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Симф Ост\"/>
    </mc:Choice>
  </mc:AlternateContent>
  <xr:revisionPtr revIDLastSave="0" documentId="13_ncr:1_{0D8EE061-32C6-49E7-8632-6FFB58639A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7" i="1"/>
  <c r="AD8" i="1"/>
  <c r="AD9" i="1"/>
  <c r="AD10" i="1"/>
  <c r="AD11" i="1"/>
  <c r="AD12" i="1"/>
  <c r="AD13" i="1"/>
  <c r="AD14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5" i="1"/>
  <c r="AD56" i="1"/>
  <c r="AD57" i="1"/>
  <c r="AD59" i="1"/>
  <c r="AD60" i="1"/>
  <c r="AD61" i="1"/>
  <c r="AD62" i="1"/>
  <c r="AD63" i="1"/>
  <c r="AD64" i="1"/>
  <c r="AD65" i="1"/>
  <c r="AD66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7" i="1"/>
  <c r="AC18" i="1"/>
  <c r="AC19" i="1"/>
  <c r="AC20" i="1"/>
  <c r="AC21" i="1"/>
  <c r="AC22" i="1"/>
  <c r="AC23" i="1"/>
  <c r="AC24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V12" i="1"/>
  <c r="V16" i="1"/>
  <c r="V20" i="1"/>
  <c r="V24" i="1"/>
  <c r="V28" i="1"/>
  <c r="V32" i="1"/>
  <c r="V36" i="1"/>
  <c r="V40" i="1"/>
  <c r="V44" i="1"/>
  <c r="V48" i="1"/>
  <c r="V52" i="1"/>
  <c r="S8" i="1"/>
  <c r="V8" i="1" s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7" i="1"/>
  <c r="V7" i="1" s="1"/>
  <c r="L8" i="1"/>
  <c r="U8" i="1" s="1"/>
  <c r="L9" i="1"/>
  <c r="L10" i="1"/>
  <c r="U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U59" i="1" s="1"/>
  <c r="L60" i="1"/>
  <c r="U60" i="1" s="1"/>
  <c r="L61" i="1"/>
  <c r="L62" i="1"/>
  <c r="U62" i="1" s="1"/>
  <c r="L63" i="1"/>
  <c r="L64" i="1"/>
  <c r="U64" i="1" s="1"/>
  <c r="L65" i="1"/>
  <c r="U65" i="1" s="1"/>
  <c r="L66" i="1"/>
  <c r="U66" i="1" s="1"/>
  <c r="L67" i="1"/>
  <c r="L68" i="1"/>
  <c r="U68" i="1" s="1"/>
  <c r="L69" i="1"/>
  <c r="L70" i="1"/>
  <c r="U70" i="1" s="1"/>
  <c r="L71" i="1"/>
  <c r="L72" i="1"/>
  <c r="U72" i="1" s="1"/>
  <c r="L73" i="1"/>
  <c r="L74" i="1"/>
  <c r="U74" i="1" s="1"/>
  <c r="L75" i="1"/>
  <c r="L76" i="1"/>
  <c r="U76" i="1" s="1"/>
  <c r="L77" i="1"/>
  <c r="L78" i="1"/>
  <c r="U78" i="1" s="1"/>
  <c r="L79" i="1"/>
  <c r="L80" i="1"/>
  <c r="U80" i="1" s="1"/>
  <c r="L81" i="1"/>
  <c r="L82" i="1"/>
  <c r="U82" i="1" s="1"/>
  <c r="L83" i="1"/>
  <c r="L84" i="1"/>
  <c r="U84" i="1" s="1"/>
  <c r="L85" i="1"/>
  <c r="L86" i="1"/>
  <c r="U86" i="1" s="1"/>
  <c r="L87" i="1"/>
  <c r="L88" i="1"/>
  <c r="U88" i="1" s="1"/>
  <c r="L89" i="1"/>
  <c r="L90" i="1"/>
  <c r="U90" i="1" s="1"/>
  <c r="L91" i="1"/>
  <c r="L92" i="1"/>
  <c r="U92" i="1" s="1"/>
  <c r="L93" i="1"/>
  <c r="L94" i="1"/>
  <c r="U94" i="1" s="1"/>
  <c r="L95" i="1"/>
  <c r="L96" i="1"/>
  <c r="U96" i="1" s="1"/>
  <c r="L97" i="1"/>
  <c r="L7" i="1"/>
  <c r="U7" i="1" s="1"/>
  <c r="K8" i="1"/>
  <c r="K9" i="1"/>
  <c r="K11" i="1"/>
  <c r="K12" i="1"/>
  <c r="U12" i="1" s="1"/>
  <c r="K13" i="1"/>
  <c r="U13" i="1" s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U29" i="1" s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U37" i="1" s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U45" i="1" s="1"/>
  <c r="K46" i="1"/>
  <c r="U46" i="1" s="1"/>
  <c r="K47" i="1"/>
  <c r="K48" i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60" i="1"/>
  <c r="K61" i="1"/>
  <c r="U61" i="1" s="1"/>
  <c r="K62" i="1"/>
  <c r="K63" i="1"/>
  <c r="U63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K89" i="1"/>
  <c r="U89" i="1" s="1"/>
  <c r="K90" i="1"/>
  <c r="K91" i="1"/>
  <c r="U91" i="1" s="1"/>
  <c r="K92" i="1"/>
  <c r="K93" i="1"/>
  <c r="U93" i="1" s="1"/>
  <c r="K94" i="1"/>
  <c r="K95" i="1"/>
  <c r="U95" i="1" s="1"/>
  <c r="K96" i="1"/>
  <c r="K97" i="1"/>
  <c r="U97" i="1" s="1"/>
  <c r="K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7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92" i="1"/>
  <c r="I93" i="1"/>
  <c r="J93" i="1" s="1"/>
  <c r="I94" i="1"/>
  <c r="I95" i="1"/>
  <c r="J95" i="1" s="1"/>
  <c r="I96" i="1"/>
  <c r="I97" i="1"/>
  <c r="J97" i="1" s="1"/>
  <c r="I7" i="1"/>
  <c r="X6" i="1"/>
  <c r="Y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E6" i="1"/>
  <c r="F6" i="1"/>
  <c r="G8" i="1"/>
  <c r="AF8" i="1" s="1"/>
  <c r="G9" i="1"/>
  <c r="AF9" i="1" s="1"/>
  <c r="G10" i="1"/>
  <c r="AF10" i="1" s="1"/>
  <c r="G11" i="1"/>
  <c r="G12" i="1"/>
  <c r="AF12" i="1" s="1"/>
  <c r="G13" i="1"/>
  <c r="AF13" i="1" s="1"/>
  <c r="G14" i="1"/>
  <c r="AF14" i="1" s="1"/>
  <c r="G15" i="1"/>
  <c r="G16" i="1"/>
  <c r="AF16" i="1" s="1"/>
  <c r="G17" i="1"/>
  <c r="AF17" i="1" s="1"/>
  <c r="G18" i="1"/>
  <c r="AF18" i="1" s="1"/>
  <c r="G19" i="1"/>
  <c r="G20" i="1"/>
  <c r="AF20" i="1" s="1"/>
  <c r="G21" i="1"/>
  <c r="AF21" i="1" s="1"/>
  <c r="G22" i="1"/>
  <c r="AF22" i="1" s="1"/>
  <c r="G23" i="1"/>
  <c r="G24" i="1"/>
  <c r="AF24" i="1" s="1"/>
  <c r="G25" i="1"/>
  <c r="AF25" i="1" s="1"/>
  <c r="G26" i="1"/>
  <c r="AF26" i="1" s="1"/>
  <c r="G27" i="1"/>
  <c r="G28" i="1"/>
  <c r="AF28" i="1" s="1"/>
  <c r="G29" i="1"/>
  <c r="AF29" i="1" s="1"/>
  <c r="G30" i="1"/>
  <c r="AF30" i="1" s="1"/>
  <c r="G31" i="1"/>
  <c r="G32" i="1"/>
  <c r="AF32" i="1" s="1"/>
  <c r="G33" i="1"/>
  <c r="AF33" i="1" s="1"/>
  <c r="G34" i="1"/>
  <c r="AF34" i="1" s="1"/>
  <c r="G35" i="1"/>
  <c r="G36" i="1"/>
  <c r="AF36" i="1" s="1"/>
  <c r="G37" i="1"/>
  <c r="AF37" i="1" s="1"/>
  <c r="G38" i="1"/>
  <c r="AF38" i="1" s="1"/>
  <c r="G39" i="1"/>
  <c r="G40" i="1"/>
  <c r="AF40" i="1" s="1"/>
  <c r="G41" i="1"/>
  <c r="AF41" i="1" s="1"/>
  <c r="G42" i="1"/>
  <c r="AF42" i="1" s="1"/>
  <c r="G43" i="1"/>
  <c r="G44" i="1"/>
  <c r="AF44" i="1" s="1"/>
  <c r="G45" i="1"/>
  <c r="AF45" i="1" s="1"/>
  <c r="G46" i="1"/>
  <c r="AF46" i="1" s="1"/>
  <c r="G47" i="1"/>
  <c r="G48" i="1"/>
  <c r="AF48" i="1" s="1"/>
  <c r="G49" i="1"/>
  <c r="AF49" i="1" s="1"/>
  <c r="G50" i="1"/>
  <c r="AF50" i="1" s="1"/>
  <c r="G51" i="1"/>
  <c r="AF51" i="1" s="1"/>
  <c r="G52" i="1"/>
  <c r="AF52" i="1" s="1"/>
  <c r="G53" i="1"/>
  <c r="AF53" i="1" s="1"/>
  <c r="G54" i="1"/>
  <c r="AF54" i="1" s="1"/>
  <c r="G55" i="1"/>
  <c r="AF55" i="1" s="1"/>
  <c r="G56" i="1"/>
  <c r="AF56" i="1" s="1"/>
  <c r="G57" i="1"/>
  <c r="AF57" i="1" s="1"/>
  <c r="G58" i="1"/>
  <c r="AF58" i="1" s="1"/>
  <c r="G59" i="1"/>
  <c r="AF59" i="1" s="1"/>
  <c r="G60" i="1"/>
  <c r="AF60" i="1" s="1"/>
  <c r="G61" i="1"/>
  <c r="AF61" i="1" s="1"/>
  <c r="G62" i="1"/>
  <c r="AF62" i="1" s="1"/>
  <c r="G63" i="1"/>
  <c r="AF63" i="1" s="1"/>
  <c r="G64" i="1"/>
  <c r="AF64" i="1" s="1"/>
  <c r="G65" i="1"/>
  <c r="AF65" i="1" s="1"/>
  <c r="G66" i="1"/>
  <c r="AF66" i="1" s="1"/>
  <c r="G67" i="1"/>
  <c r="AF67" i="1" s="1"/>
  <c r="G68" i="1"/>
  <c r="AF68" i="1" s="1"/>
  <c r="G69" i="1"/>
  <c r="AF69" i="1" s="1"/>
  <c r="G70" i="1"/>
  <c r="AF70" i="1" s="1"/>
  <c r="G71" i="1"/>
  <c r="AF71" i="1" s="1"/>
  <c r="G72" i="1"/>
  <c r="AF72" i="1" s="1"/>
  <c r="G73" i="1"/>
  <c r="AF73" i="1" s="1"/>
  <c r="G74" i="1"/>
  <c r="AF74" i="1" s="1"/>
  <c r="G75" i="1"/>
  <c r="AF75" i="1" s="1"/>
  <c r="G76" i="1"/>
  <c r="AF76" i="1" s="1"/>
  <c r="G77" i="1"/>
  <c r="AF77" i="1" s="1"/>
  <c r="G78" i="1"/>
  <c r="AF78" i="1" s="1"/>
  <c r="G79" i="1"/>
  <c r="AF79" i="1" s="1"/>
  <c r="G80" i="1"/>
  <c r="AF80" i="1" s="1"/>
  <c r="G81" i="1"/>
  <c r="AF81" i="1" s="1"/>
  <c r="G82" i="1"/>
  <c r="AF82" i="1" s="1"/>
  <c r="G83" i="1"/>
  <c r="AF83" i="1" s="1"/>
  <c r="G84" i="1"/>
  <c r="AF84" i="1" s="1"/>
  <c r="G85" i="1"/>
  <c r="AF85" i="1" s="1"/>
  <c r="G86" i="1"/>
  <c r="AF86" i="1" s="1"/>
  <c r="G87" i="1"/>
  <c r="AF87" i="1" s="1"/>
  <c r="G88" i="1"/>
  <c r="AF88" i="1" s="1"/>
  <c r="G89" i="1"/>
  <c r="AF89" i="1" s="1"/>
  <c r="G90" i="1"/>
  <c r="AF90" i="1" s="1"/>
  <c r="G91" i="1"/>
  <c r="AF91" i="1" s="1"/>
  <c r="G92" i="1"/>
  <c r="AF92" i="1" s="1"/>
  <c r="G93" i="1"/>
  <c r="AF93" i="1" s="1"/>
  <c r="G94" i="1"/>
  <c r="AF94" i="1" s="1"/>
  <c r="G95" i="1"/>
  <c r="AF95" i="1" s="1"/>
  <c r="G96" i="1"/>
  <c r="AF96" i="1" s="1"/>
  <c r="G97" i="1"/>
  <c r="AF97" i="1" s="1"/>
  <c r="G7" i="1"/>
  <c r="U41" i="1" l="1"/>
  <c r="U33" i="1"/>
  <c r="U25" i="1"/>
  <c r="U17" i="1"/>
  <c r="AA6" i="1"/>
  <c r="U47" i="1"/>
  <c r="U43" i="1"/>
  <c r="U39" i="1"/>
  <c r="U35" i="1"/>
  <c r="U31" i="1"/>
  <c r="U27" i="1"/>
  <c r="U23" i="1"/>
  <c r="U19" i="1"/>
  <c r="U15" i="1"/>
  <c r="K6" i="1"/>
  <c r="U11" i="1"/>
  <c r="U48" i="1"/>
  <c r="Z6" i="1"/>
  <c r="AE6" i="1"/>
  <c r="U9" i="1"/>
  <c r="AF47" i="1"/>
  <c r="AF43" i="1"/>
  <c r="AF39" i="1"/>
  <c r="AF35" i="1"/>
  <c r="AF31" i="1"/>
  <c r="AF27" i="1"/>
  <c r="AF23" i="1"/>
  <c r="AF19" i="1"/>
  <c r="AF15" i="1"/>
  <c r="AF11" i="1"/>
  <c r="T6" i="1"/>
  <c r="AF7" i="1"/>
  <c r="S6" i="1"/>
  <c r="AC6" i="1"/>
  <c r="AB6" i="1"/>
  <c r="L6" i="1"/>
  <c r="J6" i="1"/>
  <c r="I6" i="1"/>
  <c r="AF6" i="1" l="1"/>
</calcChain>
</file>

<file path=xl/sharedStrings.xml><?xml version="1.0" encoding="utf-8"?>
<sst xmlns="http://schemas.openxmlformats.org/spreadsheetml/2006/main" count="230" uniqueCount="124">
  <si>
    <t>Период: 16.10.2025 - 23.10.2025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</si>
  <si>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</si>
  <si>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</si>
  <si>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</si>
  <si>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</si>
  <si>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</si>
  <si>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</si>
  <si>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</si>
  <si>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</si>
  <si>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</si>
  <si>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</si>
  <si>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</si>
  <si>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3986 Ароматная с/к в/у 1/250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</si>
  <si>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</si>
  <si>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</si>
  <si>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</si>
  <si>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</si>
  <si>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</si>
  <si>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</si>
  <si>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</si>
  <si>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</si>
  <si>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</si>
  <si>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</si>
  <si>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</si>
  <si>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</si>
  <si>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</si>
  <si>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</si>
  <si>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</si>
  <si>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</si>
  <si>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</si>
  <si>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</si>
  <si>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</si>
  <si>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</si>
  <si>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</si>
  <si>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</si>
  <si>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</si>
  <si>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</si>
  <si>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</si>
  <si>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</si>
  <si>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</si>
  <si>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</si>
  <si>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</si>
  <si>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</si>
  <si>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</si>
  <si>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</si>
  <si>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</si>
  <si>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</si>
  <si>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</si>
  <si>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</si>
  <si>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</si>
  <si>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</si>
  <si>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</si>
  <si>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</si>
  <si>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</si>
  <si>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</si>
  <si>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</si>
  <si>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</si>
  <si>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</si>
  <si>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</si>
  <si>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</si>
  <si>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</si>
  <si>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</si>
  <si>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</si>
  <si>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</si>
  <si>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</si>
  <si>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</si>
  <si>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</si>
  <si>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</si>
  <si>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</si>
  <si>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</si>
  <si>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</si>
  <si>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</si>
  <si>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</si>
  <si>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</si>
  <si>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</si>
  <si>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</si>
  <si>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</si>
  <si>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</si>
  <si>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</si>
  <si>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</si>
  <si>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7157 СЕРВЕЛАТ ЗЕРНИСНЫЙ ПМ в/к в/у_50с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</si>
  <si>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</si>
  <si>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</si>
  <si>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</si>
  <si>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</si>
  <si>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</si>
  <si>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</si>
  <si>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</si>
  <si>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</si>
  <si>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</si>
  <si>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</si>
  <si>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</si>
  <si>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</si>
  <si>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</si>
  <si>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7333 СЕРВЕЛАТ ОХОТНИЧИЙ ПМ в/к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</si>
  <si>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</si>
  <si>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</si>
  <si>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7343 СЕЙЧАС СЕЗОН ПМ вар п/о 0,4кг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</si>
  <si>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</si>
  <si>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</si>
  <si>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</si>
  <si>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</si>
  <si>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</si>
  <si>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</si>
  <si>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</si>
  <si>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</si>
  <si>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</si>
  <si>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</si>
  <si>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тк Вит</t>
  </si>
  <si>
    <t>пр</t>
  </si>
  <si>
    <t>комен</t>
  </si>
  <si>
    <t>скид</t>
  </si>
  <si>
    <t>вес</t>
  </si>
  <si>
    <t>24,10,</t>
  </si>
  <si>
    <t>25,10,</t>
  </si>
  <si>
    <t>28,10,</t>
  </si>
  <si>
    <t>7,5т</t>
  </si>
  <si>
    <t>12,09,</t>
  </si>
  <si>
    <t>19,09,</t>
  </si>
  <si>
    <t>26,09,</t>
  </si>
  <si>
    <t>18,10,</t>
  </si>
  <si>
    <t>Вит</t>
  </si>
  <si>
    <t>увел</t>
  </si>
  <si>
    <t>склад?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</si>
</sst>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10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10.10.2025 - 17.10.2025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тк Вит</v>
          </cell>
          <cell r="X4" t="str">
            <v>тк Вит</v>
          </cell>
          <cell r="Y4" t="str">
            <v>тк Вит</v>
          </cell>
          <cell r="Z4" t="str">
            <v>ср</v>
          </cell>
          <cell r="AA4" t="str">
            <v>ср</v>
          </cell>
          <cell r="AB4" t="str">
            <v>ср</v>
          </cell>
          <cell r="AC4" t="str">
            <v>пр</v>
          </cell>
          <cell r="AD4" t="str">
            <v>комен</v>
          </cell>
          <cell r="AE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18,10,</v>
          </cell>
          <cell r="L5" t="str">
            <v>21,10,</v>
          </cell>
          <cell r="M5" t="str">
            <v>кор</v>
          </cell>
          <cell r="N5" t="str">
            <v>25,10,</v>
          </cell>
          <cell r="Q5" t="str">
            <v>22,10,</v>
          </cell>
          <cell r="R5" t="str">
            <v>23,10,</v>
          </cell>
          <cell r="T5" t="str">
            <v>24,10,</v>
          </cell>
          <cell r="W5" t="str">
            <v>кор</v>
          </cell>
          <cell r="X5" t="str">
            <v>25,10,</v>
          </cell>
          <cell r="Z5" t="str">
            <v>12,09,</v>
          </cell>
          <cell r="AA5" t="str">
            <v>19,09,</v>
          </cell>
          <cell r="AB5" t="str">
            <v>26,09,</v>
          </cell>
          <cell r="AC5" t="str">
            <v>18,10,</v>
          </cell>
        </row>
        <row r="6">
          <cell r="E6">
            <v>73696.002999999997</v>
          </cell>
          <cell r="F6">
            <v>110814.09300000001</v>
          </cell>
          <cell r="I6">
            <v>76323.97099999999</v>
          </cell>
          <cell r="J6">
            <v>-2627.9679999999998</v>
          </cell>
          <cell r="K6">
            <v>14540</v>
          </cell>
          <cell r="L6">
            <v>12800</v>
          </cell>
          <cell r="M6">
            <v>-1550</v>
          </cell>
          <cell r="N6">
            <v>5190</v>
          </cell>
          <cell r="O6">
            <v>0</v>
          </cell>
          <cell r="P6">
            <v>0</v>
          </cell>
          <cell r="Q6">
            <v>8290</v>
          </cell>
          <cell r="R6">
            <v>0</v>
          </cell>
          <cell r="S6">
            <v>14739.2006</v>
          </cell>
          <cell r="T6">
            <v>1900</v>
          </cell>
          <cell r="W6">
            <v>-1550</v>
          </cell>
          <cell r="X6">
            <v>5190</v>
          </cell>
          <cell r="Y6">
            <v>0</v>
          </cell>
          <cell r="Z6">
            <v>19106.704799999996</v>
          </cell>
          <cell r="AA6">
            <v>17769.053200000006</v>
          </cell>
          <cell r="AB6">
            <v>17325.434799999999</v>
          </cell>
          <cell r="AC6">
            <v>11687.472000000002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583</v>
          </cell>
          <cell r="D7">
            <v>1028</v>
          </cell>
          <cell r="E7">
            <v>602</v>
          </cell>
          <cell r="F7">
            <v>990</v>
          </cell>
          <cell r="G7">
            <v>0.4</v>
          </cell>
          <cell r="H7">
            <v>60</v>
          </cell>
          <cell r="I7">
            <v>635</v>
          </cell>
          <cell r="J7">
            <v>-33</v>
          </cell>
          <cell r="K7">
            <v>80</v>
          </cell>
          <cell r="L7">
            <v>120</v>
          </cell>
          <cell r="N7">
            <v>40</v>
          </cell>
          <cell r="S7">
            <v>120.4</v>
          </cell>
          <cell r="U7">
            <v>10.215946843853819</v>
          </cell>
          <cell r="V7">
            <v>8.222591362126245</v>
          </cell>
          <cell r="X7">
            <v>40</v>
          </cell>
          <cell r="Z7">
            <v>199.4</v>
          </cell>
          <cell r="AA7">
            <v>149.6</v>
          </cell>
          <cell r="AB7">
            <v>152.80000000000001</v>
          </cell>
          <cell r="AC7">
            <v>85</v>
          </cell>
          <cell r="AD7">
            <v>0</v>
          </cell>
          <cell r="AE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97</v>
          </cell>
          <cell r="D8">
            <v>202</v>
          </cell>
          <cell r="E8">
            <v>60</v>
          </cell>
          <cell r="F8">
            <v>237</v>
          </cell>
          <cell r="G8">
            <v>0.25</v>
          </cell>
          <cell r="H8">
            <v>120</v>
          </cell>
          <cell r="I8">
            <v>62</v>
          </cell>
          <cell r="J8">
            <v>-2</v>
          </cell>
          <cell r="K8">
            <v>0</v>
          </cell>
          <cell r="L8">
            <v>0</v>
          </cell>
          <cell r="S8">
            <v>12</v>
          </cell>
          <cell r="U8">
            <v>19.75</v>
          </cell>
          <cell r="V8">
            <v>19.75</v>
          </cell>
          <cell r="Z8">
            <v>23.4</v>
          </cell>
          <cell r="AA8">
            <v>23.2</v>
          </cell>
          <cell r="AB8">
            <v>20.2</v>
          </cell>
          <cell r="AC8">
            <v>4</v>
          </cell>
          <cell r="AD8">
            <v>0</v>
          </cell>
          <cell r="AE8">
            <v>0</v>
          </cell>
        </row>
        <row r="9">
          <cell r="A9" t="str">
            <v>3986 Ароматная с/к в/у 1/250 ОСТАНКИНО</v>
          </cell>
          <cell r="B9" t="str">
            <v>шт</v>
          </cell>
          <cell r="C9">
            <v>600</v>
          </cell>
          <cell r="D9">
            <v>1024</v>
          </cell>
          <cell r="E9">
            <v>539</v>
          </cell>
          <cell r="F9">
            <v>1396</v>
          </cell>
          <cell r="G9">
            <v>0.25</v>
          </cell>
          <cell r="H9" t="e">
            <v>#N/A</v>
          </cell>
          <cell r="I9">
            <v>495</v>
          </cell>
          <cell r="J9">
            <v>44</v>
          </cell>
          <cell r="K9">
            <v>0</v>
          </cell>
          <cell r="L9">
            <v>240</v>
          </cell>
          <cell r="S9">
            <v>107.8</v>
          </cell>
          <cell r="U9">
            <v>15.176252319109462</v>
          </cell>
          <cell r="V9">
            <v>12.949907235621522</v>
          </cell>
          <cell r="Z9">
            <v>0</v>
          </cell>
          <cell r="AA9">
            <v>0</v>
          </cell>
          <cell r="AB9">
            <v>0</v>
          </cell>
          <cell r="AC9">
            <v>70</v>
          </cell>
          <cell r="AD9">
            <v>0</v>
          </cell>
          <cell r="AE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1787.694</v>
          </cell>
          <cell r="D10">
            <v>1411.5260000000001</v>
          </cell>
          <cell r="E10">
            <v>1349.527</v>
          </cell>
          <cell r="F10">
            <v>1817.62</v>
          </cell>
          <cell r="G10">
            <v>1</v>
          </cell>
          <cell r="H10">
            <v>60</v>
          </cell>
          <cell r="I10">
            <v>1336.105</v>
          </cell>
          <cell r="J10">
            <v>13.422000000000025</v>
          </cell>
          <cell r="K10">
            <v>400</v>
          </cell>
          <cell r="L10">
            <v>200</v>
          </cell>
          <cell r="M10">
            <v>-300</v>
          </cell>
          <cell r="N10">
            <v>100</v>
          </cell>
          <cell r="Q10">
            <v>150</v>
          </cell>
          <cell r="S10">
            <v>269.90539999999999</v>
          </cell>
          <cell r="T10">
            <v>300</v>
          </cell>
          <cell r="U10">
            <v>9.8835369725837268</v>
          </cell>
          <cell r="V10">
            <v>6.7342854200027116</v>
          </cell>
          <cell r="W10">
            <v>-300</v>
          </cell>
          <cell r="X10">
            <v>100</v>
          </cell>
          <cell r="Z10">
            <v>316.89999999999998</v>
          </cell>
          <cell r="AA10">
            <v>278.49599999999998</v>
          </cell>
          <cell r="AB10">
            <v>295.3272</v>
          </cell>
          <cell r="AC10">
            <v>204.88</v>
          </cell>
          <cell r="AD10">
            <v>0</v>
          </cell>
          <cell r="AE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41.387999999999998</v>
          </cell>
          <cell r="D11">
            <v>103.892</v>
          </cell>
          <cell r="E11">
            <v>38.479999999999997</v>
          </cell>
          <cell r="F11">
            <v>103.914</v>
          </cell>
          <cell r="G11">
            <v>1</v>
          </cell>
          <cell r="H11">
            <v>120</v>
          </cell>
          <cell r="I11">
            <v>39.886000000000003</v>
          </cell>
          <cell r="J11">
            <v>-1.4060000000000059</v>
          </cell>
          <cell r="K11">
            <v>0</v>
          </cell>
          <cell r="L11">
            <v>0</v>
          </cell>
          <cell r="N11">
            <v>30</v>
          </cell>
          <cell r="S11">
            <v>7.6959999999999997</v>
          </cell>
          <cell r="U11">
            <v>17.400467775467774</v>
          </cell>
          <cell r="V11">
            <v>13.502338877338879</v>
          </cell>
          <cell r="X11">
            <v>30</v>
          </cell>
          <cell r="Z11">
            <v>8.1004000000000005</v>
          </cell>
          <cell r="AA11">
            <v>9.8251999999999988</v>
          </cell>
          <cell r="AB11">
            <v>6.2060000000000004</v>
          </cell>
          <cell r="AC11">
            <v>11.552</v>
          </cell>
          <cell r="AD11">
            <v>0</v>
          </cell>
          <cell r="AE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128.602</v>
          </cell>
          <cell r="D12">
            <v>117.172</v>
          </cell>
          <cell r="E12">
            <v>85.832999999999998</v>
          </cell>
          <cell r="F12">
            <v>159.941</v>
          </cell>
          <cell r="G12">
            <v>1</v>
          </cell>
          <cell r="H12">
            <v>60</v>
          </cell>
          <cell r="I12">
            <v>84.1</v>
          </cell>
          <cell r="J12">
            <v>1.7330000000000041</v>
          </cell>
          <cell r="K12">
            <v>0</v>
          </cell>
          <cell r="L12">
            <v>0</v>
          </cell>
          <cell r="Q12">
            <v>20</v>
          </cell>
          <cell r="S12">
            <v>17.166599999999999</v>
          </cell>
          <cell r="U12">
            <v>10.482040706954203</v>
          </cell>
          <cell r="V12">
            <v>9.3169876387869479</v>
          </cell>
          <cell r="Z12">
            <v>24.755400000000002</v>
          </cell>
          <cell r="AA12">
            <v>24.474</v>
          </cell>
          <cell r="AB12">
            <v>20.969799999999999</v>
          </cell>
          <cell r="AC12">
            <v>9.4420000000000002</v>
          </cell>
          <cell r="AD12">
            <v>0</v>
          </cell>
          <cell r="AE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605.14400000000001</v>
          </cell>
          <cell r="D13">
            <v>569.75400000000002</v>
          </cell>
          <cell r="E13">
            <v>497.06299999999999</v>
          </cell>
          <cell r="F13">
            <v>664.21299999999997</v>
          </cell>
          <cell r="G13">
            <v>1</v>
          </cell>
          <cell r="H13">
            <v>60</v>
          </cell>
          <cell r="I13">
            <v>493.99900000000002</v>
          </cell>
          <cell r="J13">
            <v>3.0639999999999645</v>
          </cell>
          <cell r="K13">
            <v>250</v>
          </cell>
          <cell r="L13">
            <v>0</v>
          </cell>
          <cell r="N13">
            <v>50</v>
          </cell>
          <cell r="Q13">
            <v>50</v>
          </cell>
          <cell r="S13">
            <v>99.412599999999998</v>
          </cell>
          <cell r="U13">
            <v>10.202056882125605</v>
          </cell>
          <cell r="V13">
            <v>6.6813764050029878</v>
          </cell>
          <cell r="X13">
            <v>50</v>
          </cell>
          <cell r="Z13">
            <v>117.61500000000001</v>
          </cell>
          <cell r="AA13">
            <v>108.51739999999999</v>
          </cell>
          <cell r="AB13">
            <v>107.50960000000001</v>
          </cell>
          <cell r="AC13">
            <v>77.497</v>
          </cell>
          <cell r="AD13">
            <v>0</v>
          </cell>
          <cell r="AE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835</v>
          </cell>
          <cell r="D14">
            <v>615</v>
          </cell>
          <cell r="E14">
            <v>325</v>
          </cell>
          <cell r="F14">
            <v>1107</v>
          </cell>
          <cell r="G14">
            <v>0.25</v>
          </cell>
          <cell r="H14">
            <v>120</v>
          </cell>
          <cell r="I14">
            <v>344</v>
          </cell>
          <cell r="J14">
            <v>-19</v>
          </cell>
          <cell r="K14">
            <v>0</v>
          </cell>
          <cell r="L14">
            <v>0</v>
          </cell>
          <cell r="S14">
            <v>65</v>
          </cell>
          <cell r="U14">
            <v>17.030769230769231</v>
          </cell>
          <cell r="V14">
            <v>17.030769230769231</v>
          </cell>
          <cell r="Z14">
            <v>111.6</v>
          </cell>
          <cell r="AA14">
            <v>84.8</v>
          </cell>
          <cell r="AB14">
            <v>75</v>
          </cell>
          <cell r="AC14">
            <v>31</v>
          </cell>
          <cell r="AD14">
            <v>0</v>
          </cell>
          <cell r="AE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154.87</v>
          </cell>
          <cell r="D15">
            <v>23.957999999999998</v>
          </cell>
          <cell r="E15">
            <v>102.258</v>
          </cell>
          <cell r="F15">
            <v>66.006</v>
          </cell>
          <cell r="G15">
            <v>1</v>
          </cell>
          <cell r="H15">
            <v>30</v>
          </cell>
          <cell r="I15">
            <v>105.7</v>
          </cell>
          <cell r="J15">
            <v>-3.4420000000000073</v>
          </cell>
          <cell r="K15">
            <v>20</v>
          </cell>
          <cell r="L15">
            <v>10</v>
          </cell>
          <cell r="N15">
            <v>30</v>
          </cell>
          <cell r="Q15">
            <v>40</v>
          </cell>
          <cell r="S15">
            <v>20.451599999999999</v>
          </cell>
          <cell r="U15">
            <v>8.1170177394433694</v>
          </cell>
          <cell r="V15">
            <v>3.2274247491638799</v>
          </cell>
          <cell r="X15">
            <v>30</v>
          </cell>
          <cell r="Z15">
            <v>23.369999999999997</v>
          </cell>
          <cell r="AA15">
            <v>32.660000000000004</v>
          </cell>
          <cell r="AB15">
            <v>17.9802</v>
          </cell>
          <cell r="AC15">
            <v>12.595000000000001</v>
          </cell>
          <cell r="AD15">
            <v>0</v>
          </cell>
          <cell r="AE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61.441000000000003</v>
          </cell>
          <cell r="D16">
            <v>23.99</v>
          </cell>
          <cell r="E16">
            <v>14.944000000000001</v>
          </cell>
          <cell r="F16">
            <v>31.375</v>
          </cell>
          <cell r="G16">
            <v>1</v>
          </cell>
          <cell r="H16">
            <v>30</v>
          </cell>
          <cell r="I16">
            <v>27</v>
          </cell>
          <cell r="J16">
            <v>-12.055999999999999</v>
          </cell>
          <cell r="K16">
            <v>0</v>
          </cell>
          <cell r="L16">
            <v>10</v>
          </cell>
          <cell r="S16">
            <v>2.9888000000000003</v>
          </cell>
          <cell r="U16">
            <v>13.843348501070663</v>
          </cell>
          <cell r="V16">
            <v>10.497524089935759</v>
          </cell>
          <cell r="Z16">
            <v>2.6616</v>
          </cell>
          <cell r="AA16">
            <v>12.0464</v>
          </cell>
          <cell r="AB16">
            <v>6.8903999999999996</v>
          </cell>
          <cell r="AC16">
            <v>0</v>
          </cell>
          <cell r="AD16" t="str">
            <v>увел</v>
          </cell>
          <cell r="AE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1185</v>
          </cell>
          <cell r="D17">
            <v>2030</v>
          </cell>
          <cell r="E17">
            <v>716</v>
          </cell>
          <cell r="F17">
            <v>2457</v>
          </cell>
          <cell r="G17">
            <v>0.25</v>
          </cell>
          <cell r="H17">
            <v>120</v>
          </cell>
          <cell r="I17">
            <v>766</v>
          </cell>
          <cell r="J17">
            <v>-50</v>
          </cell>
          <cell r="K17">
            <v>0</v>
          </cell>
          <cell r="L17">
            <v>0</v>
          </cell>
          <cell r="S17">
            <v>143.19999999999999</v>
          </cell>
          <cell r="U17">
            <v>17.157821229050281</v>
          </cell>
          <cell r="V17">
            <v>17.157821229050281</v>
          </cell>
          <cell r="Z17">
            <v>206.6</v>
          </cell>
          <cell r="AA17">
            <v>171.4</v>
          </cell>
          <cell r="AB17">
            <v>172</v>
          </cell>
          <cell r="AC17">
            <v>86</v>
          </cell>
          <cell r="AD17">
            <v>0</v>
          </cell>
          <cell r="AE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968.95100000000002</v>
          </cell>
          <cell r="D18">
            <v>1304.0930000000001</v>
          </cell>
          <cell r="E18">
            <v>788.92399999999998</v>
          </cell>
          <cell r="F18">
            <v>1433.194</v>
          </cell>
          <cell r="G18">
            <v>1</v>
          </cell>
          <cell r="H18">
            <v>45</v>
          </cell>
          <cell r="I18">
            <v>787.12199999999996</v>
          </cell>
          <cell r="J18">
            <v>1.8020000000000209</v>
          </cell>
          <cell r="K18">
            <v>100</v>
          </cell>
          <cell r="L18">
            <v>0</v>
          </cell>
          <cell r="N18">
            <v>100</v>
          </cell>
          <cell r="S18">
            <v>157.78479999999999</v>
          </cell>
          <cell r="U18">
            <v>10.350768895356207</v>
          </cell>
          <cell r="V18">
            <v>9.0832196764200361</v>
          </cell>
          <cell r="X18">
            <v>100</v>
          </cell>
          <cell r="Z18">
            <v>227.6156</v>
          </cell>
          <cell r="AA18">
            <v>241.70140000000001</v>
          </cell>
          <cell r="AB18">
            <v>238.23079999999999</v>
          </cell>
          <cell r="AC18">
            <v>271.58800000000002</v>
          </cell>
          <cell r="AD18">
            <v>0</v>
          </cell>
          <cell r="AE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284</v>
          </cell>
          <cell r="D19">
            <v>490</v>
          </cell>
          <cell r="E19">
            <v>265</v>
          </cell>
          <cell r="F19">
            <v>497</v>
          </cell>
          <cell r="G19">
            <v>0.15</v>
          </cell>
          <cell r="H19">
            <v>60</v>
          </cell>
          <cell r="I19">
            <v>282</v>
          </cell>
          <cell r="J19">
            <v>-17</v>
          </cell>
          <cell r="K19">
            <v>0</v>
          </cell>
          <cell r="L19">
            <v>0</v>
          </cell>
          <cell r="N19">
            <v>40</v>
          </cell>
          <cell r="S19">
            <v>53</v>
          </cell>
          <cell r="U19">
            <v>10.132075471698114</v>
          </cell>
          <cell r="V19">
            <v>9.3773584905660385</v>
          </cell>
          <cell r="X19">
            <v>40</v>
          </cell>
          <cell r="Z19">
            <v>102.4</v>
          </cell>
          <cell r="AA19">
            <v>89.8</v>
          </cell>
          <cell r="AB19">
            <v>78.8</v>
          </cell>
          <cell r="AC19">
            <v>31</v>
          </cell>
          <cell r="AD19">
            <v>0</v>
          </cell>
          <cell r="AE19">
            <v>0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1283</v>
          </cell>
          <cell r="D20">
            <v>3683</v>
          </cell>
          <cell r="E20">
            <v>1775</v>
          </cell>
          <cell r="F20">
            <v>3091</v>
          </cell>
          <cell r="G20">
            <v>0.12</v>
          </cell>
          <cell r="H20">
            <v>60</v>
          </cell>
          <cell r="I20">
            <v>1880</v>
          </cell>
          <cell r="J20">
            <v>-105</v>
          </cell>
          <cell r="K20">
            <v>400</v>
          </cell>
          <cell r="L20">
            <v>400</v>
          </cell>
          <cell r="S20">
            <v>355</v>
          </cell>
          <cell r="U20">
            <v>10.960563380281689</v>
          </cell>
          <cell r="V20">
            <v>8.7070422535211272</v>
          </cell>
          <cell r="Z20">
            <v>532.79999999999995</v>
          </cell>
          <cell r="AA20">
            <v>466.6</v>
          </cell>
          <cell r="AB20">
            <v>435.6</v>
          </cell>
          <cell r="AC20">
            <v>212</v>
          </cell>
          <cell r="AD20">
            <v>0</v>
          </cell>
          <cell r="AE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-55</v>
          </cell>
          <cell r="D21">
            <v>411</v>
          </cell>
          <cell r="E21">
            <v>84</v>
          </cell>
          <cell r="F21">
            <v>260</v>
          </cell>
          <cell r="G21">
            <v>0</v>
          </cell>
          <cell r="H21">
            <v>120</v>
          </cell>
          <cell r="I21">
            <v>183</v>
          </cell>
          <cell r="J21">
            <v>-99</v>
          </cell>
          <cell r="K21">
            <v>0</v>
          </cell>
          <cell r="L21">
            <v>0</v>
          </cell>
          <cell r="S21">
            <v>16.8</v>
          </cell>
          <cell r="U21">
            <v>15.476190476190476</v>
          </cell>
          <cell r="V21">
            <v>15.476190476190476</v>
          </cell>
          <cell r="Z21">
            <v>163.19999999999999</v>
          </cell>
          <cell r="AA21">
            <v>151.19999999999999</v>
          </cell>
          <cell r="AB21">
            <v>159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66.760999999999996</v>
          </cell>
          <cell r="D22">
            <v>87.61</v>
          </cell>
          <cell r="E22">
            <v>37.301000000000002</v>
          </cell>
          <cell r="F22">
            <v>113.17</v>
          </cell>
          <cell r="G22">
            <v>1</v>
          </cell>
          <cell r="H22">
            <v>120</v>
          </cell>
          <cell r="I22">
            <v>40.886000000000003</v>
          </cell>
          <cell r="J22">
            <v>-3.5850000000000009</v>
          </cell>
          <cell r="K22">
            <v>0</v>
          </cell>
          <cell r="L22">
            <v>0</v>
          </cell>
          <cell r="S22">
            <v>7.4602000000000004</v>
          </cell>
          <cell r="U22">
            <v>15.169834588885015</v>
          </cell>
          <cell r="V22">
            <v>15.169834588885015</v>
          </cell>
          <cell r="Z22">
            <v>15.3428</v>
          </cell>
          <cell r="AA22">
            <v>11.354600000000001</v>
          </cell>
          <cell r="AB22">
            <v>7.9766000000000004</v>
          </cell>
          <cell r="AC22">
            <v>11.545</v>
          </cell>
          <cell r="AD22">
            <v>0</v>
          </cell>
          <cell r="AE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264.27499999999998</v>
          </cell>
          <cell r="D23">
            <v>266.49400000000003</v>
          </cell>
          <cell r="E23">
            <v>233.571</v>
          </cell>
          <cell r="F23">
            <v>290.52100000000002</v>
          </cell>
          <cell r="G23">
            <v>1</v>
          </cell>
          <cell r="H23">
            <v>60</v>
          </cell>
          <cell r="I23">
            <v>228.7</v>
          </cell>
          <cell r="J23">
            <v>4.8710000000000093</v>
          </cell>
          <cell r="K23">
            <v>0</v>
          </cell>
          <cell r="L23">
            <v>110</v>
          </cell>
          <cell r="N23">
            <v>50</v>
          </cell>
          <cell r="Q23">
            <v>50</v>
          </cell>
          <cell r="S23">
            <v>46.714199999999998</v>
          </cell>
          <cell r="U23">
            <v>10.714536479271828</v>
          </cell>
          <cell r="V23">
            <v>6.2191153867560622</v>
          </cell>
          <cell r="X23">
            <v>50</v>
          </cell>
          <cell r="Z23">
            <v>56.075400000000002</v>
          </cell>
          <cell r="AA23">
            <v>54.081600000000002</v>
          </cell>
          <cell r="AB23">
            <v>45.067799999999998</v>
          </cell>
          <cell r="AC23">
            <v>19.826000000000001</v>
          </cell>
          <cell r="AD23">
            <v>0</v>
          </cell>
          <cell r="AE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1967</v>
          </cell>
          <cell r="D24">
            <v>3042</v>
          </cell>
          <cell r="E24">
            <v>1276</v>
          </cell>
          <cell r="F24">
            <v>3693</v>
          </cell>
          <cell r="G24">
            <v>0.22</v>
          </cell>
          <cell r="H24">
            <v>120</v>
          </cell>
          <cell r="I24">
            <v>1335</v>
          </cell>
          <cell r="J24">
            <v>-59</v>
          </cell>
          <cell r="K24">
            <v>0</v>
          </cell>
          <cell r="L24">
            <v>0</v>
          </cell>
          <cell r="S24">
            <v>255.2</v>
          </cell>
          <cell r="U24">
            <v>14.47100313479624</v>
          </cell>
          <cell r="V24">
            <v>14.47100313479624</v>
          </cell>
          <cell r="Z24">
            <v>298.60000000000002</v>
          </cell>
          <cell r="AA24">
            <v>279.60000000000002</v>
          </cell>
          <cell r="AB24">
            <v>245.8</v>
          </cell>
          <cell r="AC24">
            <v>172</v>
          </cell>
          <cell r="AD24">
            <v>0</v>
          </cell>
          <cell r="AE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117</v>
          </cell>
          <cell r="E25">
            <v>118</v>
          </cell>
          <cell r="F25">
            <v>-1</v>
          </cell>
          <cell r="G25">
            <v>0</v>
          </cell>
          <cell r="H25" t="e">
            <v>#N/A</v>
          </cell>
          <cell r="I25">
            <v>633</v>
          </cell>
          <cell r="J25">
            <v>-515</v>
          </cell>
          <cell r="K25">
            <v>0</v>
          </cell>
          <cell r="L25">
            <v>0</v>
          </cell>
          <cell r="S25">
            <v>23.6</v>
          </cell>
          <cell r="U25">
            <v>-4.2372881355932202E-2</v>
          </cell>
          <cell r="V25">
            <v>-4.2372881355932202E-2</v>
          </cell>
          <cell r="Z25">
            <v>240.8</v>
          </cell>
          <cell r="AA25">
            <v>225.2</v>
          </cell>
          <cell r="AB25">
            <v>233.2</v>
          </cell>
          <cell r="AC25">
            <v>-2</v>
          </cell>
          <cell r="AD25">
            <v>0</v>
          </cell>
          <cell r="AE25">
            <v>0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38.866999999999997</v>
          </cell>
          <cell r="E26">
            <v>4.0170000000000003</v>
          </cell>
          <cell r="F26">
            <v>34.85</v>
          </cell>
          <cell r="G26">
            <v>1</v>
          </cell>
          <cell r="H26" t="e">
            <v>#N/A</v>
          </cell>
          <cell r="I26">
            <v>3.9</v>
          </cell>
          <cell r="J26">
            <v>0.11700000000000044</v>
          </cell>
          <cell r="K26">
            <v>0</v>
          </cell>
          <cell r="L26">
            <v>0</v>
          </cell>
          <cell r="S26">
            <v>0.80340000000000011</v>
          </cell>
          <cell r="U26">
            <v>43.378142892705995</v>
          </cell>
          <cell r="V26">
            <v>43.378142892705995</v>
          </cell>
          <cell r="Z26">
            <v>0</v>
          </cell>
          <cell r="AA26">
            <v>0</v>
          </cell>
          <cell r="AB26">
            <v>4.5752000000000006</v>
          </cell>
          <cell r="AC26">
            <v>4.04</v>
          </cell>
          <cell r="AD26" t="str">
            <v>увел</v>
          </cell>
          <cell r="AE26" t="e">
            <v>#N/A</v>
          </cell>
        </row>
        <row r="27">
          <cell r="A27" t="str">
            <v>6221 НЕАПОЛИТАНСКИЙ ДУЭТ с/к с/н мгс 1/90  ОСТАНКИНО</v>
          </cell>
          <cell r="B27" t="str">
            <v>шт</v>
          </cell>
          <cell r="C27">
            <v>579</v>
          </cell>
          <cell r="D27">
            <v>814</v>
          </cell>
          <cell r="E27">
            <v>537</v>
          </cell>
          <cell r="F27">
            <v>841</v>
          </cell>
          <cell r="G27">
            <v>0.09</v>
          </cell>
          <cell r="H27" t="e">
            <v>#N/A</v>
          </cell>
          <cell r="I27">
            <v>543</v>
          </cell>
          <cell r="J27">
            <v>-6</v>
          </cell>
          <cell r="K27">
            <v>40</v>
          </cell>
          <cell r="L27">
            <v>120</v>
          </cell>
          <cell r="N27">
            <v>80</v>
          </cell>
          <cell r="S27">
            <v>107.4</v>
          </cell>
          <cell r="U27">
            <v>10.065176908752328</v>
          </cell>
          <cell r="V27">
            <v>7.8305400372439475</v>
          </cell>
          <cell r="X27">
            <v>80</v>
          </cell>
          <cell r="Z27">
            <v>140.4</v>
          </cell>
          <cell r="AA27">
            <v>159.6</v>
          </cell>
          <cell r="AB27">
            <v>165</v>
          </cell>
          <cell r="AC27">
            <v>79</v>
          </cell>
          <cell r="AD27">
            <v>0</v>
          </cell>
          <cell r="AE27">
            <v>0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432</v>
          </cell>
          <cell r="D28">
            <v>491</v>
          </cell>
          <cell r="E28">
            <v>434</v>
          </cell>
          <cell r="F28">
            <v>468</v>
          </cell>
          <cell r="G28">
            <v>0.09</v>
          </cell>
          <cell r="H28">
            <v>45</v>
          </cell>
          <cell r="I28">
            <v>464</v>
          </cell>
          <cell r="J28">
            <v>-30</v>
          </cell>
          <cell r="K28">
            <v>40</v>
          </cell>
          <cell r="L28">
            <v>240</v>
          </cell>
          <cell r="N28">
            <v>40</v>
          </cell>
          <cell r="Q28">
            <v>80</v>
          </cell>
          <cell r="S28">
            <v>86.8</v>
          </cell>
          <cell r="U28">
            <v>10</v>
          </cell>
          <cell r="V28">
            <v>5.3917050691244244</v>
          </cell>
          <cell r="X28">
            <v>40</v>
          </cell>
          <cell r="Z28">
            <v>133.80000000000001</v>
          </cell>
          <cell r="AA28">
            <v>119.4</v>
          </cell>
          <cell r="AB28">
            <v>106.2</v>
          </cell>
          <cell r="AC28">
            <v>75</v>
          </cell>
          <cell r="AD28">
            <v>0</v>
          </cell>
          <cell r="AE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109</v>
          </cell>
          <cell r="D29">
            <v>160</v>
          </cell>
          <cell r="E29">
            <v>92</v>
          </cell>
          <cell r="F29">
            <v>177</v>
          </cell>
          <cell r="G29">
            <v>0.4</v>
          </cell>
          <cell r="H29">
            <v>60</v>
          </cell>
          <cell r="I29">
            <v>92</v>
          </cell>
          <cell r="J29">
            <v>0</v>
          </cell>
          <cell r="K29">
            <v>0</v>
          </cell>
          <cell r="L29">
            <v>0</v>
          </cell>
          <cell r="S29">
            <v>18.399999999999999</v>
          </cell>
          <cell r="U29">
            <v>9.6195652173913047</v>
          </cell>
          <cell r="V29">
            <v>9.6195652173913047</v>
          </cell>
          <cell r="Z29">
            <v>16.600000000000001</v>
          </cell>
          <cell r="AA29">
            <v>27.4</v>
          </cell>
          <cell r="AB29">
            <v>25</v>
          </cell>
          <cell r="AC29">
            <v>14</v>
          </cell>
          <cell r="AD29">
            <v>0</v>
          </cell>
          <cell r="AE29">
            <v>0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673</v>
          </cell>
          <cell r="D30">
            <v>1117</v>
          </cell>
          <cell r="E30">
            <v>632</v>
          </cell>
          <cell r="F30">
            <v>1113</v>
          </cell>
          <cell r="G30">
            <v>0.4</v>
          </cell>
          <cell r="H30">
            <v>60</v>
          </cell>
          <cell r="I30">
            <v>677</v>
          </cell>
          <cell r="J30">
            <v>-45</v>
          </cell>
          <cell r="K30">
            <v>80</v>
          </cell>
          <cell r="L30">
            <v>0</v>
          </cell>
          <cell r="N30">
            <v>40</v>
          </cell>
          <cell r="S30">
            <v>126.4</v>
          </cell>
          <cell r="U30">
            <v>9.7547468354430382</v>
          </cell>
          <cell r="V30">
            <v>8.8053797468354418</v>
          </cell>
          <cell r="X30">
            <v>40</v>
          </cell>
          <cell r="Z30">
            <v>158</v>
          </cell>
          <cell r="AA30">
            <v>190</v>
          </cell>
          <cell r="AB30">
            <v>166.8</v>
          </cell>
          <cell r="AC30">
            <v>115</v>
          </cell>
          <cell r="AD30">
            <v>0</v>
          </cell>
          <cell r="AE30">
            <v>0</v>
          </cell>
        </row>
        <row r="31">
          <cell r="A31" t="str">
            <v>6279 КОРЕЙКА ПО-ОСТ.к/в в/с с/н в/у 1/150_45с  ОСТАНКИНО</v>
          </cell>
          <cell r="B31" t="str">
            <v>шт</v>
          </cell>
          <cell r="C31">
            <v>421</v>
          </cell>
          <cell r="D31">
            <v>968</v>
          </cell>
          <cell r="E31">
            <v>504</v>
          </cell>
          <cell r="F31">
            <v>855</v>
          </cell>
          <cell r="G31">
            <v>0.15</v>
          </cell>
          <cell r="H31" t="e">
            <v>#N/A</v>
          </cell>
          <cell r="I31">
            <v>544</v>
          </cell>
          <cell r="J31">
            <v>-40</v>
          </cell>
          <cell r="K31">
            <v>80</v>
          </cell>
          <cell r="L31">
            <v>0</v>
          </cell>
          <cell r="N31">
            <v>40</v>
          </cell>
          <cell r="S31">
            <v>100.8</v>
          </cell>
          <cell r="U31">
            <v>9.6726190476190474</v>
          </cell>
          <cell r="V31">
            <v>8.4821428571428577</v>
          </cell>
          <cell r="X31">
            <v>40</v>
          </cell>
          <cell r="Z31">
            <v>176.6</v>
          </cell>
          <cell r="AA31">
            <v>145.4</v>
          </cell>
          <cell r="AB31">
            <v>145.6</v>
          </cell>
          <cell r="AC31">
            <v>49</v>
          </cell>
          <cell r="AD31">
            <v>0</v>
          </cell>
          <cell r="AE31">
            <v>0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489.42599999999999</v>
          </cell>
          <cell r="D32">
            <v>554.51099999999997</v>
          </cell>
          <cell r="E32">
            <v>430.42700000000002</v>
          </cell>
          <cell r="F32">
            <v>596.322</v>
          </cell>
          <cell r="G32">
            <v>1</v>
          </cell>
          <cell r="H32">
            <v>45</v>
          </cell>
          <cell r="I32">
            <v>421.7</v>
          </cell>
          <cell r="J32">
            <v>8.7270000000000323</v>
          </cell>
          <cell r="K32">
            <v>50</v>
          </cell>
          <cell r="L32">
            <v>200</v>
          </cell>
          <cell r="S32">
            <v>86.085400000000007</v>
          </cell>
          <cell r="U32">
            <v>9.8311908871887681</v>
          </cell>
          <cell r="V32">
            <v>6.9270979748017663</v>
          </cell>
          <cell r="Z32">
            <v>99.736000000000004</v>
          </cell>
          <cell r="AA32">
            <v>99.17580000000001</v>
          </cell>
          <cell r="AB32">
            <v>89.707399999999993</v>
          </cell>
          <cell r="AC32">
            <v>63.728999999999999</v>
          </cell>
          <cell r="AD32">
            <v>0</v>
          </cell>
          <cell r="AE32">
            <v>0</v>
          </cell>
        </row>
        <row r="33">
          <cell r="A33" t="str">
            <v>6324 ДОКТОРСКАЯ ГОСТ вар п/о 0.4кг 8шт.  ОСТАНКИНО</v>
          </cell>
          <cell r="B33" t="str">
            <v>шт</v>
          </cell>
          <cell r="C33">
            <v>79</v>
          </cell>
          <cell r="D33">
            <v>85</v>
          </cell>
          <cell r="E33">
            <v>62</v>
          </cell>
          <cell r="F33">
            <v>92</v>
          </cell>
          <cell r="G33">
            <v>0.4</v>
          </cell>
          <cell r="H33">
            <v>60</v>
          </cell>
          <cell r="I33">
            <v>71</v>
          </cell>
          <cell r="J33">
            <v>-9</v>
          </cell>
          <cell r="K33">
            <v>0</v>
          </cell>
          <cell r="L33">
            <v>40</v>
          </cell>
          <cell r="S33">
            <v>12.4</v>
          </cell>
          <cell r="U33">
            <v>10.64516129032258</v>
          </cell>
          <cell r="V33">
            <v>7.419354838709677</v>
          </cell>
          <cell r="Z33">
            <v>18.399999999999999</v>
          </cell>
          <cell r="AA33">
            <v>13.6</v>
          </cell>
          <cell r="AB33">
            <v>13.8</v>
          </cell>
          <cell r="AC33">
            <v>14</v>
          </cell>
          <cell r="AD33">
            <v>0</v>
          </cell>
          <cell r="AE33">
            <v>0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1211</v>
          </cell>
          <cell r="D34">
            <v>2210</v>
          </cell>
          <cell r="E34">
            <v>1328</v>
          </cell>
          <cell r="F34">
            <v>2045</v>
          </cell>
          <cell r="G34">
            <v>0.4</v>
          </cell>
          <cell r="H34">
            <v>60</v>
          </cell>
          <cell r="I34">
            <v>1375</v>
          </cell>
          <cell r="J34">
            <v>-47</v>
          </cell>
          <cell r="K34">
            <v>200</v>
          </cell>
          <cell r="L34">
            <v>400</v>
          </cell>
          <cell r="S34">
            <v>265.60000000000002</v>
          </cell>
          <cell r="U34">
            <v>9.9585843373493965</v>
          </cell>
          <cell r="V34">
            <v>7.6995481927710836</v>
          </cell>
          <cell r="Z34">
            <v>323.39999999999998</v>
          </cell>
          <cell r="AA34">
            <v>303.8</v>
          </cell>
          <cell r="AB34">
            <v>302</v>
          </cell>
          <cell r="AC34">
            <v>267</v>
          </cell>
          <cell r="AD34">
            <v>0</v>
          </cell>
          <cell r="AE34">
            <v>0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2440</v>
          </cell>
          <cell r="D35">
            <v>7091</v>
          </cell>
          <cell r="E35">
            <v>3480</v>
          </cell>
          <cell r="F35">
            <v>5959</v>
          </cell>
          <cell r="G35">
            <v>0.4</v>
          </cell>
          <cell r="H35">
            <v>60</v>
          </cell>
          <cell r="I35">
            <v>3574</v>
          </cell>
          <cell r="J35">
            <v>-94</v>
          </cell>
          <cell r="K35">
            <v>1200</v>
          </cell>
          <cell r="L35">
            <v>0</v>
          </cell>
          <cell r="S35">
            <v>696</v>
          </cell>
          <cell r="U35">
            <v>10.285919540229886</v>
          </cell>
          <cell r="V35">
            <v>8.5617816091954015</v>
          </cell>
          <cell r="Z35">
            <v>882.2</v>
          </cell>
          <cell r="AA35">
            <v>793</v>
          </cell>
          <cell r="AB35">
            <v>762.4</v>
          </cell>
          <cell r="AC35">
            <v>626</v>
          </cell>
          <cell r="AD35">
            <v>0</v>
          </cell>
          <cell r="AE35">
            <v>0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263</v>
          </cell>
          <cell r="D36">
            <v>352</v>
          </cell>
          <cell r="E36">
            <v>262</v>
          </cell>
          <cell r="F36">
            <v>321</v>
          </cell>
          <cell r="G36">
            <v>0.5</v>
          </cell>
          <cell r="H36" t="e">
            <v>#N/A</v>
          </cell>
          <cell r="I36">
            <v>303</v>
          </cell>
          <cell r="J36">
            <v>-41</v>
          </cell>
          <cell r="K36">
            <v>40</v>
          </cell>
          <cell r="L36">
            <v>40</v>
          </cell>
          <cell r="N36">
            <v>40</v>
          </cell>
          <cell r="Q36">
            <v>80</v>
          </cell>
          <cell r="S36">
            <v>52.4</v>
          </cell>
          <cell r="U36">
            <v>9.942748091603054</v>
          </cell>
          <cell r="V36">
            <v>6.1259541984732824</v>
          </cell>
          <cell r="X36">
            <v>40</v>
          </cell>
          <cell r="Z36">
            <v>71.2</v>
          </cell>
          <cell r="AA36">
            <v>67.599999999999994</v>
          </cell>
          <cell r="AB36">
            <v>56.8</v>
          </cell>
          <cell r="AC36">
            <v>30</v>
          </cell>
          <cell r="AD36">
            <v>0</v>
          </cell>
          <cell r="AE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1245</v>
          </cell>
          <cell r="D37">
            <v>1799</v>
          </cell>
          <cell r="E37">
            <v>1236</v>
          </cell>
          <cell r="F37">
            <v>1760</v>
          </cell>
          <cell r="G37">
            <v>0.4</v>
          </cell>
          <cell r="H37">
            <v>60</v>
          </cell>
          <cell r="I37">
            <v>1295</v>
          </cell>
          <cell r="J37">
            <v>-59</v>
          </cell>
          <cell r="K37">
            <v>400</v>
          </cell>
          <cell r="L37">
            <v>0</v>
          </cell>
          <cell r="N37">
            <v>120</v>
          </cell>
          <cell r="Q37">
            <v>200</v>
          </cell>
          <cell r="S37">
            <v>247.2</v>
          </cell>
          <cell r="U37">
            <v>10.032362459546926</v>
          </cell>
          <cell r="V37">
            <v>7.1197411003236253</v>
          </cell>
          <cell r="X37">
            <v>120</v>
          </cell>
          <cell r="Z37">
            <v>283</v>
          </cell>
          <cell r="AA37">
            <v>359</v>
          </cell>
          <cell r="AB37">
            <v>297.39999999999998</v>
          </cell>
          <cell r="AC37">
            <v>240</v>
          </cell>
          <cell r="AD37">
            <v>0</v>
          </cell>
          <cell r="AE37">
            <v>0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3231</v>
          </cell>
          <cell r="D38">
            <v>4884</v>
          </cell>
          <cell r="E38">
            <v>3055</v>
          </cell>
          <cell r="F38">
            <v>4983</v>
          </cell>
          <cell r="G38">
            <v>0.4</v>
          </cell>
          <cell r="H38">
            <v>60</v>
          </cell>
          <cell r="I38">
            <v>3167</v>
          </cell>
          <cell r="J38">
            <v>-112</v>
          </cell>
          <cell r="K38">
            <v>1000</v>
          </cell>
          <cell r="L38">
            <v>0</v>
          </cell>
          <cell r="N38">
            <v>120</v>
          </cell>
          <cell r="S38">
            <v>611</v>
          </cell>
          <cell r="U38">
            <v>9.9885433715220948</v>
          </cell>
          <cell r="V38">
            <v>8.1554828150572831</v>
          </cell>
          <cell r="X38">
            <v>120</v>
          </cell>
          <cell r="Z38">
            <v>675.8</v>
          </cell>
          <cell r="AA38">
            <v>666</v>
          </cell>
          <cell r="AB38">
            <v>625</v>
          </cell>
          <cell r="AC38">
            <v>440</v>
          </cell>
          <cell r="AD38">
            <v>0</v>
          </cell>
          <cell r="AE38">
            <v>0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64</v>
          </cell>
          <cell r="D39">
            <v>204</v>
          </cell>
          <cell r="E39">
            <v>117</v>
          </cell>
          <cell r="F39">
            <v>141</v>
          </cell>
          <cell r="G39">
            <v>0.1</v>
          </cell>
          <cell r="H39" t="e">
            <v>#N/A</v>
          </cell>
          <cell r="I39">
            <v>143</v>
          </cell>
          <cell r="J39">
            <v>-26</v>
          </cell>
          <cell r="K39">
            <v>0</v>
          </cell>
          <cell r="L39">
            <v>100</v>
          </cell>
          <cell r="S39">
            <v>23.4</v>
          </cell>
          <cell r="U39">
            <v>10.2991452991453</v>
          </cell>
          <cell r="V39">
            <v>6.0256410256410264</v>
          </cell>
          <cell r="Z39">
            <v>33.4</v>
          </cell>
          <cell r="AA39">
            <v>29.4</v>
          </cell>
          <cell r="AB39">
            <v>25</v>
          </cell>
          <cell r="AC39">
            <v>19</v>
          </cell>
          <cell r="AD39">
            <v>0</v>
          </cell>
          <cell r="AE39">
            <v>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2194</v>
          </cell>
          <cell r="D40">
            <v>2286</v>
          </cell>
          <cell r="E40">
            <v>1720</v>
          </cell>
          <cell r="F40">
            <v>2700</v>
          </cell>
          <cell r="G40">
            <v>0.1</v>
          </cell>
          <cell r="H40">
            <v>60</v>
          </cell>
          <cell r="I40">
            <v>1786</v>
          </cell>
          <cell r="J40">
            <v>-66</v>
          </cell>
          <cell r="K40">
            <v>280</v>
          </cell>
          <cell r="L40">
            <v>280</v>
          </cell>
          <cell r="N40">
            <v>140</v>
          </cell>
          <cell r="S40">
            <v>344</v>
          </cell>
          <cell r="U40">
            <v>9.8837209302325579</v>
          </cell>
          <cell r="V40">
            <v>7.8488372093023253</v>
          </cell>
          <cell r="X40">
            <v>140</v>
          </cell>
          <cell r="Z40">
            <v>495</v>
          </cell>
          <cell r="AA40">
            <v>480.4</v>
          </cell>
          <cell r="AB40">
            <v>464.6</v>
          </cell>
          <cell r="AC40">
            <v>257</v>
          </cell>
          <cell r="AD40">
            <v>0</v>
          </cell>
          <cell r="AE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1237</v>
          </cell>
          <cell r="D41">
            <v>2483</v>
          </cell>
          <cell r="E41">
            <v>1452</v>
          </cell>
          <cell r="F41">
            <v>2213</v>
          </cell>
          <cell r="G41">
            <v>0.1</v>
          </cell>
          <cell r="H41" t="e">
            <v>#N/A</v>
          </cell>
          <cell r="I41">
            <v>1531</v>
          </cell>
          <cell r="J41">
            <v>-79</v>
          </cell>
          <cell r="K41">
            <v>150</v>
          </cell>
          <cell r="L41">
            <v>280</v>
          </cell>
          <cell r="N41">
            <v>200</v>
          </cell>
          <cell r="S41">
            <v>290.39999999999998</v>
          </cell>
          <cell r="U41">
            <v>9.7899449035812687</v>
          </cell>
          <cell r="V41">
            <v>7.6205234159779618</v>
          </cell>
          <cell r="X41">
            <v>200</v>
          </cell>
          <cell r="Z41">
            <v>432.2</v>
          </cell>
          <cell r="AA41">
            <v>403.8</v>
          </cell>
          <cell r="AB41">
            <v>349.6</v>
          </cell>
          <cell r="AC41">
            <v>253</v>
          </cell>
          <cell r="AD41">
            <v>0</v>
          </cell>
          <cell r="AE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995</v>
          </cell>
          <cell r="D42">
            <v>1326</v>
          </cell>
          <cell r="E42">
            <v>974</v>
          </cell>
          <cell r="F42">
            <v>1314</v>
          </cell>
          <cell r="G42">
            <v>0.1</v>
          </cell>
          <cell r="H42" t="e">
            <v>#N/A</v>
          </cell>
          <cell r="I42">
            <v>1019</v>
          </cell>
          <cell r="J42">
            <v>-45</v>
          </cell>
          <cell r="K42">
            <v>120</v>
          </cell>
          <cell r="L42">
            <v>360</v>
          </cell>
          <cell r="N42">
            <v>120</v>
          </cell>
          <cell r="S42">
            <v>194.8</v>
          </cell>
          <cell r="U42">
            <v>9.8254620123203278</v>
          </cell>
          <cell r="V42">
            <v>6.7453798767967141</v>
          </cell>
          <cell r="X42">
            <v>120</v>
          </cell>
          <cell r="Z42">
            <v>288.39999999999998</v>
          </cell>
          <cell r="AA42">
            <v>253.4</v>
          </cell>
          <cell r="AB42">
            <v>242.6</v>
          </cell>
          <cell r="AC42">
            <v>136</v>
          </cell>
          <cell r="AD42">
            <v>0</v>
          </cell>
          <cell r="AE42">
            <v>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54.695</v>
          </cell>
          <cell r="D43">
            <v>38.6</v>
          </cell>
          <cell r="E43">
            <v>32.645000000000003</v>
          </cell>
          <cell r="F43">
            <v>60.65</v>
          </cell>
          <cell r="G43">
            <v>1</v>
          </cell>
          <cell r="H43">
            <v>45</v>
          </cell>
          <cell r="I43">
            <v>32.700000000000003</v>
          </cell>
          <cell r="J43">
            <v>-5.4999999999999716E-2</v>
          </cell>
          <cell r="K43">
            <v>10</v>
          </cell>
          <cell r="L43">
            <v>0</v>
          </cell>
          <cell r="S43">
            <v>6.5290000000000008</v>
          </cell>
          <cell r="U43">
            <v>10.820952672691071</v>
          </cell>
          <cell r="V43">
            <v>9.2893245519987726</v>
          </cell>
          <cell r="Z43">
            <v>7.4236000000000004</v>
          </cell>
          <cell r="AA43">
            <v>11.522</v>
          </cell>
          <cell r="AB43">
            <v>9.4130000000000003</v>
          </cell>
          <cell r="AC43">
            <v>4.8550000000000004</v>
          </cell>
          <cell r="AD43">
            <v>0</v>
          </cell>
          <cell r="AE43">
            <v>0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215</v>
          </cell>
          <cell r="D44">
            <v>756</v>
          </cell>
          <cell r="E44">
            <v>325</v>
          </cell>
          <cell r="F44">
            <v>640</v>
          </cell>
          <cell r="G44">
            <v>0.3</v>
          </cell>
          <cell r="H44">
            <v>45</v>
          </cell>
          <cell r="I44">
            <v>330</v>
          </cell>
          <cell r="J44">
            <v>-5</v>
          </cell>
          <cell r="K44">
            <v>60</v>
          </cell>
          <cell r="L44">
            <v>0</v>
          </cell>
          <cell r="S44">
            <v>65</v>
          </cell>
          <cell r="U44">
            <v>10.76923076923077</v>
          </cell>
          <cell r="V44">
            <v>9.8461538461538467</v>
          </cell>
          <cell r="Z44">
            <v>58.2</v>
          </cell>
          <cell r="AA44">
            <v>76.8</v>
          </cell>
          <cell r="AB44">
            <v>68</v>
          </cell>
          <cell r="AC44">
            <v>59</v>
          </cell>
          <cell r="AD44">
            <v>0</v>
          </cell>
          <cell r="AE44">
            <v>0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348.80799999999999</v>
          </cell>
          <cell r="D45">
            <v>511.13299999999998</v>
          </cell>
          <cell r="E45">
            <v>344.19</v>
          </cell>
          <cell r="F45">
            <v>494.08699999999999</v>
          </cell>
          <cell r="G45">
            <v>1</v>
          </cell>
          <cell r="H45">
            <v>45</v>
          </cell>
          <cell r="I45">
            <v>348.25700000000001</v>
          </cell>
          <cell r="J45">
            <v>-4.0670000000000073</v>
          </cell>
          <cell r="K45">
            <v>50</v>
          </cell>
          <cell r="L45">
            <v>100</v>
          </cell>
          <cell r="N45">
            <v>40</v>
          </cell>
          <cell r="S45">
            <v>68.837999999999994</v>
          </cell>
          <cell r="U45">
            <v>9.937636189314043</v>
          </cell>
          <cell r="V45">
            <v>7.1775327580696713</v>
          </cell>
          <cell r="X45">
            <v>40</v>
          </cell>
          <cell r="Z45">
            <v>78.223600000000005</v>
          </cell>
          <cell r="AA45">
            <v>73.861800000000002</v>
          </cell>
          <cell r="AB45">
            <v>74.731200000000001</v>
          </cell>
          <cell r="AC45">
            <v>44.765000000000001</v>
          </cell>
          <cell r="AD45">
            <v>0</v>
          </cell>
          <cell r="AE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134</v>
          </cell>
          <cell r="D46">
            <v>43</v>
          </cell>
          <cell r="E46">
            <v>66</v>
          </cell>
          <cell r="F46">
            <v>110</v>
          </cell>
          <cell r="G46">
            <v>0.4</v>
          </cell>
          <cell r="H46" t="e">
            <v>#N/A</v>
          </cell>
          <cell r="I46">
            <v>67</v>
          </cell>
          <cell r="J46">
            <v>-1</v>
          </cell>
          <cell r="K46">
            <v>0</v>
          </cell>
          <cell r="L46">
            <v>0</v>
          </cell>
          <cell r="N46">
            <v>40</v>
          </cell>
          <cell r="S46">
            <v>13.2</v>
          </cell>
          <cell r="U46">
            <v>11.363636363636365</v>
          </cell>
          <cell r="V46">
            <v>8.3333333333333339</v>
          </cell>
          <cell r="X46">
            <v>40</v>
          </cell>
          <cell r="Z46">
            <v>8.1999999999999993</v>
          </cell>
          <cell r="AA46">
            <v>16.2</v>
          </cell>
          <cell r="AB46">
            <v>15.4</v>
          </cell>
          <cell r="AC46">
            <v>15</v>
          </cell>
          <cell r="AD46">
            <v>0</v>
          </cell>
          <cell r="AE46">
            <v>0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71</v>
          </cell>
          <cell r="D47">
            <v>44</v>
          </cell>
          <cell r="E47">
            <v>35</v>
          </cell>
          <cell r="F47">
            <v>79</v>
          </cell>
          <cell r="G47">
            <v>0.4</v>
          </cell>
          <cell r="H47" t="e">
            <v>#N/A</v>
          </cell>
          <cell r="I47">
            <v>36</v>
          </cell>
          <cell r="J47">
            <v>-1</v>
          </cell>
          <cell r="K47">
            <v>0</v>
          </cell>
          <cell r="L47">
            <v>0</v>
          </cell>
          <cell r="S47">
            <v>7</v>
          </cell>
          <cell r="U47">
            <v>11.285714285714286</v>
          </cell>
          <cell r="V47">
            <v>11.285714285714286</v>
          </cell>
          <cell r="Z47">
            <v>14.4</v>
          </cell>
          <cell r="AA47">
            <v>13.8</v>
          </cell>
          <cell r="AB47">
            <v>14.4</v>
          </cell>
          <cell r="AC47">
            <v>8</v>
          </cell>
          <cell r="AD47">
            <v>0</v>
          </cell>
          <cell r="AE47">
            <v>0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2168</v>
          </cell>
          <cell r="D48">
            <v>2371</v>
          </cell>
          <cell r="E48">
            <v>1903</v>
          </cell>
          <cell r="F48">
            <v>2824</v>
          </cell>
          <cell r="G48">
            <v>0.3</v>
          </cell>
          <cell r="H48">
            <v>45</v>
          </cell>
          <cell r="I48">
            <v>1921</v>
          </cell>
          <cell r="J48">
            <v>-18</v>
          </cell>
          <cell r="K48">
            <v>240</v>
          </cell>
          <cell r="L48">
            <v>0</v>
          </cell>
          <cell r="N48">
            <v>240</v>
          </cell>
          <cell r="Q48">
            <v>480</v>
          </cell>
          <cell r="S48">
            <v>380.6</v>
          </cell>
          <cell r="U48">
            <v>9.9421965317919074</v>
          </cell>
          <cell r="V48">
            <v>7.4198633736205988</v>
          </cell>
          <cell r="X48">
            <v>240</v>
          </cell>
          <cell r="Z48">
            <v>580.20000000000005</v>
          </cell>
          <cell r="AA48">
            <v>590.6</v>
          </cell>
          <cell r="AB48">
            <v>510.6</v>
          </cell>
          <cell r="AC48">
            <v>476</v>
          </cell>
          <cell r="AD48">
            <v>0</v>
          </cell>
          <cell r="AE48">
            <v>0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4162</v>
          </cell>
          <cell r="D49">
            <v>5692</v>
          </cell>
          <cell r="E49">
            <v>4262</v>
          </cell>
          <cell r="F49">
            <v>5474</v>
          </cell>
          <cell r="G49">
            <v>0.35</v>
          </cell>
          <cell r="H49">
            <v>45</v>
          </cell>
          <cell r="I49">
            <v>4364</v>
          </cell>
          <cell r="J49">
            <v>-102</v>
          </cell>
          <cell r="K49">
            <v>1000</v>
          </cell>
          <cell r="L49">
            <v>1000</v>
          </cell>
          <cell r="N49">
            <v>400</v>
          </cell>
          <cell r="Q49">
            <v>600</v>
          </cell>
          <cell r="S49">
            <v>852.4</v>
          </cell>
          <cell r="U49">
            <v>9.941342092914125</v>
          </cell>
          <cell r="V49">
            <v>6.4218676677616147</v>
          </cell>
          <cell r="X49">
            <v>400</v>
          </cell>
          <cell r="Z49">
            <v>1105</v>
          </cell>
          <cell r="AA49">
            <v>1009.8</v>
          </cell>
          <cell r="AB49">
            <v>1011.6</v>
          </cell>
          <cell r="AC49">
            <v>559</v>
          </cell>
          <cell r="AD49">
            <v>0</v>
          </cell>
          <cell r="AE49">
            <v>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1619</v>
          </cell>
          <cell r="D50">
            <v>1130</v>
          </cell>
          <cell r="E50">
            <v>1297</v>
          </cell>
          <cell r="F50">
            <v>1401</v>
          </cell>
          <cell r="G50">
            <v>0.41</v>
          </cell>
          <cell r="H50">
            <v>45</v>
          </cell>
          <cell r="I50">
            <v>1341</v>
          </cell>
          <cell r="J50">
            <v>-44</v>
          </cell>
          <cell r="K50">
            <v>120</v>
          </cell>
          <cell r="L50">
            <v>320</v>
          </cell>
          <cell r="N50">
            <v>240</v>
          </cell>
          <cell r="Q50">
            <v>480</v>
          </cell>
          <cell r="S50">
            <v>259.39999999999998</v>
          </cell>
          <cell r="U50">
            <v>9.8727833461835015</v>
          </cell>
          <cell r="V50">
            <v>5.4009252120277571</v>
          </cell>
          <cell r="X50">
            <v>240</v>
          </cell>
          <cell r="Z50">
            <v>368.6</v>
          </cell>
          <cell r="AA50">
            <v>335.8</v>
          </cell>
          <cell r="AB50">
            <v>320.39999999999998</v>
          </cell>
          <cell r="AC50">
            <v>181</v>
          </cell>
          <cell r="AD50">
            <v>0</v>
          </cell>
          <cell r="AE50">
            <v>0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586</v>
          </cell>
          <cell r="D51">
            <v>843</v>
          </cell>
          <cell r="E51">
            <v>553</v>
          </cell>
          <cell r="F51">
            <v>849</v>
          </cell>
          <cell r="G51">
            <v>0.41</v>
          </cell>
          <cell r="H51" t="e">
            <v>#N/A</v>
          </cell>
          <cell r="I51">
            <v>577</v>
          </cell>
          <cell r="J51">
            <v>-24</v>
          </cell>
          <cell r="K51">
            <v>80</v>
          </cell>
          <cell r="L51">
            <v>100</v>
          </cell>
          <cell r="N51">
            <v>60</v>
          </cell>
          <cell r="S51">
            <v>110.6</v>
          </cell>
          <cell r="U51">
            <v>9.846292947558771</v>
          </cell>
          <cell r="V51">
            <v>7.6763110307414113</v>
          </cell>
          <cell r="X51">
            <v>60</v>
          </cell>
          <cell r="Z51">
            <v>178</v>
          </cell>
          <cell r="AA51">
            <v>163.80000000000001</v>
          </cell>
          <cell r="AB51">
            <v>138.6</v>
          </cell>
          <cell r="AC51">
            <v>82</v>
          </cell>
          <cell r="AD51">
            <v>0</v>
          </cell>
          <cell r="AE51">
            <v>0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446</v>
          </cell>
          <cell r="D52">
            <v>376</v>
          </cell>
          <cell r="E52">
            <v>382</v>
          </cell>
          <cell r="F52">
            <v>423</v>
          </cell>
          <cell r="G52">
            <v>0.36</v>
          </cell>
          <cell r="H52" t="e">
            <v>#N/A</v>
          </cell>
          <cell r="I52">
            <v>399</v>
          </cell>
          <cell r="J52">
            <v>-17</v>
          </cell>
          <cell r="K52">
            <v>60</v>
          </cell>
          <cell r="L52">
            <v>150</v>
          </cell>
          <cell r="N52">
            <v>30</v>
          </cell>
          <cell r="Q52">
            <v>60</v>
          </cell>
          <cell r="S52">
            <v>76.400000000000006</v>
          </cell>
          <cell r="U52">
            <v>9.4633507853403138</v>
          </cell>
          <cell r="V52">
            <v>5.5366492146596853</v>
          </cell>
          <cell r="X52">
            <v>30</v>
          </cell>
          <cell r="Z52">
            <v>127</v>
          </cell>
          <cell r="AA52">
            <v>118.8</v>
          </cell>
          <cell r="AB52">
            <v>95.4</v>
          </cell>
          <cell r="AC52">
            <v>49</v>
          </cell>
          <cell r="AD52">
            <v>0</v>
          </cell>
          <cell r="AE52">
            <v>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92</v>
          </cell>
          <cell r="D53">
            <v>203</v>
          </cell>
          <cell r="E53">
            <v>101</v>
          </cell>
          <cell r="F53">
            <v>189</v>
          </cell>
          <cell r="G53">
            <v>0.33</v>
          </cell>
          <cell r="H53" t="e">
            <v>#N/A</v>
          </cell>
          <cell r="I53">
            <v>106</v>
          </cell>
          <cell r="J53">
            <v>-5</v>
          </cell>
          <cell r="K53">
            <v>40</v>
          </cell>
          <cell r="L53">
            <v>0</v>
          </cell>
          <cell r="S53">
            <v>20.2</v>
          </cell>
          <cell r="U53">
            <v>11.336633663366337</v>
          </cell>
          <cell r="V53">
            <v>9.3564356435643568</v>
          </cell>
          <cell r="Z53">
            <v>37.4</v>
          </cell>
          <cell r="AA53">
            <v>34.200000000000003</v>
          </cell>
          <cell r="AB53">
            <v>29.4</v>
          </cell>
          <cell r="AC53">
            <v>22</v>
          </cell>
          <cell r="AD53" t="str">
            <v>увел</v>
          </cell>
          <cell r="AE53">
            <v>0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231</v>
          </cell>
          <cell r="D54">
            <v>245</v>
          </cell>
          <cell r="E54">
            <v>120</v>
          </cell>
          <cell r="F54">
            <v>347</v>
          </cell>
          <cell r="G54">
            <v>0.33</v>
          </cell>
          <cell r="H54" t="e">
            <v>#N/A</v>
          </cell>
          <cell r="I54">
            <v>127</v>
          </cell>
          <cell r="J54">
            <v>-7</v>
          </cell>
          <cell r="K54">
            <v>40</v>
          </cell>
          <cell r="L54">
            <v>0</v>
          </cell>
          <cell r="S54">
            <v>24</v>
          </cell>
          <cell r="U54">
            <v>16.125</v>
          </cell>
          <cell r="V54">
            <v>14.458333333333334</v>
          </cell>
          <cell r="Z54">
            <v>36.200000000000003</v>
          </cell>
          <cell r="AA54">
            <v>38.6</v>
          </cell>
          <cell r="AB54">
            <v>39.200000000000003</v>
          </cell>
          <cell r="AC54">
            <v>13</v>
          </cell>
          <cell r="AD54" t="str">
            <v>увел</v>
          </cell>
          <cell r="AE54">
            <v>0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240</v>
          </cell>
          <cell r="D55">
            <v>564</v>
          </cell>
          <cell r="E55">
            <v>242</v>
          </cell>
          <cell r="F55">
            <v>555</v>
          </cell>
          <cell r="G55">
            <v>0.33</v>
          </cell>
          <cell r="H55" t="e">
            <v>#N/A</v>
          </cell>
          <cell r="I55">
            <v>249</v>
          </cell>
          <cell r="J55">
            <v>-7</v>
          </cell>
          <cell r="K55">
            <v>40</v>
          </cell>
          <cell r="L55">
            <v>0</v>
          </cell>
          <cell r="S55">
            <v>48.4</v>
          </cell>
          <cell r="U55">
            <v>12.293388429752067</v>
          </cell>
          <cell r="V55">
            <v>11.466942148760332</v>
          </cell>
          <cell r="Z55">
            <v>89.6</v>
          </cell>
          <cell r="AA55">
            <v>94.4</v>
          </cell>
          <cell r="AB55">
            <v>77.599999999999994</v>
          </cell>
          <cell r="AC55">
            <v>14</v>
          </cell>
          <cell r="AD55">
            <v>0</v>
          </cell>
          <cell r="AE55">
            <v>0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660.99400000000003</v>
          </cell>
          <cell r="D56">
            <v>1077.9939999999999</v>
          </cell>
          <cell r="E56">
            <v>899</v>
          </cell>
          <cell r="F56">
            <v>975</v>
          </cell>
          <cell r="G56">
            <v>1</v>
          </cell>
          <cell r="H56">
            <v>45</v>
          </cell>
          <cell r="I56">
            <v>864.27</v>
          </cell>
          <cell r="J56">
            <v>34.730000000000018</v>
          </cell>
          <cell r="K56">
            <v>160</v>
          </cell>
          <cell r="L56">
            <v>300</v>
          </cell>
          <cell r="N56">
            <v>80</v>
          </cell>
          <cell r="Q56">
            <v>270</v>
          </cell>
          <cell r="S56">
            <v>179.8</v>
          </cell>
          <cell r="U56">
            <v>9.9276974416017794</v>
          </cell>
          <cell r="V56">
            <v>5.4226918798665178</v>
          </cell>
          <cell r="X56">
            <v>80</v>
          </cell>
          <cell r="Z56">
            <v>216.4</v>
          </cell>
          <cell r="AA56">
            <v>169.4</v>
          </cell>
          <cell r="AB56">
            <v>171.4</v>
          </cell>
          <cell r="AC56">
            <v>97.665000000000006</v>
          </cell>
          <cell r="AD56">
            <v>0</v>
          </cell>
          <cell r="AE56">
            <v>0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1804</v>
          </cell>
          <cell r="D57">
            <v>401</v>
          </cell>
          <cell r="E57">
            <v>1110</v>
          </cell>
          <cell r="F57">
            <v>1052</v>
          </cell>
          <cell r="G57">
            <v>0.4</v>
          </cell>
          <cell r="H57" t="e">
            <v>#N/A</v>
          </cell>
          <cell r="I57">
            <v>1115</v>
          </cell>
          <cell r="J57">
            <v>-5</v>
          </cell>
          <cell r="K57">
            <v>0</v>
          </cell>
          <cell r="L57">
            <v>480</v>
          </cell>
          <cell r="N57">
            <v>120</v>
          </cell>
          <cell r="Q57">
            <v>480</v>
          </cell>
          <cell r="S57">
            <v>222</v>
          </cell>
          <cell r="U57">
            <v>9.6036036036036041</v>
          </cell>
          <cell r="V57">
            <v>4.7387387387387383</v>
          </cell>
          <cell r="X57">
            <v>120</v>
          </cell>
          <cell r="Z57">
            <v>260.39999999999998</v>
          </cell>
          <cell r="AA57">
            <v>271.8</v>
          </cell>
          <cell r="AB57">
            <v>250.2</v>
          </cell>
          <cell r="AC57">
            <v>94</v>
          </cell>
          <cell r="AD57">
            <v>0</v>
          </cell>
          <cell r="AE57">
            <v>0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256</v>
          </cell>
          <cell r="D58">
            <v>362</v>
          </cell>
          <cell r="E58">
            <v>180</v>
          </cell>
          <cell r="F58">
            <v>436</v>
          </cell>
          <cell r="G58">
            <v>0.3</v>
          </cell>
          <cell r="H58" t="e">
            <v>#N/A</v>
          </cell>
          <cell r="I58">
            <v>182</v>
          </cell>
          <cell r="J58">
            <v>-2</v>
          </cell>
          <cell r="K58">
            <v>40</v>
          </cell>
          <cell r="L58">
            <v>0</v>
          </cell>
          <cell r="S58">
            <v>36</v>
          </cell>
          <cell r="U58">
            <v>13.222222222222221</v>
          </cell>
          <cell r="V58">
            <v>12.111111111111111</v>
          </cell>
          <cell r="Z58">
            <v>57.8</v>
          </cell>
          <cell r="AA58">
            <v>54</v>
          </cell>
          <cell r="AB58">
            <v>55.2</v>
          </cell>
          <cell r="AC58">
            <v>2</v>
          </cell>
          <cell r="AD58">
            <v>0</v>
          </cell>
          <cell r="AE58">
            <v>0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773.05</v>
          </cell>
          <cell r="D59">
            <v>1529.896</v>
          </cell>
          <cell r="E59">
            <v>1116.03</v>
          </cell>
          <cell r="F59">
            <v>1169.3810000000001</v>
          </cell>
          <cell r="G59">
            <v>1</v>
          </cell>
          <cell r="H59">
            <v>60</v>
          </cell>
          <cell r="I59">
            <v>1134.3520000000001</v>
          </cell>
          <cell r="J59">
            <v>-18.322000000000116</v>
          </cell>
          <cell r="K59">
            <v>400</v>
          </cell>
          <cell r="L59">
            <v>350</v>
          </cell>
          <cell r="M59">
            <v>-100</v>
          </cell>
          <cell r="N59">
            <v>100</v>
          </cell>
          <cell r="Q59">
            <v>300</v>
          </cell>
          <cell r="S59">
            <v>223.20599999999999</v>
          </cell>
          <cell r="T59">
            <v>100</v>
          </cell>
          <cell r="U59">
            <v>10.39121260181178</v>
          </cell>
          <cell r="V59">
            <v>5.2390213524726041</v>
          </cell>
          <cell r="W59">
            <v>-100</v>
          </cell>
          <cell r="X59">
            <v>100</v>
          </cell>
          <cell r="Z59">
            <v>127.2886</v>
          </cell>
          <cell r="AA59">
            <v>228.99380000000002</v>
          </cell>
          <cell r="AB59">
            <v>147.51920000000001</v>
          </cell>
          <cell r="AC59">
            <v>248.24299999999999</v>
          </cell>
          <cell r="AD59">
            <v>0</v>
          </cell>
          <cell r="AE59">
            <v>0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265.10599999999999</v>
          </cell>
          <cell r="D60">
            <v>267.83</v>
          </cell>
          <cell r="E60">
            <v>174.19499999999999</v>
          </cell>
          <cell r="F60">
            <v>348.19099999999997</v>
          </cell>
          <cell r="G60">
            <v>1</v>
          </cell>
          <cell r="H60">
            <v>60</v>
          </cell>
          <cell r="I60">
            <v>176.2</v>
          </cell>
          <cell r="J60">
            <v>-2.0049999999999955</v>
          </cell>
          <cell r="K60">
            <v>50</v>
          </cell>
          <cell r="L60">
            <v>0</v>
          </cell>
          <cell r="S60">
            <v>34.838999999999999</v>
          </cell>
          <cell r="U60">
            <v>11.429461235971182</v>
          </cell>
          <cell r="V60">
            <v>9.9942880105628742</v>
          </cell>
          <cell r="Z60">
            <v>58.791200000000003</v>
          </cell>
          <cell r="AA60">
            <v>66.103200000000001</v>
          </cell>
          <cell r="AB60">
            <v>54.899199999999993</v>
          </cell>
          <cell r="AC60">
            <v>45.670999999999999</v>
          </cell>
          <cell r="AD60">
            <v>0</v>
          </cell>
          <cell r="AE60">
            <v>0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210.745</v>
          </cell>
          <cell r="D61">
            <v>469.38200000000001</v>
          </cell>
          <cell r="E61">
            <v>222.6</v>
          </cell>
          <cell r="F61">
            <v>453.36599999999999</v>
          </cell>
          <cell r="G61">
            <v>1</v>
          </cell>
          <cell r="H61" t="e">
            <v>#N/A</v>
          </cell>
          <cell r="I61">
            <v>218.5</v>
          </cell>
          <cell r="J61">
            <v>4.0999999999999943</v>
          </cell>
          <cell r="K61">
            <v>30</v>
          </cell>
          <cell r="L61">
            <v>0</v>
          </cell>
          <cell r="S61">
            <v>44.519999999999996</v>
          </cell>
          <cell r="U61">
            <v>10.857277628032346</v>
          </cell>
          <cell r="V61">
            <v>10.183423180592992</v>
          </cell>
          <cell r="Z61">
            <v>55.738</v>
          </cell>
          <cell r="AA61">
            <v>37.998000000000005</v>
          </cell>
          <cell r="AB61">
            <v>37.882600000000004</v>
          </cell>
          <cell r="AC61">
            <v>33.222000000000001</v>
          </cell>
          <cell r="AD61">
            <v>0</v>
          </cell>
          <cell r="AE61">
            <v>0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260</v>
          </cell>
          <cell r="D62">
            <v>84</v>
          </cell>
          <cell r="E62">
            <v>194</v>
          </cell>
          <cell r="F62">
            <v>146</v>
          </cell>
          <cell r="G62">
            <v>0.27</v>
          </cell>
          <cell r="H62" t="e">
            <v>#N/A</v>
          </cell>
          <cell r="I62">
            <v>203</v>
          </cell>
          <cell r="J62">
            <v>-9</v>
          </cell>
          <cell r="K62">
            <v>40</v>
          </cell>
          <cell r="L62">
            <v>120</v>
          </cell>
          <cell r="N62">
            <v>40</v>
          </cell>
          <cell r="Q62">
            <v>40</v>
          </cell>
          <cell r="S62">
            <v>38.799999999999997</v>
          </cell>
          <cell r="U62">
            <v>9.9484536082474229</v>
          </cell>
          <cell r="V62">
            <v>3.7628865979381447</v>
          </cell>
          <cell r="X62">
            <v>40</v>
          </cell>
          <cell r="Z62">
            <v>41</v>
          </cell>
          <cell r="AA62">
            <v>38</v>
          </cell>
          <cell r="AB62">
            <v>35.799999999999997</v>
          </cell>
          <cell r="AC62">
            <v>29</v>
          </cell>
          <cell r="AD62">
            <v>0</v>
          </cell>
          <cell r="AE62">
            <v>0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466</v>
          </cell>
          <cell r="D63">
            <v>251</v>
          </cell>
          <cell r="E63">
            <v>360</v>
          </cell>
          <cell r="F63">
            <v>344</v>
          </cell>
          <cell r="G63">
            <v>0.3</v>
          </cell>
          <cell r="H63" t="e">
            <v>#N/A</v>
          </cell>
          <cell r="I63">
            <v>373</v>
          </cell>
          <cell r="J63">
            <v>-13</v>
          </cell>
          <cell r="K63">
            <v>40</v>
          </cell>
          <cell r="L63">
            <v>120</v>
          </cell>
          <cell r="N63">
            <v>40</v>
          </cell>
          <cell r="Q63">
            <v>160</v>
          </cell>
          <cell r="S63">
            <v>72</v>
          </cell>
          <cell r="U63">
            <v>9.7777777777777786</v>
          </cell>
          <cell r="V63">
            <v>4.7777777777777777</v>
          </cell>
          <cell r="X63">
            <v>40</v>
          </cell>
          <cell r="Z63">
            <v>49.4</v>
          </cell>
          <cell r="AA63">
            <v>89</v>
          </cell>
          <cell r="AB63">
            <v>86.4</v>
          </cell>
          <cell r="AC63">
            <v>52</v>
          </cell>
          <cell r="AD63">
            <v>0</v>
          </cell>
          <cell r="AE63">
            <v>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7703</v>
          </cell>
          <cell r="D64">
            <v>9784</v>
          </cell>
          <cell r="E64">
            <v>7283</v>
          </cell>
          <cell r="F64">
            <v>10851</v>
          </cell>
          <cell r="G64">
            <v>0.41</v>
          </cell>
          <cell r="H64" t="e">
            <v>#N/A</v>
          </cell>
          <cell r="I64">
            <v>7341</v>
          </cell>
          <cell r="J64">
            <v>-58</v>
          </cell>
          <cell r="K64">
            <v>1800</v>
          </cell>
          <cell r="L64">
            <v>800</v>
          </cell>
          <cell r="M64">
            <v>-500</v>
          </cell>
          <cell r="N64">
            <v>300</v>
          </cell>
          <cell r="Q64">
            <v>300</v>
          </cell>
          <cell r="S64">
            <v>1456.6</v>
          </cell>
          <cell r="T64">
            <v>500</v>
          </cell>
          <cell r="U64">
            <v>9.6464369078676384</v>
          </cell>
          <cell r="V64">
            <v>7.4495400247150902</v>
          </cell>
          <cell r="W64">
            <v>-500</v>
          </cell>
          <cell r="X64">
            <v>300</v>
          </cell>
          <cell r="Z64">
            <v>1557.2</v>
          </cell>
          <cell r="AA64">
            <v>1360.2</v>
          </cell>
          <cell r="AB64">
            <v>1603.8</v>
          </cell>
          <cell r="AC64">
            <v>1236</v>
          </cell>
          <cell r="AD64">
            <v>0</v>
          </cell>
          <cell r="AE64">
            <v>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3968.3040000000001</v>
          </cell>
          <cell r="D65">
            <v>3554.69</v>
          </cell>
          <cell r="E65">
            <v>3661</v>
          </cell>
          <cell r="F65">
            <v>3379</v>
          </cell>
          <cell r="G65">
            <v>1</v>
          </cell>
          <cell r="H65" t="e">
            <v>#N/A</v>
          </cell>
          <cell r="I65">
            <v>3390.5189999999998</v>
          </cell>
          <cell r="J65">
            <v>270.48100000000022</v>
          </cell>
          <cell r="K65">
            <v>1000</v>
          </cell>
          <cell r="L65">
            <v>300</v>
          </cell>
          <cell r="M65">
            <v>-650</v>
          </cell>
          <cell r="N65">
            <v>400</v>
          </cell>
          <cell r="Q65">
            <v>1600</v>
          </cell>
          <cell r="S65">
            <v>732.2</v>
          </cell>
          <cell r="T65">
            <v>1000</v>
          </cell>
          <cell r="U65">
            <v>9.5998361103523617</v>
          </cell>
          <cell r="V65">
            <v>4.6148593280524448</v>
          </cell>
          <cell r="W65">
            <v>-650</v>
          </cell>
          <cell r="X65">
            <v>400</v>
          </cell>
          <cell r="Z65">
            <v>883.8</v>
          </cell>
          <cell r="AA65">
            <v>777.2</v>
          </cell>
          <cell r="AB65">
            <v>772.2</v>
          </cell>
          <cell r="AC65">
            <v>495.28300000000002</v>
          </cell>
          <cell r="AD65">
            <v>0</v>
          </cell>
          <cell r="AE65">
            <v>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1552</v>
          </cell>
          <cell r="D66">
            <v>1942</v>
          </cell>
          <cell r="E66">
            <v>1349</v>
          </cell>
          <cell r="F66">
            <v>2069</v>
          </cell>
          <cell r="G66">
            <v>0.35</v>
          </cell>
          <cell r="H66" t="e">
            <v>#N/A</v>
          </cell>
          <cell r="I66">
            <v>1407</v>
          </cell>
          <cell r="J66">
            <v>-58</v>
          </cell>
          <cell r="K66">
            <v>240</v>
          </cell>
          <cell r="L66">
            <v>240</v>
          </cell>
          <cell r="N66">
            <v>120</v>
          </cell>
          <cell r="S66">
            <v>269.8</v>
          </cell>
          <cell r="U66">
            <v>9.8925129725722751</v>
          </cell>
          <cell r="V66">
            <v>7.6686434395848773</v>
          </cell>
          <cell r="X66">
            <v>120</v>
          </cell>
          <cell r="Z66">
            <v>475.8</v>
          </cell>
          <cell r="AA66">
            <v>432.2</v>
          </cell>
          <cell r="AB66">
            <v>426.4</v>
          </cell>
          <cell r="AC66">
            <v>186</v>
          </cell>
          <cell r="AD66">
            <v>0</v>
          </cell>
          <cell r="AE66">
            <v>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107</v>
          </cell>
          <cell r="D67">
            <v>5</v>
          </cell>
          <cell r="E67">
            <v>35</v>
          </cell>
          <cell r="F67">
            <v>47</v>
          </cell>
          <cell r="G67">
            <v>0.6</v>
          </cell>
          <cell r="H67" t="e">
            <v>#N/A</v>
          </cell>
          <cell r="I67">
            <v>44</v>
          </cell>
          <cell r="J67">
            <v>-9</v>
          </cell>
          <cell r="K67">
            <v>0</v>
          </cell>
          <cell r="L67">
            <v>0</v>
          </cell>
          <cell r="Q67">
            <v>20</v>
          </cell>
          <cell r="S67">
            <v>7</v>
          </cell>
          <cell r="U67">
            <v>9.5714285714285712</v>
          </cell>
          <cell r="V67">
            <v>6.7142857142857144</v>
          </cell>
          <cell r="Z67">
            <v>9</v>
          </cell>
          <cell r="AA67">
            <v>13.2</v>
          </cell>
          <cell r="AB67">
            <v>9.4</v>
          </cell>
          <cell r="AC67">
            <v>4</v>
          </cell>
          <cell r="AD67">
            <v>0</v>
          </cell>
          <cell r="AE67">
            <v>0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121.79900000000001</v>
          </cell>
          <cell r="D68">
            <v>46.732999999999997</v>
          </cell>
          <cell r="E68">
            <v>70.697000000000003</v>
          </cell>
          <cell r="F68">
            <v>94.701999999999998</v>
          </cell>
          <cell r="G68">
            <v>1</v>
          </cell>
          <cell r="H68" t="e">
            <v>#N/A</v>
          </cell>
          <cell r="I68">
            <v>69.5</v>
          </cell>
          <cell r="J68">
            <v>1.1970000000000027</v>
          </cell>
          <cell r="K68">
            <v>20</v>
          </cell>
          <cell r="L68">
            <v>0</v>
          </cell>
          <cell r="Q68">
            <v>20</v>
          </cell>
          <cell r="S68">
            <v>14.1394</v>
          </cell>
          <cell r="U68">
            <v>9.5267125903503675</v>
          </cell>
          <cell r="V68">
            <v>6.6977382350028991</v>
          </cell>
          <cell r="Z68">
            <v>16.089199999999998</v>
          </cell>
          <cell r="AA68">
            <v>17.968600000000002</v>
          </cell>
          <cell r="AB68">
            <v>22.203399999999998</v>
          </cell>
          <cell r="AC68">
            <v>18.712</v>
          </cell>
          <cell r="AD68">
            <v>0</v>
          </cell>
          <cell r="AE68">
            <v>0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1967</v>
          </cell>
          <cell r="D69">
            <v>2184</v>
          </cell>
          <cell r="E69">
            <v>1629</v>
          </cell>
          <cell r="F69">
            <v>2461</v>
          </cell>
          <cell r="G69">
            <v>0.4</v>
          </cell>
          <cell r="H69" t="e">
            <v>#N/A</v>
          </cell>
          <cell r="I69">
            <v>1703</v>
          </cell>
          <cell r="J69">
            <v>-74</v>
          </cell>
          <cell r="K69">
            <v>240</v>
          </cell>
          <cell r="L69">
            <v>280</v>
          </cell>
          <cell r="N69">
            <v>120</v>
          </cell>
          <cell r="Q69">
            <v>120</v>
          </cell>
          <cell r="S69">
            <v>325.8</v>
          </cell>
          <cell r="U69">
            <v>9.8864333947206866</v>
          </cell>
          <cell r="V69">
            <v>7.5537139349294042</v>
          </cell>
          <cell r="X69">
            <v>120</v>
          </cell>
          <cell r="Z69">
            <v>489.6</v>
          </cell>
          <cell r="AA69">
            <v>442</v>
          </cell>
          <cell r="AB69">
            <v>437</v>
          </cell>
          <cell r="AC69">
            <v>235</v>
          </cell>
          <cell r="AD69">
            <v>0</v>
          </cell>
          <cell r="AE69">
            <v>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2755</v>
          </cell>
          <cell r="D70">
            <v>4414</v>
          </cell>
          <cell r="E70">
            <v>2536</v>
          </cell>
          <cell r="F70">
            <v>4399</v>
          </cell>
          <cell r="G70">
            <v>0.41</v>
          </cell>
          <cell r="H70" t="e">
            <v>#N/A</v>
          </cell>
          <cell r="I70">
            <v>2764</v>
          </cell>
          <cell r="J70">
            <v>-228</v>
          </cell>
          <cell r="K70">
            <v>650</v>
          </cell>
          <cell r="L70">
            <v>0</v>
          </cell>
          <cell r="S70">
            <v>507.2</v>
          </cell>
          <cell r="U70">
            <v>9.9546529968454269</v>
          </cell>
          <cell r="V70">
            <v>8.6731072555205042</v>
          </cell>
          <cell r="Z70">
            <v>893.4</v>
          </cell>
          <cell r="AA70">
            <v>693.2</v>
          </cell>
          <cell r="AB70">
            <v>684.8</v>
          </cell>
          <cell r="AC70">
            <v>374</v>
          </cell>
          <cell r="AD70">
            <v>0</v>
          </cell>
          <cell r="AE70">
            <v>0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210.50700000000001</v>
          </cell>
          <cell r="D71">
            <v>128.131</v>
          </cell>
          <cell r="E71">
            <v>159.78299999999999</v>
          </cell>
          <cell r="F71">
            <v>166.39500000000001</v>
          </cell>
          <cell r="G71">
            <v>1</v>
          </cell>
          <cell r="H71" t="e">
            <v>#N/A</v>
          </cell>
          <cell r="I71">
            <v>160.9</v>
          </cell>
          <cell r="J71">
            <v>-1.1170000000000186</v>
          </cell>
          <cell r="K71">
            <v>30</v>
          </cell>
          <cell r="L71">
            <v>50</v>
          </cell>
          <cell r="N71">
            <v>30</v>
          </cell>
          <cell r="Q71">
            <v>50</v>
          </cell>
          <cell r="S71">
            <v>31.956599999999998</v>
          </cell>
          <cell r="U71">
            <v>10.213696075302128</v>
          </cell>
          <cell r="V71">
            <v>5.2069056157413502</v>
          </cell>
          <cell r="X71">
            <v>30</v>
          </cell>
          <cell r="Z71">
            <v>36.573799999999999</v>
          </cell>
          <cell r="AA71">
            <v>28.4298</v>
          </cell>
          <cell r="AB71">
            <v>34.568599999999996</v>
          </cell>
          <cell r="AC71">
            <v>27.715</v>
          </cell>
          <cell r="AD71">
            <v>0</v>
          </cell>
          <cell r="AE71">
            <v>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245</v>
          </cell>
          <cell r="D72">
            <v>453</v>
          </cell>
          <cell r="E72">
            <v>227</v>
          </cell>
          <cell r="F72">
            <v>462</v>
          </cell>
          <cell r="G72">
            <v>0.3</v>
          </cell>
          <cell r="H72">
            <v>50</v>
          </cell>
          <cell r="I72">
            <v>235</v>
          </cell>
          <cell r="J72">
            <v>-8</v>
          </cell>
          <cell r="K72">
            <v>40</v>
          </cell>
          <cell r="L72">
            <v>0</v>
          </cell>
          <cell r="S72">
            <v>45.4</v>
          </cell>
          <cell r="U72">
            <v>11.057268722466961</v>
          </cell>
          <cell r="V72">
            <v>10.176211453744493</v>
          </cell>
          <cell r="Z72">
            <v>86</v>
          </cell>
          <cell r="AA72">
            <v>59</v>
          </cell>
          <cell r="AB72">
            <v>78</v>
          </cell>
          <cell r="AC72">
            <v>29</v>
          </cell>
          <cell r="AD72">
            <v>0</v>
          </cell>
          <cell r="AE72">
            <v>0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614</v>
          </cell>
          <cell r="D73">
            <v>860</v>
          </cell>
          <cell r="E73">
            <v>579</v>
          </cell>
          <cell r="F73">
            <v>870</v>
          </cell>
          <cell r="G73">
            <v>0.3</v>
          </cell>
          <cell r="H73" t="e">
            <v>#N/A</v>
          </cell>
          <cell r="I73">
            <v>603</v>
          </cell>
          <cell r="J73">
            <v>-24</v>
          </cell>
          <cell r="K73">
            <v>120</v>
          </cell>
          <cell r="L73">
            <v>120</v>
          </cell>
          <cell r="N73">
            <v>120</v>
          </cell>
          <cell r="S73">
            <v>115.8</v>
          </cell>
          <cell r="U73">
            <v>10.621761658031089</v>
          </cell>
          <cell r="V73">
            <v>7.5129533678756477</v>
          </cell>
          <cell r="X73">
            <v>120</v>
          </cell>
          <cell r="Z73">
            <v>139.4</v>
          </cell>
          <cell r="AA73">
            <v>152.4</v>
          </cell>
          <cell r="AB73">
            <v>138.19999999999999</v>
          </cell>
          <cell r="AC73">
            <v>75</v>
          </cell>
          <cell r="AD73">
            <v>0</v>
          </cell>
          <cell r="AE73">
            <v>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822</v>
          </cell>
          <cell r="D74">
            <v>1248</v>
          </cell>
          <cell r="E74">
            <v>918</v>
          </cell>
          <cell r="F74">
            <v>1085</v>
          </cell>
          <cell r="G74">
            <v>0.14000000000000001</v>
          </cell>
          <cell r="H74" t="e">
            <v>#N/A</v>
          </cell>
          <cell r="I74">
            <v>985</v>
          </cell>
          <cell r="J74">
            <v>-67</v>
          </cell>
          <cell r="K74">
            <v>120</v>
          </cell>
          <cell r="L74">
            <v>480</v>
          </cell>
          <cell r="N74">
            <v>120</v>
          </cell>
          <cell r="Q74">
            <v>120</v>
          </cell>
          <cell r="S74">
            <v>183.6</v>
          </cell>
          <cell r="U74">
            <v>10.48474945533769</v>
          </cell>
          <cell r="V74">
            <v>5.9095860566448808</v>
          </cell>
          <cell r="X74">
            <v>120</v>
          </cell>
          <cell r="Z74">
            <v>216.2</v>
          </cell>
          <cell r="AA74">
            <v>211</v>
          </cell>
          <cell r="AB74">
            <v>184.8</v>
          </cell>
          <cell r="AC74">
            <v>145</v>
          </cell>
          <cell r="AD74">
            <v>0</v>
          </cell>
          <cell r="AE74">
            <v>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80</v>
          </cell>
          <cell r="D75">
            <v>60</v>
          </cell>
          <cell r="E75">
            <v>71</v>
          </cell>
          <cell r="F75">
            <v>69</v>
          </cell>
          <cell r="G75">
            <v>0.09</v>
          </cell>
          <cell r="H75">
            <v>60</v>
          </cell>
          <cell r="I75">
            <v>65</v>
          </cell>
          <cell r="J75">
            <v>6</v>
          </cell>
          <cell r="K75">
            <v>0</v>
          </cell>
          <cell r="L75">
            <v>0</v>
          </cell>
          <cell r="N75">
            <v>60</v>
          </cell>
          <cell r="Q75">
            <v>60</v>
          </cell>
          <cell r="S75">
            <v>14.2</v>
          </cell>
          <cell r="U75">
            <v>13.309859154929578</v>
          </cell>
          <cell r="V75">
            <v>4.859154929577465</v>
          </cell>
          <cell r="X75">
            <v>60</v>
          </cell>
          <cell r="Z75">
            <v>13.2</v>
          </cell>
          <cell r="AA75">
            <v>16</v>
          </cell>
          <cell r="AB75">
            <v>7.2</v>
          </cell>
          <cell r="AC75">
            <v>-3</v>
          </cell>
          <cell r="AD75">
            <v>0</v>
          </cell>
          <cell r="AE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51</v>
          </cell>
          <cell r="D76">
            <v>68</v>
          </cell>
          <cell r="E76">
            <v>39</v>
          </cell>
          <cell r="F76">
            <v>72</v>
          </cell>
          <cell r="G76">
            <v>0.84</v>
          </cell>
          <cell r="H76">
            <v>50</v>
          </cell>
          <cell r="I76">
            <v>48</v>
          </cell>
          <cell r="J76">
            <v>-9</v>
          </cell>
          <cell r="K76">
            <v>0</v>
          </cell>
          <cell r="L76">
            <v>0</v>
          </cell>
          <cell r="S76">
            <v>7.8</v>
          </cell>
          <cell r="U76">
            <v>9.2307692307692317</v>
          </cell>
          <cell r="V76">
            <v>9.2307692307692317</v>
          </cell>
          <cell r="Z76">
            <v>8.1999999999999993</v>
          </cell>
          <cell r="AA76">
            <v>9.1999999999999993</v>
          </cell>
          <cell r="AB76">
            <v>10.4</v>
          </cell>
          <cell r="AC76">
            <v>6</v>
          </cell>
          <cell r="AD76">
            <v>0</v>
          </cell>
          <cell r="AE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2353</v>
          </cell>
          <cell r="D77">
            <v>4171</v>
          </cell>
          <cell r="E77">
            <v>2716</v>
          </cell>
          <cell r="F77">
            <v>3707</v>
          </cell>
          <cell r="G77">
            <v>0.35</v>
          </cell>
          <cell r="H77" t="e">
            <v>#N/A</v>
          </cell>
          <cell r="I77">
            <v>2826</v>
          </cell>
          <cell r="J77">
            <v>-110</v>
          </cell>
          <cell r="K77">
            <v>800</v>
          </cell>
          <cell r="L77">
            <v>720</v>
          </cell>
          <cell r="N77">
            <v>200</v>
          </cell>
          <cell r="S77">
            <v>543.20000000000005</v>
          </cell>
          <cell r="U77">
            <v>9.9907952871870389</v>
          </cell>
          <cell r="V77">
            <v>6.8243740795287184</v>
          </cell>
          <cell r="X77">
            <v>200</v>
          </cell>
          <cell r="Z77">
            <v>620.4</v>
          </cell>
          <cell r="AA77">
            <v>555.79999999999995</v>
          </cell>
          <cell r="AB77">
            <v>568</v>
          </cell>
          <cell r="AC77">
            <v>369</v>
          </cell>
          <cell r="AD77">
            <v>0</v>
          </cell>
          <cell r="AE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91.950999999999993</v>
          </cell>
          <cell r="D78">
            <v>67.917000000000002</v>
          </cell>
          <cell r="E78">
            <v>63.948</v>
          </cell>
          <cell r="F78">
            <v>94.325999999999993</v>
          </cell>
          <cell r="G78">
            <v>1</v>
          </cell>
          <cell r="H78" t="e">
            <v>#N/A</v>
          </cell>
          <cell r="I78">
            <v>67.099999999999994</v>
          </cell>
          <cell r="J78">
            <v>-3.1519999999999939</v>
          </cell>
          <cell r="K78">
            <v>20</v>
          </cell>
          <cell r="L78">
            <v>0</v>
          </cell>
          <cell r="N78">
            <v>30</v>
          </cell>
          <cell r="S78">
            <v>12.7896</v>
          </cell>
          <cell r="U78">
            <v>11.284637517983361</v>
          </cell>
          <cell r="V78">
            <v>7.3752111090260835</v>
          </cell>
          <cell r="X78">
            <v>30</v>
          </cell>
          <cell r="Z78">
            <v>0</v>
          </cell>
          <cell r="AA78">
            <v>0</v>
          </cell>
          <cell r="AB78">
            <v>10.8086</v>
          </cell>
          <cell r="AC78">
            <v>14.14</v>
          </cell>
          <cell r="AD78">
            <v>0</v>
          </cell>
          <cell r="AE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391.74200000000002</v>
          </cell>
          <cell r="D79">
            <v>539.08900000000006</v>
          </cell>
          <cell r="E79">
            <v>437.91899999999998</v>
          </cell>
          <cell r="F79">
            <v>467.64299999999997</v>
          </cell>
          <cell r="G79">
            <v>1</v>
          </cell>
          <cell r="H79" t="e">
            <v>#N/A</v>
          </cell>
          <cell r="I79">
            <v>439.65199999999999</v>
          </cell>
          <cell r="J79">
            <v>-1.7330000000000041</v>
          </cell>
          <cell r="K79">
            <v>80</v>
          </cell>
          <cell r="L79">
            <v>200</v>
          </cell>
          <cell r="N79">
            <v>50</v>
          </cell>
          <cell r="Q79">
            <v>100</v>
          </cell>
          <cell r="S79">
            <v>87.583799999999997</v>
          </cell>
          <cell r="U79">
            <v>10.248961565951696</v>
          </cell>
          <cell r="V79">
            <v>5.3393778301466712</v>
          </cell>
          <cell r="X79">
            <v>50</v>
          </cell>
          <cell r="Z79">
            <v>106.8124</v>
          </cell>
          <cell r="AA79">
            <v>107.45060000000001</v>
          </cell>
          <cell r="AB79">
            <v>102.1874</v>
          </cell>
          <cell r="AC79">
            <v>108.253</v>
          </cell>
          <cell r="AD79">
            <v>0</v>
          </cell>
          <cell r="AE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3693</v>
          </cell>
          <cell r="D80">
            <v>4079</v>
          </cell>
          <cell r="E80">
            <v>2612</v>
          </cell>
          <cell r="F80">
            <v>5039</v>
          </cell>
          <cell r="G80">
            <v>0.35</v>
          </cell>
          <cell r="H80" t="e">
            <v>#N/A</v>
          </cell>
          <cell r="I80">
            <v>2703</v>
          </cell>
          <cell r="J80">
            <v>-91</v>
          </cell>
          <cell r="K80">
            <v>600</v>
          </cell>
          <cell r="L80">
            <v>0</v>
          </cell>
          <cell r="S80">
            <v>522.4</v>
          </cell>
          <cell r="U80">
            <v>10.794410413476264</v>
          </cell>
          <cell r="V80">
            <v>9.645865237366003</v>
          </cell>
          <cell r="Z80">
            <v>885.4</v>
          </cell>
          <cell r="AA80">
            <v>757.4</v>
          </cell>
          <cell r="AB80">
            <v>696.8</v>
          </cell>
          <cell r="AC80">
            <v>400</v>
          </cell>
          <cell r="AD80">
            <v>0</v>
          </cell>
          <cell r="AE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944</v>
          </cell>
          <cell r="D81">
            <v>1217</v>
          </cell>
          <cell r="E81">
            <v>964</v>
          </cell>
          <cell r="F81">
            <v>1181</v>
          </cell>
          <cell r="G81">
            <v>0.3</v>
          </cell>
          <cell r="H81" t="e">
            <v>#N/A</v>
          </cell>
          <cell r="I81">
            <v>976</v>
          </cell>
          <cell r="J81">
            <v>-12</v>
          </cell>
          <cell r="K81">
            <v>120</v>
          </cell>
          <cell r="L81">
            <v>480</v>
          </cell>
          <cell r="Q81">
            <v>120</v>
          </cell>
          <cell r="S81">
            <v>192.8</v>
          </cell>
          <cell r="U81">
            <v>9.859958506224066</v>
          </cell>
          <cell r="V81">
            <v>6.1255186721991697</v>
          </cell>
          <cell r="Z81">
            <v>271.60000000000002</v>
          </cell>
          <cell r="AA81">
            <v>221.6</v>
          </cell>
          <cell r="AB81">
            <v>236.6</v>
          </cell>
          <cell r="AC81">
            <v>127</v>
          </cell>
          <cell r="AD81">
            <v>0</v>
          </cell>
          <cell r="AE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48</v>
          </cell>
          <cell r="E82">
            <v>15</v>
          </cell>
          <cell r="F82">
            <v>33</v>
          </cell>
          <cell r="G82">
            <v>0.18</v>
          </cell>
          <cell r="H82" t="e">
            <v>#N/A</v>
          </cell>
          <cell r="I82">
            <v>15</v>
          </cell>
          <cell r="J82">
            <v>0</v>
          </cell>
          <cell r="K82">
            <v>0</v>
          </cell>
          <cell r="L82">
            <v>0</v>
          </cell>
          <cell r="S82">
            <v>3</v>
          </cell>
          <cell r="U82">
            <v>11</v>
          </cell>
          <cell r="V82">
            <v>11</v>
          </cell>
          <cell r="Z82">
            <v>0.2</v>
          </cell>
          <cell r="AA82">
            <v>0</v>
          </cell>
          <cell r="AB82">
            <v>0</v>
          </cell>
          <cell r="AC82">
            <v>7</v>
          </cell>
          <cell r="AD82">
            <v>0</v>
          </cell>
          <cell r="AE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1373</v>
          </cell>
          <cell r="D83">
            <v>2079</v>
          </cell>
          <cell r="E83">
            <v>1377</v>
          </cell>
          <cell r="F83">
            <v>2033</v>
          </cell>
          <cell r="G83">
            <v>0.3</v>
          </cell>
          <cell r="H83" t="e">
            <v>#N/A</v>
          </cell>
          <cell r="I83">
            <v>1440</v>
          </cell>
          <cell r="J83">
            <v>-63</v>
          </cell>
          <cell r="K83">
            <v>200</v>
          </cell>
          <cell r="L83">
            <v>360</v>
          </cell>
          <cell r="N83">
            <v>80</v>
          </cell>
          <cell r="Q83">
            <v>80</v>
          </cell>
          <cell r="S83">
            <v>275.39999999999998</v>
          </cell>
          <cell r="U83">
            <v>9.9963689179375468</v>
          </cell>
          <cell r="V83">
            <v>7.381989832970226</v>
          </cell>
          <cell r="X83">
            <v>80</v>
          </cell>
          <cell r="Z83">
            <v>302.60000000000002</v>
          </cell>
          <cell r="AA83">
            <v>249.2</v>
          </cell>
          <cell r="AB83">
            <v>303.8</v>
          </cell>
          <cell r="AC83">
            <v>223</v>
          </cell>
          <cell r="AD83">
            <v>0</v>
          </cell>
          <cell r="AE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1531</v>
          </cell>
          <cell r="D84">
            <v>1769</v>
          </cell>
          <cell r="E84">
            <v>1423</v>
          </cell>
          <cell r="F84">
            <v>1819</v>
          </cell>
          <cell r="G84">
            <v>0.28000000000000003</v>
          </cell>
          <cell r="H84" t="e">
            <v>#N/A</v>
          </cell>
          <cell r="I84">
            <v>1477</v>
          </cell>
          <cell r="J84">
            <v>-54</v>
          </cell>
          <cell r="K84">
            <v>200</v>
          </cell>
          <cell r="L84">
            <v>480</v>
          </cell>
          <cell r="N84">
            <v>200</v>
          </cell>
          <cell r="Q84">
            <v>200</v>
          </cell>
          <cell r="S84">
            <v>284.60000000000002</v>
          </cell>
          <cell r="U84">
            <v>10.186226282501757</v>
          </cell>
          <cell r="V84">
            <v>6.3914265635980314</v>
          </cell>
          <cell r="X84">
            <v>200</v>
          </cell>
          <cell r="Z84">
            <v>342</v>
          </cell>
          <cell r="AA84">
            <v>337.6</v>
          </cell>
          <cell r="AB84">
            <v>335.8</v>
          </cell>
          <cell r="AC84">
            <v>221</v>
          </cell>
          <cell r="AD84">
            <v>0</v>
          </cell>
          <cell r="AE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43</v>
          </cell>
          <cell r="D85">
            <v>126</v>
          </cell>
          <cell r="E85">
            <v>61</v>
          </cell>
          <cell r="F85">
            <v>101</v>
          </cell>
          <cell r="G85">
            <v>0.35</v>
          </cell>
          <cell r="H85" t="e">
            <v>#N/A</v>
          </cell>
          <cell r="I85">
            <v>69</v>
          </cell>
          <cell r="J85">
            <v>-8</v>
          </cell>
          <cell r="K85">
            <v>0</v>
          </cell>
          <cell r="L85">
            <v>0</v>
          </cell>
          <cell r="N85">
            <v>40</v>
          </cell>
          <cell r="S85">
            <v>12.2</v>
          </cell>
          <cell r="U85">
            <v>11.557377049180328</v>
          </cell>
          <cell r="V85">
            <v>8.278688524590164</v>
          </cell>
          <cell r="X85">
            <v>40</v>
          </cell>
          <cell r="Z85">
            <v>4.4000000000000004</v>
          </cell>
          <cell r="AA85">
            <v>14.4</v>
          </cell>
          <cell r="AB85">
            <v>9.6</v>
          </cell>
          <cell r="AC85">
            <v>21</v>
          </cell>
          <cell r="AD85">
            <v>0</v>
          </cell>
          <cell r="AE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3664</v>
          </cell>
          <cell r="D86">
            <v>4005</v>
          </cell>
          <cell r="E86">
            <v>3661</v>
          </cell>
          <cell r="F86">
            <v>3887</v>
          </cell>
          <cell r="G86">
            <v>0.28000000000000003</v>
          </cell>
          <cell r="H86">
            <v>45</v>
          </cell>
          <cell r="I86">
            <v>3807</v>
          </cell>
          <cell r="J86">
            <v>-146</v>
          </cell>
          <cell r="K86">
            <v>400</v>
          </cell>
          <cell r="L86">
            <v>1600</v>
          </cell>
          <cell r="N86">
            <v>400</v>
          </cell>
          <cell r="Q86">
            <v>1000</v>
          </cell>
          <cell r="S86">
            <v>732.2</v>
          </cell>
          <cell r="U86">
            <v>9.9521988527724652</v>
          </cell>
          <cell r="V86">
            <v>5.3086588363835014</v>
          </cell>
          <cell r="X86">
            <v>400</v>
          </cell>
          <cell r="Z86">
            <v>835</v>
          </cell>
          <cell r="AA86">
            <v>829.8</v>
          </cell>
          <cell r="AB86">
            <v>773.2</v>
          </cell>
          <cell r="AC86">
            <v>628</v>
          </cell>
          <cell r="AD86">
            <v>0</v>
          </cell>
          <cell r="AE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956</v>
          </cell>
          <cell r="D87">
            <v>1025</v>
          </cell>
          <cell r="E87">
            <v>877</v>
          </cell>
          <cell r="F87">
            <v>1063</v>
          </cell>
          <cell r="G87">
            <v>0.28000000000000003</v>
          </cell>
          <cell r="H87" t="e">
            <v>#N/A</v>
          </cell>
          <cell r="I87">
            <v>916</v>
          </cell>
          <cell r="J87">
            <v>-39</v>
          </cell>
          <cell r="K87">
            <v>120</v>
          </cell>
          <cell r="L87">
            <v>360</v>
          </cell>
          <cell r="N87">
            <v>80</v>
          </cell>
          <cell r="Q87">
            <v>120</v>
          </cell>
          <cell r="S87">
            <v>175.4</v>
          </cell>
          <cell r="U87">
            <v>9.9372862029646516</v>
          </cell>
          <cell r="V87">
            <v>6.0604332953249713</v>
          </cell>
          <cell r="X87">
            <v>80</v>
          </cell>
          <cell r="Z87">
            <v>228</v>
          </cell>
          <cell r="AA87">
            <v>223.2</v>
          </cell>
          <cell r="AB87">
            <v>220.6</v>
          </cell>
          <cell r="AC87">
            <v>161</v>
          </cell>
          <cell r="AD87">
            <v>0</v>
          </cell>
          <cell r="AE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78</v>
          </cell>
          <cell r="D88">
            <v>42</v>
          </cell>
          <cell r="E88">
            <v>78</v>
          </cell>
          <cell r="F88">
            <v>41</v>
          </cell>
          <cell r="G88">
            <v>0.4</v>
          </cell>
          <cell r="H88" t="e">
            <v>#N/A</v>
          </cell>
          <cell r="I88">
            <v>84</v>
          </cell>
          <cell r="J88">
            <v>-6</v>
          </cell>
          <cell r="K88">
            <v>40</v>
          </cell>
          <cell r="L88">
            <v>80</v>
          </cell>
          <cell r="S88">
            <v>15.6</v>
          </cell>
          <cell r="U88">
            <v>10.320512820512821</v>
          </cell>
          <cell r="V88">
            <v>2.6282051282051282</v>
          </cell>
          <cell r="Z88">
            <v>12</v>
          </cell>
          <cell r="AA88">
            <v>12.2</v>
          </cell>
          <cell r="AB88">
            <v>7.4</v>
          </cell>
          <cell r="AC88">
            <v>5</v>
          </cell>
          <cell r="AD88">
            <v>0</v>
          </cell>
          <cell r="AE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124.172</v>
          </cell>
          <cell r="D89">
            <v>179.70099999999999</v>
          </cell>
          <cell r="E89">
            <v>74.048000000000002</v>
          </cell>
          <cell r="F89">
            <v>223.68600000000001</v>
          </cell>
          <cell r="G89">
            <v>1</v>
          </cell>
          <cell r="H89" t="e">
            <v>#N/A</v>
          </cell>
          <cell r="I89">
            <v>82.923000000000002</v>
          </cell>
          <cell r="J89">
            <v>-8.875</v>
          </cell>
          <cell r="K89">
            <v>0</v>
          </cell>
          <cell r="L89">
            <v>0</v>
          </cell>
          <cell r="S89">
            <v>14.8096</v>
          </cell>
          <cell r="U89">
            <v>15.10412165082109</v>
          </cell>
          <cell r="V89">
            <v>15.10412165082109</v>
          </cell>
          <cell r="Z89">
            <v>23.128800000000002</v>
          </cell>
          <cell r="AA89">
            <v>24.586600000000001</v>
          </cell>
          <cell r="AB89">
            <v>20.697200000000002</v>
          </cell>
          <cell r="AC89">
            <v>22.725999999999999</v>
          </cell>
          <cell r="AD89" t="str">
            <v>увел</v>
          </cell>
          <cell r="AE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112</v>
          </cell>
          <cell r="D90">
            <v>153</v>
          </cell>
          <cell r="E90">
            <v>124</v>
          </cell>
          <cell r="F90">
            <v>129</v>
          </cell>
          <cell r="G90">
            <v>0.33</v>
          </cell>
          <cell r="H90">
            <v>30</v>
          </cell>
          <cell r="I90">
            <v>134</v>
          </cell>
          <cell r="J90">
            <v>-10</v>
          </cell>
          <cell r="K90">
            <v>30</v>
          </cell>
          <cell r="L90">
            <v>60</v>
          </cell>
          <cell r="N90">
            <v>30</v>
          </cell>
          <cell r="S90">
            <v>24.8</v>
          </cell>
          <cell r="U90">
            <v>10.04032258064516</v>
          </cell>
          <cell r="V90">
            <v>5.2016129032258061</v>
          </cell>
          <cell r="X90">
            <v>30</v>
          </cell>
          <cell r="Z90">
            <v>48.2</v>
          </cell>
          <cell r="AA90">
            <v>44.4</v>
          </cell>
          <cell r="AB90">
            <v>42</v>
          </cell>
          <cell r="AC90">
            <v>29</v>
          </cell>
          <cell r="AD90">
            <v>0</v>
          </cell>
          <cell r="AE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240</v>
          </cell>
          <cell r="E91">
            <v>90</v>
          </cell>
          <cell r="F91">
            <v>146</v>
          </cell>
          <cell r="G91">
            <v>0.28000000000000003</v>
          </cell>
          <cell r="H91" t="e">
            <v>#N/A</v>
          </cell>
          <cell r="I91">
            <v>94</v>
          </cell>
          <cell r="J91">
            <v>-4</v>
          </cell>
          <cell r="K91">
            <v>0</v>
          </cell>
          <cell r="L91">
            <v>0</v>
          </cell>
          <cell r="Q91">
            <v>40</v>
          </cell>
          <cell r="S91">
            <v>18</v>
          </cell>
          <cell r="U91">
            <v>10.333333333333334</v>
          </cell>
          <cell r="V91">
            <v>8.1111111111111107</v>
          </cell>
          <cell r="Z91">
            <v>0</v>
          </cell>
          <cell r="AA91">
            <v>0</v>
          </cell>
          <cell r="AB91">
            <v>34.200000000000003</v>
          </cell>
          <cell r="AC91">
            <v>16</v>
          </cell>
          <cell r="AD91">
            <v>0</v>
          </cell>
          <cell r="AE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314</v>
          </cell>
          <cell r="D92">
            <v>3</v>
          </cell>
          <cell r="E92">
            <v>117</v>
          </cell>
          <cell r="F92">
            <v>195</v>
          </cell>
          <cell r="G92">
            <v>0.28000000000000003</v>
          </cell>
          <cell r="H92" t="e">
            <v>#N/A</v>
          </cell>
          <cell r="I92">
            <v>122</v>
          </cell>
          <cell r="J92">
            <v>-5</v>
          </cell>
          <cell r="K92">
            <v>0</v>
          </cell>
          <cell r="L92">
            <v>0</v>
          </cell>
          <cell r="S92">
            <v>23.4</v>
          </cell>
          <cell r="U92">
            <v>8.3333333333333339</v>
          </cell>
          <cell r="V92">
            <v>8.3333333333333339</v>
          </cell>
          <cell r="Z92">
            <v>0</v>
          </cell>
          <cell r="AA92">
            <v>0</v>
          </cell>
          <cell r="AB92">
            <v>23.2</v>
          </cell>
          <cell r="AC92">
            <v>40</v>
          </cell>
          <cell r="AD92">
            <v>0</v>
          </cell>
          <cell r="AE92" t="e">
            <v>#N/A</v>
          </cell>
        </row>
        <row r="93">
          <cell r="A93" t="str">
            <v>7343 СЕЙЧАС СЕЗОН ПМ вар п/о 0,4кг  ОСТАНКИНО</v>
          </cell>
          <cell r="B93" t="str">
            <v>шт</v>
          </cell>
          <cell r="C93">
            <v>600</v>
          </cell>
          <cell r="D93">
            <v>985</v>
          </cell>
          <cell r="E93">
            <v>812</v>
          </cell>
          <cell r="F93">
            <v>748</v>
          </cell>
          <cell r="G93">
            <v>0.4</v>
          </cell>
          <cell r="H93" t="e">
            <v>#N/A</v>
          </cell>
          <cell r="I93">
            <v>833</v>
          </cell>
          <cell r="J93">
            <v>-21</v>
          </cell>
          <cell r="K93">
            <v>240</v>
          </cell>
          <cell r="L93">
            <v>0</v>
          </cell>
          <cell r="Q93">
            <v>800</v>
          </cell>
          <cell r="S93">
            <v>162.4</v>
          </cell>
          <cell r="U93">
            <v>11.009852216748769</v>
          </cell>
          <cell r="V93">
            <v>4.6059113300492607</v>
          </cell>
          <cell r="Z93">
            <v>0</v>
          </cell>
          <cell r="AA93">
            <v>0</v>
          </cell>
          <cell r="AB93">
            <v>0</v>
          </cell>
          <cell r="AC93">
            <v>261</v>
          </cell>
          <cell r="AD93">
            <v>0</v>
          </cell>
          <cell r="AE93" t="e">
            <v>#N/A</v>
          </cell>
        </row>
        <row r="94">
          <cell r="A94" t="str">
            <v>БОНУС МОЛОЧНЫЕ КЛАССИЧЕСКИЕ сос п/о в/у 0.3кг (6084)  ОСТАНКИНО</v>
          </cell>
          <cell r="B94" t="str">
            <v>шт</v>
          </cell>
          <cell r="C94">
            <v>241</v>
          </cell>
          <cell r="D94">
            <v>2</v>
          </cell>
          <cell r="E94">
            <v>51</v>
          </cell>
          <cell r="F94">
            <v>190</v>
          </cell>
          <cell r="G94">
            <v>0</v>
          </cell>
          <cell r="H94" t="e">
            <v>#N/A</v>
          </cell>
          <cell r="I94">
            <v>53</v>
          </cell>
          <cell r="J94">
            <v>-2</v>
          </cell>
          <cell r="K94">
            <v>0</v>
          </cell>
          <cell r="L94">
            <v>0</v>
          </cell>
          <cell r="S94">
            <v>10.199999999999999</v>
          </cell>
          <cell r="U94">
            <v>18.627450980392158</v>
          </cell>
          <cell r="V94">
            <v>18.627450980392158</v>
          </cell>
          <cell r="Z94">
            <v>15.4</v>
          </cell>
          <cell r="AA94">
            <v>16.399999999999999</v>
          </cell>
          <cell r="AB94">
            <v>13.4</v>
          </cell>
          <cell r="AC94">
            <v>8</v>
          </cell>
          <cell r="AD94">
            <v>0</v>
          </cell>
          <cell r="AE94">
            <v>0</v>
          </cell>
        </row>
        <row r="95">
          <cell r="A95" t="str">
            <v>БОНУС МОЛОЧНЫЕ КЛАССИЧЕСКИЕ сос п/о мгс 2*4_С (4980)  ОСТАНКИНО</v>
          </cell>
          <cell r="B95" t="str">
            <v>кг</v>
          </cell>
          <cell r="C95">
            <v>134.666</v>
          </cell>
          <cell r="D95">
            <v>8.3350000000000009</v>
          </cell>
          <cell r="E95">
            <v>16.888000000000002</v>
          </cell>
          <cell r="F95">
            <v>126.113</v>
          </cell>
          <cell r="G95">
            <v>0</v>
          </cell>
          <cell r="H95" t="e">
            <v>#N/A</v>
          </cell>
          <cell r="I95">
            <v>16</v>
          </cell>
          <cell r="J95">
            <v>0.88800000000000168</v>
          </cell>
          <cell r="K95">
            <v>0</v>
          </cell>
          <cell r="L95">
            <v>0</v>
          </cell>
          <cell r="S95">
            <v>3.3776000000000002</v>
          </cell>
          <cell r="U95">
            <v>37.338050686878255</v>
          </cell>
          <cell r="V95">
            <v>37.338050686878255</v>
          </cell>
          <cell r="Z95">
            <v>3.7464</v>
          </cell>
          <cell r="AA95">
            <v>6.3116000000000003</v>
          </cell>
          <cell r="AB95">
            <v>6.3006000000000002</v>
          </cell>
          <cell r="AC95">
            <v>2</v>
          </cell>
          <cell r="AD95">
            <v>0</v>
          </cell>
          <cell r="AE95">
            <v>0</v>
          </cell>
        </row>
        <row r="96">
          <cell r="A96" t="str">
            <v>БОНУС СОЧНЫЕ Папа может сос п/о мгс 1.5*4 (6954)  ОСТАНКИНО</v>
          </cell>
          <cell r="B96" t="str">
            <v>кг</v>
          </cell>
          <cell r="C96">
            <v>115.642</v>
          </cell>
          <cell r="D96">
            <v>509.18700000000001</v>
          </cell>
          <cell r="E96">
            <v>280.71499999999997</v>
          </cell>
          <cell r="F96">
            <v>336.42700000000002</v>
          </cell>
          <cell r="G96">
            <v>0</v>
          </cell>
          <cell r="H96" t="e">
            <v>#N/A</v>
          </cell>
          <cell r="I96">
            <v>278</v>
          </cell>
          <cell r="J96">
            <v>2.714999999999975</v>
          </cell>
          <cell r="K96">
            <v>0</v>
          </cell>
          <cell r="L96">
            <v>0</v>
          </cell>
          <cell r="S96">
            <v>56.142999999999994</v>
          </cell>
          <cell r="U96">
            <v>5.9923231747501928</v>
          </cell>
          <cell r="V96">
            <v>5.9923231747501928</v>
          </cell>
          <cell r="Z96">
            <v>72.11699999999999</v>
          </cell>
          <cell r="AA96">
            <v>59.294799999999995</v>
          </cell>
          <cell r="AB96">
            <v>64.1828</v>
          </cell>
          <cell r="AC96">
            <v>32.527999999999999</v>
          </cell>
          <cell r="AD96">
            <v>0</v>
          </cell>
          <cell r="AE96">
            <v>0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983</v>
          </cell>
          <cell r="D97">
            <v>1</v>
          </cell>
          <cell r="E97">
            <v>141</v>
          </cell>
          <cell r="F97">
            <v>839</v>
          </cell>
          <cell r="G97">
            <v>0</v>
          </cell>
          <cell r="H97">
            <v>0</v>
          </cell>
          <cell r="I97">
            <v>143</v>
          </cell>
          <cell r="J97">
            <v>-2</v>
          </cell>
          <cell r="K97">
            <v>0</v>
          </cell>
          <cell r="L97">
            <v>0</v>
          </cell>
          <cell r="S97">
            <v>28.2</v>
          </cell>
          <cell r="U97">
            <v>29.75177304964539</v>
          </cell>
          <cell r="V97">
            <v>29.75177304964539</v>
          </cell>
          <cell r="Z97">
            <v>56.6</v>
          </cell>
          <cell r="AA97">
            <v>38.4</v>
          </cell>
          <cell r="AB97">
            <v>43</v>
          </cell>
          <cell r="AC97">
            <v>44</v>
          </cell>
          <cell r="AD97">
            <v>0</v>
          </cell>
          <cell r="AE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17.10.2025 - 23.10.2025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389.54599999999999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525.57000000000005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</v>
          </cell>
          <cell r="F9">
            <v>2097.241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904</v>
          </cell>
          <cell r="F10">
            <v>3030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</v>
          </cell>
          <cell r="F11">
            <v>4347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2208</v>
          </cell>
          <cell r="F12">
            <v>5417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</v>
          </cell>
          <cell r="F14">
            <v>263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397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223</v>
          </cell>
          <cell r="F17">
            <v>1534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269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</v>
          </cell>
          <cell r="F19">
            <v>105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540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1.7</v>
          </cell>
          <cell r="F22">
            <v>635.23500000000001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40</v>
          </cell>
          <cell r="F23">
            <v>5135.4660000000003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2.5499999999999998</v>
          </cell>
          <cell r="F24">
            <v>377.11599999999999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10</v>
          </cell>
          <cell r="F25">
            <v>2284.578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1.7</v>
          </cell>
          <cell r="F26">
            <v>630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2.5499999999999998</v>
          </cell>
          <cell r="F27">
            <v>166.20699999999999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2.58</v>
          </cell>
          <cell r="F28">
            <v>453.35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2.5499999999999998</v>
          </cell>
          <cell r="F29">
            <v>378.185</v>
          </cell>
        </row>
        <row r="30">
          <cell r="A30" t="str">
            <v xml:space="preserve"> 247  Сардельки Нежные, ВЕС.  ПОКОМ</v>
          </cell>
          <cell r="D30">
            <v>5.3</v>
          </cell>
          <cell r="F30">
            <v>133.613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153.30600000000001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7.9</v>
          </cell>
          <cell r="F32">
            <v>1518.904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89.003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104.9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992.38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5.3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4.2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1206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832</v>
          </cell>
          <cell r="F40">
            <v>3891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</v>
          </cell>
          <cell r="F41">
            <v>3609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4.7</v>
          </cell>
          <cell r="F43">
            <v>1364.673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13</v>
          </cell>
          <cell r="F44">
            <v>891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1069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3.1</v>
          </cell>
          <cell r="F46">
            <v>228.85300000000001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4</v>
          </cell>
          <cell r="F47">
            <v>647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</v>
          </cell>
          <cell r="F48">
            <v>1759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0.8</v>
          </cell>
          <cell r="F50">
            <v>146.226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12.5</v>
          </cell>
          <cell r="F51">
            <v>701.774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5</v>
          </cell>
          <cell r="F52">
            <v>1292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11</v>
          </cell>
          <cell r="F53">
            <v>1872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8</v>
          </cell>
          <cell r="F54">
            <v>1190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3.9</v>
          </cell>
          <cell r="F55">
            <v>831.38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2.6</v>
          </cell>
          <cell r="F56">
            <v>622.94600000000003</v>
          </cell>
        </row>
        <row r="57">
          <cell r="A57" t="str">
            <v xml:space="preserve"> 316  Колбаса Нежная ТМ Зареченские ВЕС  ПОКОМ</v>
          </cell>
          <cell r="F57">
            <v>27.4</v>
          </cell>
        </row>
        <row r="58">
          <cell r="A58" t="str">
            <v xml:space="preserve"> 318  Сосиски Датские ТМ Зареченские, ВЕС  ПОКОМ</v>
          </cell>
          <cell r="D58">
            <v>18.2</v>
          </cell>
          <cell r="F58">
            <v>5181.2830000000004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1311</v>
          </cell>
          <cell r="F59">
            <v>3529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19</v>
          </cell>
          <cell r="F60">
            <v>3662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6</v>
          </cell>
          <cell r="F61">
            <v>1501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337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5</v>
          </cell>
          <cell r="F63">
            <v>310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5.2</v>
          </cell>
          <cell r="F64">
            <v>842.11400000000003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7</v>
          </cell>
          <cell r="F65">
            <v>515</v>
          </cell>
        </row>
        <row r="66">
          <cell r="A66" t="str">
            <v xml:space="preserve"> 335  Колбаса Сливушка ТМ Вязанка. ВЕС.  ПОКОМ </v>
          </cell>
          <cell r="D66">
            <v>2.6</v>
          </cell>
          <cell r="F66">
            <v>991.55600000000004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515</v>
          </cell>
          <cell r="F67">
            <v>3343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13</v>
          </cell>
          <cell r="F68">
            <v>2350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3.3</v>
          </cell>
          <cell r="F69">
            <v>460.83699999999999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0.9</v>
          </cell>
          <cell r="F70">
            <v>244.84200000000001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7.9</v>
          </cell>
          <cell r="F71">
            <v>1834.1320000000001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1.7</v>
          </cell>
          <cell r="F72">
            <v>278.947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4</v>
          </cell>
          <cell r="F73">
            <v>147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</v>
          </cell>
          <cell r="F74">
            <v>375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</v>
          </cell>
          <cell r="F75">
            <v>527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1.3</v>
          </cell>
          <cell r="F76">
            <v>131.511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5</v>
          </cell>
          <cell r="F77">
            <v>634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5</v>
          </cell>
          <cell r="F78">
            <v>922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6</v>
          </cell>
          <cell r="F80">
            <v>732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6</v>
          </cell>
          <cell r="F81">
            <v>869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4</v>
          </cell>
          <cell r="F82">
            <v>612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F83">
            <v>409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1271</v>
          </cell>
          <cell r="F84">
            <v>6288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428</v>
          </cell>
          <cell r="F85">
            <v>10637</v>
          </cell>
        </row>
        <row r="86">
          <cell r="A86" t="str">
            <v xml:space="preserve"> 420  Колбаса Мясорубская 0,28 кг ТМ Стародворье в оболочке черева  ПОКОМ</v>
          </cell>
          <cell r="F86">
            <v>1</v>
          </cell>
        </row>
        <row r="87">
          <cell r="A87" t="str">
            <v xml:space="preserve"> 426  Колбаса варенокопченая из мяса птицы Сервелат Царедворский, 0,28 кг срез ПОКОМ</v>
          </cell>
          <cell r="F87">
            <v>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2</v>
          </cell>
          <cell r="F88">
            <v>504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169.09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4</v>
          </cell>
          <cell r="F90">
            <v>325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1.3</v>
          </cell>
          <cell r="F91">
            <v>74.063000000000002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14</v>
          </cell>
          <cell r="F92">
            <v>641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</v>
          </cell>
          <cell r="F93">
            <v>274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2.5</v>
          </cell>
          <cell r="F94">
            <v>550.11800000000005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27.5</v>
          </cell>
          <cell r="F95">
            <v>4892.6080000000002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160</v>
          </cell>
          <cell r="F96">
            <v>5257.2870000000003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165</v>
          </cell>
          <cell r="F97">
            <v>7922.4219999999996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206.90100000000001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</v>
          </cell>
          <cell r="F99">
            <v>122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10.8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1011</v>
          </cell>
          <cell r="F101">
            <v>2314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5</v>
          </cell>
          <cell r="F102">
            <v>721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261</v>
          </cell>
          <cell r="F103">
            <v>1315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8</v>
          </cell>
          <cell r="F104">
            <v>761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102</v>
          </cell>
          <cell r="F105">
            <v>102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1.3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D107">
            <v>2</v>
          </cell>
          <cell r="F107">
            <v>21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5</v>
          </cell>
          <cell r="F108">
            <v>244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2</v>
          </cell>
          <cell r="F109">
            <v>636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5</v>
          </cell>
          <cell r="F110">
            <v>251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6</v>
          </cell>
          <cell r="F111">
            <v>532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7</v>
          </cell>
          <cell r="F112">
            <v>653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10</v>
          </cell>
          <cell r="F113">
            <v>281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7</v>
          </cell>
          <cell r="F114">
            <v>194</v>
          </cell>
        </row>
        <row r="115">
          <cell r="A115" t="str">
            <v xml:space="preserve"> 544  Сосиски Мясные для гриля ТС Ядрена копоть 0,3 кг  ПОКОМ</v>
          </cell>
          <cell r="F115">
            <v>38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8.5</v>
          </cell>
          <cell r="F116">
            <v>8.5</v>
          </cell>
        </row>
        <row r="117">
          <cell r="A117" t="str">
            <v>0447 Сыр Голландский 45% Нарезка 125г ТМ Папа может ОСТАНКИНО</v>
          </cell>
          <cell r="D117">
            <v>28</v>
          </cell>
          <cell r="F117">
            <v>28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32</v>
          </cell>
          <cell r="F118">
            <v>32</v>
          </cell>
        </row>
        <row r="119">
          <cell r="A119" t="str">
            <v>3215 ВЕТЧ.МЯСНАЯ Папа может п/о 0.4кг 8шт.    ОСТАНКИНО</v>
          </cell>
          <cell r="D119">
            <v>653</v>
          </cell>
          <cell r="F119">
            <v>654</v>
          </cell>
        </row>
        <row r="120">
          <cell r="A120" t="str">
            <v>3684 ПРЕСИЖН с/к в/у 1/250 8шт.   ОСТАНКИНО</v>
          </cell>
          <cell r="D120">
            <v>55</v>
          </cell>
          <cell r="F120">
            <v>56</v>
          </cell>
        </row>
        <row r="121">
          <cell r="A121" t="str">
            <v>3798 Сыч/Прод Коровино Российский 50% 200г СЗМЖ  ОСТАНКИНО</v>
          </cell>
          <cell r="D121">
            <v>1</v>
          </cell>
          <cell r="F121">
            <v>1</v>
          </cell>
        </row>
        <row r="122">
          <cell r="A122" t="str">
            <v>3804 Сыч/Прод Коровино Тильзитер 50% 200г СЗМЖ  ОСТАНКИНО</v>
          </cell>
          <cell r="D122">
            <v>1</v>
          </cell>
          <cell r="F122">
            <v>1</v>
          </cell>
        </row>
        <row r="123">
          <cell r="A123" t="str">
            <v>3986 Ароматная с/к в/у 1/250 ОСТАНКИНО</v>
          </cell>
          <cell r="D123">
            <v>653</v>
          </cell>
          <cell r="F123">
            <v>654</v>
          </cell>
        </row>
        <row r="124">
          <cell r="A124" t="str">
            <v>4063 МЯСНАЯ Папа может вар п/о_Л   ОСТАНКИНО</v>
          </cell>
          <cell r="D124">
            <v>1264.3499999999999</v>
          </cell>
          <cell r="F124">
            <v>1264.3499999999999</v>
          </cell>
        </row>
        <row r="125">
          <cell r="A125" t="str">
            <v>4117 ЭКСТРА Папа может с/к в/у_Л   ОСТАНКИНО</v>
          </cell>
          <cell r="D125">
            <v>37.6</v>
          </cell>
          <cell r="F125">
            <v>37.6</v>
          </cell>
        </row>
        <row r="126">
          <cell r="A126" t="str">
            <v>4163 Сыр Боккончини копченый 40% 100 гр.  ОСТАНКИНО</v>
          </cell>
          <cell r="D126">
            <v>111</v>
          </cell>
          <cell r="F126">
            <v>111</v>
          </cell>
        </row>
        <row r="127">
          <cell r="A127" t="str">
            <v>4170 Сыр Скаморца свежий 40% 100 гр.  ОСТАНКИНО</v>
          </cell>
          <cell r="D127">
            <v>22</v>
          </cell>
          <cell r="F127">
            <v>22</v>
          </cell>
        </row>
        <row r="128">
          <cell r="A128" t="str">
            <v>4187 Сыр Чечил свежий 45% 100г/6шт ТМ Папа Может  ОСТАНКИНО</v>
          </cell>
          <cell r="D128">
            <v>227</v>
          </cell>
          <cell r="F128">
            <v>227</v>
          </cell>
        </row>
        <row r="129">
          <cell r="A129" t="str">
            <v>4194 Сыр Чечил копченый 43% 100г/6шт ТМ Папа Может  ОСТАНКИНО</v>
          </cell>
          <cell r="D129">
            <v>164</v>
          </cell>
          <cell r="F129">
            <v>164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104.8</v>
          </cell>
          <cell r="F130">
            <v>104.8</v>
          </cell>
        </row>
        <row r="131">
          <cell r="A131" t="str">
            <v>4813 ФИЛЕЙНАЯ Папа может вар п/о_Л   ОСТАНКИНО</v>
          </cell>
          <cell r="D131">
            <v>499.084</v>
          </cell>
          <cell r="F131">
            <v>500.41</v>
          </cell>
        </row>
        <row r="132">
          <cell r="A132" t="str">
            <v>4819 Сыр "Пармезан" 40% кусок 180 гр  ОСТАНКИНО</v>
          </cell>
          <cell r="D132">
            <v>50</v>
          </cell>
          <cell r="F132">
            <v>50</v>
          </cell>
        </row>
        <row r="133">
          <cell r="A133" t="str">
            <v>4903 Сыр Перлини 40% 100гр (8шт)  ОСТАНКИНО</v>
          </cell>
          <cell r="D133">
            <v>104</v>
          </cell>
          <cell r="F133">
            <v>104</v>
          </cell>
        </row>
        <row r="134">
          <cell r="A134" t="str">
            <v>4910 Сыр Перлини копченый 40% 100гр (8шт)  ОСТАНКИНО</v>
          </cell>
          <cell r="D134">
            <v>51</v>
          </cell>
          <cell r="F134">
            <v>51</v>
          </cell>
        </row>
        <row r="135">
          <cell r="A135" t="str">
            <v>4927 Сыр Перлини со вкусом Васаби 40% 100гр (8шт)  ОСТАНКИНО</v>
          </cell>
          <cell r="D135">
            <v>23</v>
          </cell>
          <cell r="F135">
            <v>23</v>
          </cell>
        </row>
        <row r="136">
          <cell r="A136" t="str">
            <v>4993 САЛЯМИ ИТАЛЬЯНСКАЯ с/к в/у 1/250*8_120c ОСТАНКИНО</v>
          </cell>
          <cell r="D136">
            <v>349</v>
          </cell>
          <cell r="F136">
            <v>351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93.2</v>
          </cell>
          <cell r="F137">
            <v>93.2</v>
          </cell>
        </row>
        <row r="138">
          <cell r="A138" t="str">
            <v>5235 Сыр полутвердый "Голландский" 45%, брус ВЕС  ОСТАНКИНО</v>
          </cell>
          <cell r="D138">
            <v>12.1</v>
          </cell>
          <cell r="F138">
            <v>12.1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33.5</v>
          </cell>
          <cell r="F139">
            <v>33.5</v>
          </cell>
        </row>
        <row r="140">
          <cell r="A140" t="str">
            <v>5246 ДОКТОРСКАЯ ПРЕМИУМ вар б/о мгс_30с ОСТАНКИНО</v>
          </cell>
          <cell r="D140">
            <v>130.19999999999999</v>
          </cell>
          <cell r="F140">
            <v>130.19999999999999</v>
          </cell>
        </row>
        <row r="141">
          <cell r="A141" t="str">
            <v>5247 РУССКАЯ ПРЕМИУМ вар б/о мгс_30с ОСТАНКИНО</v>
          </cell>
          <cell r="D141">
            <v>43.7</v>
          </cell>
          <cell r="F141">
            <v>43.7</v>
          </cell>
        </row>
        <row r="142">
          <cell r="A142" t="str">
            <v>5259 Сыр полутвердый "Тильзитер" 45%, ВЕС брус ТМ "Папа может"  ОСТАНКИНО</v>
          </cell>
          <cell r="D142">
            <v>3</v>
          </cell>
          <cell r="F142">
            <v>3</v>
          </cell>
        </row>
        <row r="143">
          <cell r="A143" t="str">
            <v>5483 ЭКСТРА Папа может с/к в/у 1/250 8шт.   ОСТАНКИНО</v>
          </cell>
          <cell r="D143">
            <v>719</v>
          </cell>
          <cell r="F143">
            <v>722</v>
          </cell>
        </row>
        <row r="144">
          <cell r="A144" t="str">
            <v>5544 Сервелат Финский в/к в/у_45с НОВАЯ ОСТАНКИНО</v>
          </cell>
          <cell r="D144">
            <v>1018.158</v>
          </cell>
          <cell r="F144">
            <v>1018.158</v>
          </cell>
        </row>
        <row r="145">
          <cell r="A145" t="str">
            <v>5679 САЛЯМИ ИТАЛЬЯНСКАЯ с/к в/у 1/150_60с ОСТАНКИНО</v>
          </cell>
          <cell r="D145">
            <v>257</v>
          </cell>
          <cell r="F145">
            <v>257</v>
          </cell>
        </row>
        <row r="146">
          <cell r="A146" t="str">
            <v>5682 САЛЯМИ МЕЛКОЗЕРНЕНАЯ с/к в/у 1/120_60с   ОСТАНКИНО</v>
          </cell>
          <cell r="D146">
            <v>1813</v>
          </cell>
          <cell r="F146">
            <v>1817</v>
          </cell>
        </row>
        <row r="147">
          <cell r="A147" t="str">
            <v>5706 АРОМАТНАЯ Папа может с/к в/у 1/250 8шт.  ОСТАНКИНО</v>
          </cell>
          <cell r="D147">
            <v>76</v>
          </cell>
          <cell r="F147">
            <v>76</v>
          </cell>
        </row>
        <row r="148">
          <cell r="A148" t="str">
            <v>5708 ПОСОЛЬСКАЯ Папа может с/к в/у ОСТАНКИНО</v>
          </cell>
          <cell r="D148">
            <v>38.5</v>
          </cell>
          <cell r="F148">
            <v>38.5</v>
          </cell>
        </row>
        <row r="149">
          <cell r="A149" t="str">
            <v>5851 ЭКСТРА Папа может вар п/о   ОСТАНКИНО</v>
          </cell>
          <cell r="D149">
            <v>214.5</v>
          </cell>
          <cell r="F149">
            <v>214.5</v>
          </cell>
        </row>
        <row r="150">
          <cell r="A150" t="str">
            <v>5931 ОХОТНИЧЬЯ Папа может с/к в/у 1/220 8шт.   ОСТАНКИНО</v>
          </cell>
          <cell r="D150">
            <v>1129</v>
          </cell>
          <cell r="F150">
            <v>1134</v>
          </cell>
        </row>
        <row r="151">
          <cell r="A151" t="str">
            <v>5992 ВРЕМЯ ОКРОШКИ Папа может вар п/о 0.4кг   ОСТАНКИНО</v>
          </cell>
          <cell r="D151">
            <v>88</v>
          </cell>
          <cell r="F151">
            <v>88</v>
          </cell>
        </row>
        <row r="152">
          <cell r="A152" t="str">
            <v>6004 РАГУ СВИНОЕ 1кг 8шт.зам_120с ОСТАНКИНО</v>
          </cell>
          <cell r="D152">
            <v>112</v>
          </cell>
          <cell r="F152">
            <v>112</v>
          </cell>
        </row>
        <row r="153">
          <cell r="A153" t="str">
            <v>6220 ГОВЯЖЬЯ Папа может вар п/о  ОСТАНКИНО</v>
          </cell>
          <cell r="D153">
            <v>8.5</v>
          </cell>
          <cell r="F153">
            <v>8.5</v>
          </cell>
        </row>
        <row r="154">
          <cell r="A154" t="str">
            <v>6221 НЕАПОЛИТАНСКИЙ ДУЭТ с/к с/н мгс 1/90  ОСТАНКИНО</v>
          </cell>
          <cell r="D154">
            <v>470</v>
          </cell>
          <cell r="F154">
            <v>473</v>
          </cell>
        </row>
        <row r="155">
          <cell r="A155" t="str">
            <v>6228 МЯСНОЕ АССОРТИ к/з с/н мгс 1/90 10шт.  ОСТАНКИНО</v>
          </cell>
          <cell r="D155">
            <v>329</v>
          </cell>
          <cell r="F155">
            <v>329</v>
          </cell>
        </row>
        <row r="156">
          <cell r="A156" t="str">
            <v>6247 ДОМАШНЯЯ Папа может вар п/о 0,4кг 8шт.  ОСТАНКИНО</v>
          </cell>
          <cell r="D156">
            <v>135</v>
          </cell>
          <cell r="F156">
            <v>135</v>
          </cell>
        </row>
        <row r="157">
          <cell r="A157" t="str">
            <v>6268 ГОВЯЖЬЯ Папа может вар п/о 0,4кг 8 шт.  ОСТАНКИНО</v>
          </cell>
          <cell r="D157">
            <v>730</v>
          </cell>
          <cell r="F157">
            <v>731</v>
          </cell>
        </row>
        <row r="158">
          <cell r="A158" t="str">
            <v>6279 КОРЕЙКА ПО-ОСТ.к/в в/с с/н в/у 1/150_45с  ОСТАНКИНО</v>
          </cell>
          <cell r="D158">
            <v>458</v>
          </cell>
          <cell r="F158">
            <v>461</v>
          </cell>
        </row>
        <row r="159">
          <cell r="A159" t="str">
            <v>6303 МЯСНЫЕ Папа может сос п/о мгс 1.5*3  ОСТАНКИНО</v>
          </cell>
          <cell r="D159">
            <v>469.6</v>
          </cell>
          <cell r="F159">
            <v>469.6</v>
          </cell>
        </row>
        <row r="160">
          <cell r="A160" t="str">
            <v>6324 ДОКТОРСКАЯ ГОСТ вар п/о 0.4кг 8шт.  ОСТАНКИНО</v>
          </cell>
          <cell r="D160">
            <v>62</v>
          </cell>
          <cell r="F160">
            <v>62</v>
          </cell>
        </row>
        <row r="161">
          <cell r="A161" t="str">
            <v>6325 ДОКТОРСКАЯ ПРЕМИУМ вар п/о 0.4кг 8шт.  ОСТАНКИНО</v>
          </cell>
          <cell r="D161">
            <v>1508</v>
          </cell>
          <cell r="F161">
            <v>1510</v>
          </cell>
        </row>
        <row r="162">
          <cell r="A162" t="str">
            <v>6333 МЯСНАЯ Папа может вар п/о 0.4кг 8шт.  ОСТАНКИНО</v>
          </cell>
          <cell r="D162">
            <v>3914</v>
          </cell>
          <cell r="F162">
            <v>3928</v>
          </cell>
        </row>
        <row r="163">
          <cell r="A163" t="str">
            <v>6340 ДОМАШНИЙ РЕЦЕПТ Коровино 0.5кг 8шт.  ОСТАНКИНО</v>
          </cell>
          <cell r="D163">
            <v>273</v>
          </cell>
          <cell r="F163">
            <v>274</v>
          </cell>
        </row>
        <row r="164">
          <cell r="A164" t="str">
            <v>6353 ЭКСТРА Папа может вар п/о 0.4кг 8шт.  ОСТАНКИНО</v>
          </cell>
          <cell r="D164">
            <v>1345</v>
          </cell>
          <cell r="F164">
            <v>1347</v>
          </cell>
        </row>
        <row r="165">
          <cell r="A165" t="str">
            <v>6392 ФИЛЕЙНАЯ Папа может вар п/о 0.4кг. ОСТАНКИНО</v>
          </cell>
          <cell r="D165">
            <v>2965</v>
          </cell>
          <cell r="F165">
            <v>2968</v>
          </cell>
        </row>
        <row r="166">
          <cell r="A166" t="str">
            <v>6426 КЛАССИЧЕСКАЯ ПМ вар п/о 0.3кг 8шт.  ОСТАНКИНО</v>
          </cell>
          <cell r="D166">
            <v>1</v>
          </cell>
          <cell r="F166">
            <v>1</v>
          </cell>
        </row>
        <row r="167">
          <cell r="A167" t="str">
            <v>6448 СВИНИНА МАДЕРА с/к с/н в/у 1/100 10шт.   ОСТАНКИНО</v>
          </cell>
          <cell r="D167">
            <v>107</v>
          </cell>
          <cell r="F167">
            <v>107</v>
          </cell>
        </row>
        <row r="168">
          <cell r="A168" t="str">
            <v>6453 ЭКСТРА Папа может с/к с/н в/у 1/100 14шт.   ОСТАНКИНО</v>
          </cell>
          <cell r="D168">
            <v>1814</v>
          </cell>
          <cell r="F168">
            <v>1820</v>
          </cell>
        </row>
        <row r="169">
          <cell r="A169" t="str">
            <v>6454 АРОМАТНАЯ с/к с/н в/у 1/100 10шт.  ОСТАНКИНО</v>
          </cell>
          <cell r="D169">
            <v>1474</v>
          </cell>
          <cell r="F169">
            <v>1482</v>
          </cell>
        </row>
        <row r="170">
          <cell r="A170" t="str">
            <v>6459 СЕРВЕЛАТ ШВЕЙЦАРСК. в/к с/н в/у 1/100*10  ОСТАНКИНО</v>
          </cell>
          <cell r="D170">
            <v>951</v>
          </cell>
          <cell r="F170">
            <v>953</v>
          </cell>
        </row>
        <row r="171">
          <cell r="A171" t="str">
            <v>6470 ВЕТЧ.МРАМОРНАЯ в/у_45с  ОСТАНКИНО</v>
          </cell>
          <cell r="D171">
            <v>36.4</v>
          </cell>
          <cell r="F171">
            <v>36.4</v>
          </cell>
        </row>
        <row r="172">
          <cell r="A172" t="str">
            <v>6495 ВЕТЧ.МРАМОРНАЯ в/у срез 0.3кг 6шт_45с  ОСТАНКИНО</v>
          </cell>
          <cell r="D172">
            <v>331</v>
          </cell>
          <cell r="F172">
            <v>331</v>
          </cell>
        </row>
        <row r="173">
          <cell r="A173" t="str">
            <v>6527 ШПИКАЧКИ СОЧНЫЕ ПМ сар б/о мгс 1*3 45с ОСТАНКИНО</v>
          </cell>
          <cell r="D173">
            <v>340.7</v>
          </cell>
          <cell r="F173">
            <v>342.77800000000002</v>
          </cell>
        </row>
        <row r="174">
          <cell r="A174" t="str">
            <v>6528 ШПИКАЧКИ СОЧНЫЕ ПМ сар б/о мгс 0.4кг 45с  ОСТАНКИНО</v>
          </cell>
          <cell r="D174">
            <v>85</v>
          </cell>
          <cell r="F174">
            <v>85</v>
          </cell>
        </row>
        <row r="175">
          <cell r="A175" t="str">
            <v>6586 МРАМОРНАЯ И БАЛЫКОВАЯ в/к с/н мгс 1/90 ОСТАНКИНО</v>
          </cell>
          <cell r="D175">
            <v>22</v>
          </cell>
          <cell r="F175">
            <v>22</v>
          </cell>
        </row>
        <row r="176">
          <cell r="A176" t="str">
            <v>6609 С ГОВЯДИНОЙ ПМ сар б/о мгс 0.4кг_45с ОСТАНКИНО</v>
          </cell>
          <cell r="D176">
            <v>53</v>
          </cell>
          <cell r="F176">
            <v>53</v>
          </cell>
        </row>
        <row r="177">
          <cell r="A177" t="str">
            <v>6616 МОЛОЧНЫЕ КЛАССИЧЕСКИЕ сос п/о в/у 0.3кг  ОСТАНКИНО</v>
          </cell>
          <cell r="D177">
            <v>2179</v>
          </cell>
          <cell r="F177">
            <v>2186</v>
          </cell>
        </row>
        <row r="178">
          <cell r="A178" t="str">
            <v>6697 СЕРВЕЛАТ ФИНСКИЙ ПМ в/к в/у 0,35кг 8шт.  ОСТАНКИНО</v>
          </cell>
          <cell r="D178">
            <v>4332</v>
          </cell>
          <cell r="F178">
            <v>4338</v>
          </cell>
        </row>
        <row r="179">
          <cell r="A179" t="str">
            <v>6713 СОЧНЫЙ ГРИЛЬ ПМ сос п/о мгс 0.41кг 8шт.  ОСТАНКИНО</v>
          </cell>
          <cell r="D179">
            <v>1636</v>
          </cell>
          <cell r="F179">
            <v>1637</v>
          </cell>
        </row>
        <row r="180">
          <cell r="A180" t="str">
            <v>6724 МОЛОЧНЫЕ ПМ сос п/о мгс 0.41кг 10шт.  ОСТАНКИНО</v>
          </cell>
          <cell r="D180">
            <v>584</v>
          </cell>
          <cell r="F180">
            <v>586</v>
          </cell>
        </row>
        <row r="181">
          <cell r="A181" t="str">
            <v>6765 РУБЛЕНЫЕ сос ц/о мгс 0.36кг 6шт.  ОСТАНКИНО</v>
          </cell>
          <cell r="D181">
            <v>391</v>
          </cell>
          <cell r="F181">
            <v>391</v>
          </cell>
        </row>
        <row r="182">
          <cell r="A182" t="str">
            <v>6785 ВЕНСКАЯ САЛЯМИ п/к в/у 0.33кг 8шт.  ОСТАНКИНО</v>
          </cell>
          <cell r="D182">
            <v>146</v>
          </cell>
          <cell r="F182">
            <v>146</v>
          </cell>
        </row>
        <row r="183">
          <cell r="A183" t="str">
            <v>6787 СЕРВЕЛАТ КРЕМЛЕВСКИЙ в/к в/у 0,33кг 8шт.  ОСТАНКИНО</v>
          </cell>
          <cell r="D183">
            <v>162</v>
          </cell>
          <cell r="F183">
            <v>162</v>
          </cell>
        </row>
        <row r="184">
          <cell r="A184" t="str">
            <v>6793 БАЛЫКОВАЯ в/к в/у 0,33кг 8шт.  ОСТАНКИНО</v>
          </cell>
          <cell r="D184">
            <v>283</v>
          </cell>
          <cell r="F184">
            <v>283</v>
          </cell>
        </row>
        <row r="185">
          <cell r="A185" t="str">
            <v>6829 МОЛОЧНЫЕ КЛАССИЧЕСКИЕ сос п/о мгс 2*4_С  ОСТАНКИНО</v>
          </cell>
          <cell r="D185">
            <v>838.5</v>
          </cell>
          <cell r="F185">
            <v>838.5</v>
          </cell>
        </row>
        <row r="186">
          <cell r="A186" t="str">
            <v>6837 ФИЛЕЙНЫЕ Папа Может сос ц/о мгс 0.4кг  ОСТАНКИНО</v>
          </cell>
          <cell r="D186">
            <v>949</v>
          </cell>
          <cell r="F186">
            <v>950</v>
          </cell>
        </row>
        <row r="187">
          <cell r="A187" t="str">
            <v>6842 ДЫМОВИЦА ИЗ ОКОРОКА к/в мл/к в/у 0,3кг  ОСТАНКИНО</v>
          </cell>
          <cell r="D187">
            <v>126</v>
          </cell>
          <cell r="F187">
            <v>126</v>
          </cell>
        </row>
        <row r="188">
          <cell r="A188" t="str">
            <v>6861 ДОМАШНИЙ РЕЦЕПТ Коровино вар п/о  ОСТАНКИНО</v>
          </cell>
          <cell r="D188">
            <v>946.78499999999997</v>
          </cell>
          <cell r="F188">
            <v>950.779</v>
          </cell>
        </row>
        <row r="189">
          <cell r="A189" t="str">
            <v>6866 ВЕТЧ.НЕЖНАЯ Коровино п/о_Маяк  ОСТАНКИНО</v>
          </cell>
          <cell r="D189">
            <v>209.6</v>
          </cell>
          <cell r="F189">
            <v>209.6</v>
          </cell>
        </row>
        <row r="190">
          <cell r="A190" t="str">
            <v>7001 КЛАССИЧЕСКИЕ Папа может сар б/о мгс 1*3  ОСТАНКИНО</v>
          </cell>
          <cell r="D190">
            <v>224.6</v>
          </cell>
          <cell r="F190">
            <v>224.6</v>
          </cell>
        </row>
        <row r="191">
          <cell r="A191" t="str">
            <v>7040 С ИНДЕЙКОЙ ПМ сос ц/о в/у 1/270 8шт.  ОСТАНКИНО</v>
          </cell>
          <cell r="D191">
            <v>218</v>
          </cell>
          <cell r="F191">
            <v>218</v>
          </cell>
        </row>
        <row r="192">
          <cell r="A192" t="str">
            <v>7059 ШПИКАЧКИ СОЧНЫЕ С БЕК. п/о мгс 0.3кг_60с  ОСТАНКИНО</v>
          </cell>
          <cell r="D192">
            <v>340</v>
          </cell>
          <cell r="F192">
            <v>342</v>
          </cell>
        </row>
        <row r="193">
          <cell r="A193" t="str">
            <v>7066 СОЧНЫЕ ПМ сос п/о мгс 0.41кг 10шт_50с  ОСТАНКИНО</v>
          </cell>
          <cell r="D193">
            <v>7863</v>
          </cell>
          <cell r="F193">
            <v>7885</v>
          </cell>
        </row>
        <row r="194">
          <cell r="A194" t="str">
            <v>7070 СОЧНЫЕ ПМ сос п/о мгс 1.5*4_А_50с  ОСТАНКИНО</v>
          </cell>
          <cell r="D194">
            <v>3230.8969999999999</v>
          </cell>
          <cell r="F194">
            <v>3236.9560000000001</v>
          </cell>
        </row>
        <row r="195">
          <cell r="A195" t="str">
            <v>7073 МОЛОЧ.ПРЕМИУМ ПМ сос п/о в/у 1/350_50с  ОСТАНКИНО</v>
          </cell>
          <cell r="D195">
            <v>1471</v>
          </cell>
          <cell r="F195">
            <v>1487</v>
          </cell>
        </row>
        <row r="196">
          <cell r="A196" t="str">
            <v>7074 МОЛОЧ.ПРЕМИУМ ПМ сос п/о мгс 0.6кг_50с  ОСТАНКИНО</v>
          </cell>
          <cell r="D196">
            <v>57</v>
          </cell>
          <cell r="F196">
            <v>57</v>
          </cell>
        </row>
        <row r="197">
          <cell r="A197" t="str">
            <v>7075 МОЛОЧ.ПРЕМИУМ ПМ сос п/о мгс 1.5*4_О_50с  ОСТАНКИНО</v>
          </cell>
          <cell r="D197">
            <v>76.900000000000006</v>
          </cell>
          <cell r="F197">
            <v>76.900000000000006</v>
          </cell>
        </row>
        <row r="198">
          <cell r="A198" t="str">
            <v>7077 МЯСНЫЕ С ГОВЯД.ПМ сос п/о мгс 0.4кг_50с  ОСТАНКИНО</v>
          </cell>
          <cell r="D198">
            <v>1708</v>
          </cell>
          <cell r="F198">
            <v>1710</v>
          </cell>
        </row>
        <row r="199">
          <cell r="A199" t="str">
            <v>7080 СЛИВОЧНЫЕ ПМ сос п/о мгс 0.41кг 10шт. 50с  ОСТАНКИНО</v>
          </cell>
          <cell r="D199">
            <v>3004</v>
          </cell>
          <cell r="F199">
            <v>3006</v>
          </cell>
        </row>
        <row r="200">
          <cell r="A200" t="str">
            <v>7082 СЛИВОЧНЫЕ ПМ сос п/о мгс 1.5*4_50с  ОСТАНКИНО</v>
          </cell>
          <cell r="D200">
            <v>165.3</v>
          </cell>
          <cell r="F200">
            <v>165.3</v>
          </cell>
        </row>
        <row r="201">
          <cell r="A201" t="str">
            <v>7087 ШПИК С ЧЕСНОК.И ПЕРЦЕМ к/в в/у 0.3кг_50с  ОСТАНКИНО</v>
          </cell>
          <cell r="D201">
            <v>222</v>
          </cell>
          <cell r="F201">
            <v>228</v>
          </cell>
        </row>
        <row r="202">
          <cell r="A202" t="str">
            <v>7090 СВИНИНА ПО-ДОМ. к/в мл/к в/у 0.3кг_50с  ОСТАНКИНО</v>
          </cell>
          <cell r="D202">
            <v>553</v>
          </cell>
          <cell r="F202">
            <v>553</v>
          </cell>
        </row>
        <row r="203">
          <cell r="A203" t="str">
            <v>7092 БЕКОН Папа может с/к с/н в/у 1/140_50с  ОСТАНКИНО</v>
          </cell>
          <cell r="D203">
            <v>911</v>
          </cell>
          <cell r="F203">
            <v>914</v>
          </cell>
        </row>
        <row r="204">
          <cell r="A204" t="str">
            <v>7106 ТОСКАНО с/к с/н мгс 1/90 12шт.  ОСТАНКИНО</v>
          </cell>
          <cell r="D204">
            <v>32</v>
          </cell>
          <cell r="F204">
            <v>32</v>
          </cell>
        </row>
        <row r="205">
          <cell r="A205" t="str">
            <v>7107 САН-РЕМО с/в с/н мгс 1/90 12шт.  ОСТАНКИНО</v>
          </cell>
          <cell r="D205">
            <v>44</v>
          </cell>
          <cell r="F205">
            <v>44</v>
          </cell>
        </row>
        <row r="206">
          <cell r="A206" t="str">
            <v>7149 БАЛЫКОВАЯ Коровино п/к в/у 0.84кг_50с  ОСТАНКИНО</v>
          </cell>
          <cell r="D206">
            <v>53</v>
          </cell>
          <cell r="F206">
            <v>53</v>
          </cell>
        </row>
        <row r="207">
          <cell r="A207" t="str">
            <v>7154 СЕРВЕЛАТ ЗЕРНИСТЫЙ ПМ в/к в/у 0.35кг_50с  ОСТАНКИНО</v>
          </cell>
          <cell r="D207">
            <v>2770</v>
          </cell>
          <cell r="F207">
            <v>2773</v>
          </cell>
        </row>
        <row r="208">
          <cell r="A208" t="str">
            <v>7157 СЕРВЕЛАТ ЗЕРНИСНЫЙ ПМ в/к в/у_50с  ОСТАНКИНО</v>
          </cell>
          <cell r="D208">
            <v>74.900000000000006</v>
          </cell>
          <cell r="F208">
            <v>74.900000000000006</v>
          </cell>
        </row>
        <row r="209">
          <cell r="A209" t="str">
            <v>7166 СЕРВЕЛТ ОХОТНИЧИЙ ПМ в/к в/у_50с  ОСТАНКИНО</v>
          </cell>
          <cell r="D209">
            <v>521.50800000000004</v>
          </cell>
          <cell r="F209">
            <v>521.50800000000004</v>
          </cell>
        </row>
        <row r="210">
          <cell r="A210" t="str">
            <v>7169 СЕРВЕЛАТ ОХОТНИЧИЙ ПМ в/к в/у 0.35кг_50с  ОСТАНКИНО</v>
          </cell>
          <cell r="D210">
            <v>3195</v>
          </cell>
          <cell r="F210">
            <v>3202</v>
          </cell>
        </row>
        <row r="211">
          <cell r="A211" t="str">
            <v>7187 ГРУДИНКА ПРЕМИУМ к/в мл/к в/у 0,3кг_50с ОСТАНКИНО</v>
          </cell>
          <cell r="D211">
            <v>842</v>
          </cell>
          <cell r="F211">
            <v>842</v>
          </cell>
        </row>
        <row r="212">
          <cell r="A212" t="str">
            <v>7227 САЛЯМИ ФИНСКАЯ Папа может с/к в/у 1/180  ОСТАНКИНО</v>
          </cell>
          <cell r="D212">
            <v>17</v>
          </cell>
          <cell r="F212">
            <v>17</v>
          </cell>
        </row>
        <row r="213">
          <cell r="A213" t="str">
            <v>7231 КЛАССИЧЕСКАЯ ПМ вар п/о 0,3кг 8шт_209к ОСТАНКИНО</v>
          </cell>
          <cell r="D213">
            <v>1275</v>
          </cell>
          <cell r="F213">
            <v>1275</v>
          </cell>
        </row>
        <row r="214">
          <cell r="A214" t="str">
            <v>7232 БОЯNСКАЯ ПМ п/к в/у 0,28кг 8шт_209к ОСТАНКИНО</v>
          </cell>
          <cell r="D214">
            <v>1492</v>
          </cell>
          <cell r="F214">
            <v>1496</v>
          </cell>
        </row>
        <row r="215">
          <cell r="A215" t="str">
            <v>7235 ВЕТЧ.КЛАССИЧЕСКАЯ ПМ п/о 0,35кг 8шт_209к ОСТАНКИНО</v>
          </cell>
          <cell r="D215">
            <v>74</v>
          </cell>
          <cell r="F215">
            <v>74</v>
          </cell>
        </row>
        <row r="216">
          <cell r="A216" t="str">
            <v>7236 СЕРВЕЛАТ КАРЕЛЬСКИЙ в/к в/у 0,28кг_209к ОСТАНКИНО</v>
          </cell>
          <cell r="D216">
            <v>3714</v>
          </cell>
          <cell r="F216">
            <v>3725</v>
          </cell>
        </row>
        <row r="217">
          <cell r="A217" t="str">
            <v>7241 САЛЯМИ Папа может п/к в/у 0,28кг_209к ОСТАНКИНО</v>
          </cell>
          <cell r="D217">
            <v>1002</v>
          </cell>
          <cell r="F217">
            <v>1003</v>
          </cell>
        </row>
        <row r="218">
          <cell r="A218" t="str">
            <v>7245 ВЕТЧ.ФИЛЕЙНАЯ ПМ п/о 0,4кг 8шт ОСТАНКИНО</v>
          </cell>
          <cell r="D218">
            <v>36</v>
          </cell>
          <cell r="F218">
            <v>36</v>
          </cell>
        </row>
        <row r="219">
          <cell r="A219" t="str">
            <v>7271 МЯСНЫЕ С ГОВЯДИНОЙ ПМ сос п/о мгс 1.5*4 ВЕС  ОСТАНКИНО</v>
          </cell>
          <cell r="D219">
            <v>121.9</v>
          </cell>
          <cell r="F219">
            <v>121.9</v>
          </cell>
        </row>
        <row r="220">
          <cell r="A220" t="str">
            <v>7284 ДЛЯ ДЕТЕЙ сос п/о мгс 0,33кг 6шт  ОСТАНКИНО</v>
          </cell>
          <cell r="D220">
            <v>144</v>
          </cell>
          <cell r="F220">
            <v>144</v>
          </cell>
        </row>
        <row r="221">
          <cell r="A221" t="str">
            <v>7332 БОЯРСКАЯ ПМ п/к в/у 0.28кг_СНГ  ОСТАНКИНО</v>
          </cell>
          <cell r="D221">
            <v>119</v>
          </cell>
          <cell r="F221">
            <v>119</v>
          </cell>
        </row>
        <row r="222">
          <cell r="A222" t="str">
            <v>7333 СЕРВЕЛАТ ОХОТНИЧИЙ ПМ в/к в/у 0.28кг_СНГ  ОСТАНКИНО</v>
          </cell>
          <cell r="D222">
            <v>137</v>
          </cell>
          <cell r="F222">
            <v>137</v>
          </cell>
        </row>
        <row r="223">
          <cell r="A223" t="str">
            <v>7343 СЕЙЧАС СЕЗОН ПМ вар п/о 0,4кг  ОСТАНКИНО</v>
          </cell>
          <cell r="D223">
            <v>1278</v>
          </cell>
          <cell r="F223">
            <v>1278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245</v>
          </cell>
          <cell r="F224">
            <v>245</v>
          </cell>
        </row>
        <row r="225">
          <cell r="A225" t="str">
            <v>8391 Сыр творожный с зеленью 60% Папа может 140 гр.  ОСТАНКИНО</v>
          </cell>
          <cell r="D225">
            <v>94</v>
          </cell>
          <cell r="F225">
            <v>94</v>
          </cell>
        </row>
        <row r="226">
          <cell r="A226" t="str">
            <v>8398 Сыр ПАПА МОЖЕТ "Тильзитер" 45% 180 г  ОСТАНКИНО</v>
          </cell>
          <cell r="D226">
            <v>341</v>
          </cell>
          <cell r="F226">
            <v>341</v>
          </cell>
        </row>
        <row r="227">
          <cell r="A227" t="str">
            <v>8411 Сыр ПАПА МОЖЕТ "Гауда Голд" 45% 180 г  ОСТАНКИНО</v>
          </cell>
          <cell r="D227">
            <v>255</v>
          </cell>
          <cell r="F227">
            <v>255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779</v>
          </cell>
          <cell r="F228">
            <v>779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45</v>
          </cell>
          <cell r="F229">
            <v>45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33</v>
          </cell>
          <cell r="F230">
            <v>33</v>
          </cell>
        </row>
        <row r="231">
          <cell r="A231" t="str">
            <v>8452 Сыр колбасный копченый Папа Может 400 гр  ОСТАНКИНО</v>
          </cell>
          <cell r="D231">
            <v>19</v>
          </cell>
          <cell r="F231">
            <v>19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667</v>
          </cell>
          <cell r="F232">
            <v>667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7</v>
          </cell>
          <cell r="F233">
            <v>7</v>
          </cell>
        </row>
        <row r="234">
          <cell r="A234" t="str">
            <v>8674 Плавленый сыр "Шоколадный" 30% 180 гр ТМ "ПАПА МОЖЕТ"  ОСТАНКИНО</v>
          </cell>
          <cell r="D234">
            <v>25</v>
          </cell>
          <cell r="F234">
            <v>25</v>
          </cell>
        </row>
        <row r="235">
          <cell r="A235" t="str">
            <v>8681 Сыр плавленый Сливочный ж 45 % 180г ТМ Папа Может (16шт) ОСТАНКИНО</v>
          </cell>
          <cell r="D235">
            <v>105</v>
          </cell>
          <cell r="F235">
            <v>105</v>
          </cell>
        </row>
        <row r="236">
          <cell r="A236" t="str">
            <v>8831 Сыр ПАПА МОЖЕТ "Министерский" 180гр, 45 %  ОСТАНКИНО</v>
          </cell>
          <cell r="D236">
            <v>84</v>
          </cell>
          <cell r="F236">
            <v>84</v>
          </cell>
        </row>
        <row r="237">
          <cell r="A237" t="str">
            <v>8855 Сыр ПАПА МОЖЕТ "Папин завтрак" 180гр, 45 %  ОСТАНКИНО</v>
          </cell>
          <cell r="D237">
            <v>46</v>
          </cell>
          <cell r="F237">
            <v>46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115</v>
          </cell>
          <cell r="F238">
            <v>115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158</v>
          </cell>
          <cell r="F239">
            <v>163</v>
          </cell>
        </row>
        <row r="240">
          <cell r="A240" t="str">
            <v>Балыковая с/к 200 гр. срез "Эликатессе" термоформ.пак.  СПК</v>
          </cell>
          <cell r="D240">
            <v>87</v>
          </cell>
          <cell r="F240">
            <v>87</v>
          </cell>
        </row>
        <row r="241">
          <cell r="A241" t="str">
            <v>БОНУС МОЛОЧНЫЕ КЛАССИЧЕСКИЕ сос п/о в/у 0.3кг (6084)  ОСТАНКИНО</v>
          </cell>
          <cell r="D241">
            <v>58</v>
          </cell>
          <cell r="F241">
            <v>58</v>
          </cell>
        </row>
        <row r="242">
          <cell r="A242" t="str">
            <v>БОНУС МОЛОЧНЫЕ КЛАССИЧЕСКИЕ сос п/о мгс 2*4_С (4980)  ОСТАНКИНО</v>
          </cell>
          <cell r="D242">
            <v>16</v>
          </cell>
          <cell r="F242">
            <v>16</v>
          </cell>
        </row>
        <row r="243">
          <cell r="A243" t="str">
            <v>БОНУС СОЧНЫЕ Папа может сос п/о мгс 1.5*4 (6954)  ОСТАНКИНО</v>
          </cell>
          <cell r="D243">
            <v>314</v>
          </cell>
          <cell r="F243">
            <v>314</v>
          </cell>
        </row>
        <row r="244">
          <cell r="A244" t="str">
            <v>БОНУС СОЧНЫЕ сос п/о мгс 0.41кг_UZ (6087)  ОСТАНКИНО</v>
          </cell>
          <cell r="D244">
            <v>197</v>
          </cell>
          <cell r="F244">
            <v>198</v>
          </cell>
        </row>
        <row r="245">
          <cell r="A245" t="str">
            <v>Бутербродная вареная 0,47 кг шт.  СПК</v>
          </cell>
          <cell r="D245">
            <v>64</v>
          </cell>
          <cell r="F245">
            <v>68</v>
          </cell>
        </row>
        <row r="246">
          <cell r="A246" t="str">
            <v>Вацлавская п/к (черева) 390 гр.шт. термоус.пак  СПК</v>
          </cell>
          <cell r="D246">
            <v>82</v>
          </cell>
          <cell r="F246">
            <v>82</v>
          </cell>
        </row>
        <row r="247">
          <cell r="A247" t="str">
            <v>Ветчина Альтаирская Столовая (для ХОРЕКА)  СПК</v>
          </cell>
          <cell r="D247">
            <v>5</v>
          </cell>
          <cell r="F247">
            <v>5</v>
          </cell>
        </row>
        <row r="248">
          <cell r="A248" t="str">
            <v>Готовые бельмеши сочные с мясом ТМ Горячая штучка 0,3кг зам  ПОКОМ</v>
          </cell>
          <cell r="D248">
            <v>10</v>
          </cell>
          <cell r="F248">
            <v>310</v>
          </cell>
        </row>
        <row r="249">
          <cell r="A249" t="str">
            <v>Готовые чебупели острые с мясом 0,24кг ТМ Горячая штучка  ПОКОМ</v>
          </cell>
          <cell r="D249">
            <v>14</v>
          </cell>
          <cell r="F249">
            <v>482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1211</v>
          </cell>
          <cell r="F250">
            <v>3012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863</v>
          </cell>
          <cell r="F251">
            <v>2487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1</v>
          </cell>
          <cell r="F252">
            <v>434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</v>
          </cell>
          <cell r="F253">
            <v>1</v>
          </cell>
        </row>
        <row r="254">
          <cell r="A254" t="str">
            <v>Гуцульская с/к "КолбасГрад" 160 гр.шт. термоус. пак  СПК</v>
          </cell>
          <cell r="D254">
            <v>112</v>
          </cell>
          <cell r="F254">
            <v>112</v>
          </cell>
        </row>
        <row r="255">
          <cell r="A255" t="str">
            <v>Дельгаро с/в "Эликатессе" 140 гр.шт.  СПК</v>
          </cell>
          <cell r="D255">
            <v>71</v>
          </cell>
          <cell r="F255">
            <v>71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138</v>
          </cell>
          <cell r="F256">
            <v>138</v>
          </cell>
        </row>
        <row r="257">
          <cell r="A257" t="str">
            <v>Докторская вареная в/с 0,47 кг шт.  СПК</v>
          </cell>
          <cell r="D257">
            <v>46</v>
          </cell>
          <cell r="F257">
            <v>46</v>
          </cell>
        </row>
        <row r="258">
          <cell r="A258" t="str">
            <v>Докторская вареная вес. (белк.об.) термоус.пак.  СПК</v>
          </cell>
          <cell r="D258">
            <v>55</v>
          </cell>
          <cell r="F258">
            <v>55</v>
          </cell>
        </row>
        <row r="259">
          <cell r="A259" t="str">
            <v>Докторская вареная термоус.пак. "Высокий вкус"  СПК</v>
          </cell>
          <cell r="D259">
            <v>21.6</v>
          </cell>
          <cell r="F259">
            <v>25.664000000000001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1</v>
          </cell>
        </row>
        <row r="261">
          <cell r="A261" t="str">
            <v>ЖАР-ладушки с мясом 0,2кг ТМ Стародворье  ПОКОМ</v>
          </cell>
          <cell r="D261">
            <v>5</v>
          </cell>
          <cell r="F261">
            <v>177</v>
          </cell>
        </row>
        <row r="262">
          <cell r="A262" t="str">
            <v>ЖАР-ладушки с яблоком и грушей ТМ Стародворье 0,2 кг. ПОКОМ</v>
          </cell>
          <cell r="F262">
            <v>9</v>
          </cell>
        </row>
        <row r="263">
          <cell r="A263" t="str">
            <v>Жареные вареники с картофелем и беконом Добросельские 0,2 кг. ТМ Стародворье  ПОКОМ</v>
          </cell>
          <cell r="D263">
            <v>4</v>
          </cell>
          <cell r="F263">
            <v>313</v>
          </cell>
        </row>
        <row r="264">
          <cell r="A264" t="str">
            <v>К798 Сыч/Прод Коровино Российский 50% 200г НОВАЯ СЗМЖ  ОСТАНКИНО</v>
          </cell>
          <cell r="D264">
            <v>1969</v>
          </cell>
          <cell r="F264">
            <v>1969</v>
          </cell>
        </row>
        <row r="265">
          <cell r="A265" t="str">
            <v>К801 Сыч/Прод Коровино Тильзитер 50% 200г НОВАЯ СЗМЖ  ОСТАНКИНО</v>
          </cell>
          <cell r="D265">
            <v>1642</v>
          </cell>
          <cell r="F265">
            <v>1642</v>
          </cell>
        </row>
        <row r="266">
          <cell r="A266" t="str">
            <v>К811 Сыч/Прод Коровино Российский Оригин 50% ВЕС НОВАЯ (5 кг)  ОСТАНКИНО</v>
          </cell>
          <cell r="D266">
            <v>180.8</v>
          </cell>
          <cell r="F266">
            <v>180.8</v>
          </cell>
        </row>
        <row r="267">
          <cell r="A267" t="str">
            <v>К825 Сыч/Прод Коровино Тильзитер Оригин 50% ВЕС НОВАЯ (5 кг брус) СЗМЖ  ОСТАНКИНО</v>
          </cell>
          <cell r="D267">
            <v>57.2</v>
          </cell>
          <cell r="F267">
            <v>57.2</v>
          </cell>
        </row>
        <row r="268">
          <cell r="A268" t="str">
            <v>Карбонад Юбилейный термоус.пак.  СПК</v>
          </cell>
          <cell r="D268">
            <v>2.5</v>
          </cell>
          <cell r="F268">
            <v>2.5</v>
          </cell>
        </row>
        <row r="269">
          <cell r="A269" t="str">
            <v>Классическая вареная 400 гр.шт.  СПК</v>
          </cell>
          <cell r="D269">
            <v>42</v>
          </cell>
          <cell r="F269">
            <v>42</v>
          </cell>
        </row>
        <row r="270">
          <cell r="A270" t="str">
            <v>Классическая с/к 80 гр.шт.нар. (лоток с ср.защ.атм.)  СПК</v>
          </cell>
          <cell r="D270">
            <v>142</v>
          </cell>
          <cell r="F270">
            <v>142</v>
          </cell>
        </row>
        <row r="271">
          <cell r="A271" t="str">
            <v>Колбаски Мяснули оригинальные с/к 50 гр.шт. (в ср.защ.атм.)  СПК</v>
          </cell>
          <cell r="D271">
            <v>41</v>
          </cell>
          <cell r="F271">
            <v>41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544</v>
          </cell>
          <cell r="F272">
            <v>544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579</v>
          </cell>
          <cell r="F273">
            <v>579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125</v>
          </cell>
          <cell r="F274">
            <v>125</v>
          </cell>
        </row>
        <row r="275">
          <cell r="A275" t="str">
            <v>Круггетсы с сырным соусом ТМ Горячая штучка ТС Круггетсы флоу-пак 0,2 кг  ПОКОМ</v>
          </cell>
          <cell r="D275">
            <v>9</v>
          </cell>
          <cell r="F275">
            <v>686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608</v>
          </cell>
          <cell r="F276">
            <v>1426</v>
          </cell>
        </row>
        <row r="277">
          <cell r="A277" t="str">
            <v>Ла Фаворте с/в "Эликатессе" 140 гр.шт.  СПК</v>
          </cell>
          <cell r="D277">
            <v>109</v>
          </cell>
          <cell r="F277">
            <v>109</v>
          </cell>
        </row>
        <row r="278">
          <cell r="A278" t="str">
            <v>Ливерная Печеночная "Просто выгодно" 0,3 кг.шт.  СПК</v>
          </cell>
          <cell r="D278">
            <v>40</v>
          </cell>
          <cell r="F278">
            <v>40</v>
          </cell>
        </row>
        <row r="279">
          <cell r="A279" t="str">
            <v>Ливерная Печеночная 250 гр.шт.  СПК</v>
          </cell>
          <cell r="D279">
            <v>53</v>
          </cell>
          <cell r="F279">
            <v>53</v>
          </cell>
        </row>
        <row r="280">
          <cell r="A280" t="str">
            <v>Любительская вареная термоус.пак. "Высокий вкус"  СПК</v>
          </cell>
          <cell r="D280">
            <v>75.400000000000006</v>
          </cell>
          <cell r="F280">
            <v>75.400000000000006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221</v>
          </cell>
        </row>
        <row r="282">
          <cell r="A282" t="str">
            <v>Мини-чебуречки с мясом ВЕС 5,5кг ТМ Зареченские  ПОКОМ</v>
          </cell>
          <cell r="F282">
            <v>60.5</v>
          </cell>
        </row>
        <row r="283">
          <cell r="A283" t="str">
            <v>Мини-шарики с курочкой и сыром ТМ Зареченские ВЕС  ПОКОМ</v>
          </cell>
          <cell r="F283">
            <v>186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727</v>
          </cell>
          <cell r="F284">
            <v>3056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188</v>
          </cell>
          <cell r="F285">
            <v>1674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485</v>
          </cell>
          <cell r="F286">
            <v>2280</v>
          </cell>
        </row>
        <row r="287">
          <cell r="A287" t="str">
            <v>Наггетсы с куриным филе и сыром ТМ Вязанка 0,25 кг ПОКОМ</v>
          </cell>
          <cell r="D287">
            <v>845</v>
          </cell>
          <cell r="F287">
            <v>2476</v>
          </cell>
        </row>
        <row r="288">
          <cell r="A288" t="str">
            <v>Наггетсы Хрустящие ТМ Зареченские. ВЕС ПОКОМ</v>
          </cell>
          <cell r="F288">
            <v>1684</v>
          </cell>
        </row>
        <row r="289">
          <cell r="A289" t="str">
            <v>Наггетсы Хрустящие ТМ Стародворье с сочной курочкой 0,23 кг  ПОКОМ</v>
          </cell>
          <cell r="F289">
            <v>563</v>
          </cell>
        </row>
        <row r="290">
          <cell r="A290" t="str">
            <v>Оригинальная с перцем с/к  СПК</v>
          </cell>
          <cell r="D290">
            <v>109</v>
          </cell>
          <cell r="F290">
            <v>109</v>
          </cell>
        </row>
        <row r="291">
          <cell r="A291" t="str">
            <v>Паштет печеночный 140 гр.шт.  СПК</v>
          </cell>
          <cell r="D291">
            <v>27</v>
          </cell>
          <cell r="F291">
            <v>27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23</v>
          </cell>
          <cell r="F292">
            <v>336</v>
          </cell>
        </row>
        <row r="293">
          <cell r="A293" t="str">
            <v>Пельмени Grandmeni с говядиной и свининой 0,7кг ТМ Горячая штучка  ПОКОМ</v>
          </cell>
          <cell r="D293">
            <v>4</v>
          </cell>
          <cell r="F293">
            <v>190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F294">
            <v>695</v>
          </cell>
        </row>
        <row r="295">
          <cell r="A295" t="str">
            <v>Пельмени Бигбули с мясом ТМ Горячая штучка. флоу-пак сфера 0,4 кг. ПОКОМ</v>
          </cell>
          <cell r="F295">
            <v>153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705</v>
          </cell>
          <cell r="F296">
            <v>1413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5</v>
          </cell>
          <cell r="F297">
            <v>1347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2</v>
          </cell>
          <cell r="F298">
            <v>849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F299">
            <v>148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5</v>
          </cell>
          <cell r="F300">
            <v>2227.0100000000002</v>
          </cell>
        </row>
        <row r="301">
          <cell r="A301" t="str">
            <v>Пельмени Бульмени с говядиной и свининой СЕВЕРНАЯ КОЛЛЕКЦИЯ 0,7кг ТМ Горячая штучка сфера  ПОКОМ</v>
          </cell>
          <cell r="F301">
            <v>1726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7</v>
          </cell>
          <cell r="F302">
            <v>879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982</v>
          </cell>
          <cell r="F303">
            <v>3223</v>
          </cell>
        </row>
        <row r="304">
          <cell r="A304" t="str">
            <v>Пельмени Бульмени со сливочным маслом ТМ Горячая штучка. флоу-пак сфера 0,4 кг. ПОКОМ</v>
          </cell>
          <cell r="D304">
            <v>5</v>
          </cell>
          <cell r="F304">
            <v>1217</v>
          </cell>
        </row>
        <row r="305">
          <cell r="A305" t="str">
            <v>Пельмени Бульмени со сливочным маслом ТМ Горячая штучка.флоу-пак сфера 0,7 кг. ПОКОМ</v>
          </cell>
          <cell r="D305">
            <v>1411</v>
          </cell>
          <cell r="F305">
            <v>3542</v>
          </cell>
        </row>
        <row r="306">
          <cell r="A306" t="str">
            <v>Пельмени Бульмени хрустящие с мясом 0,22 кг ТМ Горячая штучка  ПОКОМ</v>
          </cell>
          <cell r="D306">
            <v>18</v>
          </cell>
          <cell r="F306">
            <v>196</v>
          </cell>
        </row>
        <row r="307">
          <cell r="A307" t="str">
            <v>Пельмени Добросельские со свининой и говядиной ТМ Стародворье флоу-пак клас. форма 0,65 кг.  ПОКОМ</v>
          </cell>
          <cell r="F307">
            <v>137</v>
          </cell>
        </row>
        <row r="308">
          <cell r="A308" t="str">
            <v>Пельмени Зареченские сфера 5 кг.  ПОКОМ</v>
          </cell>
          <cell r="F308">
            <v>10</v>
          </cell>
        </row>
        <row r="309">
          <cell r="A309" t="str">
            <v>Пельмени Медвежьи ушки с фермерскими сливками 0,7кг  ПОКОМ</v>
          </cell>
          <cell r="F309">
            <v>1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F310">
            <v>1</v>
          </cell>
        </row>
        <row r="311">
          <cell r="A311" t="str">
            <v>Пельмени Мясные с говядиной ТМ Стародворье сфера флоу-пак 1 кг  ПОКОМ</v>
          </cell>
          <cell r="F311">
            <v>524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F312">
            <v>3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F313">
            <v>415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510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4</v>
          </cell>
          <cell r="F315">
            <v>921</v>
          </cell>
        </row>
        <row r="316">
          <cell r="A316" t="str">
            <v>Пельмени Сочные сфера 0,8 кг ТМ Стародворье  ПОКОМ</v>
          </cell>
          <cell r="F316">
            <v>59</v>
          </cell>
        </row>
        <row r="317">
          <cell r="A317" t="str">
            <v>Пирожки с мясом 3,7кг ВЕС ТМ Зареченские  ПОКОМ</v>
          </cell>
          <cell r="F317">
            <v>136.91</v>
          </cell>
        </row>
        <row r="318">
          <cell r="A318" t="str">
            <v>Ричеза с/к 230 гр.шт.  СПК</v>
          </cell>
          <cell r="D318">
            <v>92</v>
          </cell>
          <cell r="F318">
            <v>92</v>
          </cell>
        </row>
        <row r="319">
          <cell r="A319" t="str">
            <v>Сальчетти с/к 230 гр.шт.  СПК</v>
          </cell>
          <cell r="D319">
            <v>138</v>
          </cell>
          <cell r="F319">
            <v>138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134</v>
          </cell>
          <cell r="F320">
            <v>134</v>
          </cell>
        </row>
        <row r="321">
          <cell r="A321" t="str">
            <v>Салями с/к 100 гр.шт.нар. (лоток с ср.защ.атм.)  СПК</v>
          </cell>
          <cell r="D321">
            <v>147</v>
          </cell>
          <cell r="F321">
            <v>157</v>
          </cell>
        </row>
        <row r="322">
          <cell r="A322" t="str">
            <v>Салями Трюфель с/в "Эликатессе" 0,16 кг.шт.  СПК</v>
          </cell>
          <cell r="D322">
            <v>118</v>
          </cell>
          <cell r="F322">
            <v>118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83.8</v>
          </cell>
          <cell r="F323">
            <v>83.8</v>
          </cell>
        </row>
        <row r="324">
          <cell r="A324" t="str">
            <v>Сардельки Докторские (черева) 400 гр.шт. (лоток с ср.защ.атм.) "Высокий вкус"  СПК</v>
          </cell>
          <cell r="D324">
            <v>1</v>
          </cell>
          <cell r="F324">
            <v>1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28</v>
          </cell>
          <cell r="F325">
            <v>29.05</v>
          </cell>
        </row>
        <row r="326">
          <cell r="A326" t="str">
            <v>Сардельки Необыкновенные (черева) 400 гр.шт. (лоток с ср.защ.атм.)  СПК</v>
          </cell>
          <cell r="D326">
            <v>29</v>
          </cell>
          <cell r="F326">
            <v>29</v>
          </cell>
        </row>
        <row r="327">
          <cell r="A327" t="str">
            <v>Семейная с чесночком Экстра вареная  СПК</v>
          </cell>
          <cell r="D327">
            <v>6</v>
          </cell>
          <cell r="F327">
            <v>6</v>
          </cell>
        </row>
        <row r="328">
          <cell r="A328" t="str">
            <v>Сервелат Европейский в/к, в/с 0,38 кг.шт.термофор.пак  СПК</v>
          </cell>
          <cell r="D328">
            <v>58</v>
          </cell>
          <cell r="F328">
            <v>58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46</v>
          </cell>
          <cell r="F329">
            <v>47</v>
          </cell>
        </row>
        <row r="330">
          <cell r="A330" t="str">
            <v>Сервелат Финский в/к 0,38 кг.шт. термофор.пак.  СПК</v>
          </cell>
          <cell r="D330">
            <v>56</v>
          </cell>
          <cell r="F330">
            <v>56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120</v>
          </cell>
          <cell r="F331">
            <v>130</v>
          </cell>
        </row>
        <row r="332">
          <cell r="A332" t="str">
            <v>Сервелат Фирменный в/к 250 гр.шт. термоформ.пак.  СПК</v>
          </cell>
          <cell r="D332">
            <v>14</v>
          </cell>
          <cell r="F332">
            <v>14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101</v>
          </cell>
          <cell r="F333">
            <v>111</v>
          </cell>
        </row>
        <row r="334">
          <cell r="A334" t="str">
            <v>Сибирская особая с/к 0,235 кг шт.  СПК</v>
          </cell>
          <cell r="D334">
            <v>219</v>
          </cell>
          <cell r="F334">
            <v>219</v>
          </cell>
        </row>
        <row r="335">
          <cell r="A335" t="str">
            <v>Сосиски "Баварские" 0,36 кг.шт. вак.упак.  СПК</v>
          </cell>
          <cell r="D335">
            <v>11</v>
          </cell>
          <cell r="F335">
            <v>11</v>
          </cell>
        </row>
        <row r="336">
          <cell r="A336" t="str">
            <v>Сосиски "Молочные" 0,36 кг.шт. вак.упак.  СПК</v>
          </cell>
          <cell r="D336">
            <v>28</v>
          </cell>
          <cell r="F336">
            <v>28</v>
          </cell>
        </row>
        <row r="337">
          <cell r="A337" t="str">
            <v>Сосиски Классические (в ср.защ.атм.) СПК</v>
          </cell>
          <cell r="D337">
            <v>20</v>
          </cell>
          <cell r="F337">
            <v>20</v>
          </cell>
        </row>
        <row r="338">
          <cell r="A338" t="str">
            <v>Сосиски Мусульманские "Просто выгодно" (в ср.защ.атм.)  СПК</v>
          </cell>
          <cell r="D338">
            <v>12</v>
          </cell>
          <cell r="F338">
            <v>12</v>
          </cell>
        </row>
        <row r="339">
          <cell r="A339" t="str">
            <v>Сосиски Хот-дог подкопченные (лоток с ср.защ.атм.)  СПК</v>
          </cell>
          <cell r="D339">
            <v>6</v>
          </cell>
          <cell r="F339">
            <v>6</v>
          </cell>
        </row>
        <row r="340">
          <cell r="A340" t="str">
            <v>Сочный мегачебурек ТМ Зареченские ВЕС ПОКОМ</v>
          </cell>
          <cell r="D340">
            <v>2.2000000000000002</v>
          </cell>
          <cell r="F340">
            <v>146.12</v>
          </cell>
        </row>
        <row r="341">
          <cell r="A341" t="str">
            <v>Торо Неро с/в "Эликатессе" 140 гр.шт.  СПК</v>
          </cell>
          <cell r="D341">
            <v>57</v>
          </cell>
          <cell r="F341">
            <v>57</v>
          </cell>
        </row>
        <row r="342">
          <cell r="A342" t="str">
            <v>Утренняя вареная ВЕС СПК</v>
          </cell>
          <cell r="D342">
            <v>11</v>
          </cell>
          <cell r="F342">
            <v>11</v>
          </cell>
        </row>
        <row r="343">
          <cell r="A343" t="str">
            <v>Уши свиные копченые к пиву 0,15кг нар. д/ф шт.  СПК</v>
          </cell>
          <cell r="D343">
            <v>15</v>
          </cell>
          <cell r="F343">
            <v>15</v>
          </cell>
        </row>
        <row r="344">
          <cell r="A344" t="str">
            <v>Фестивальная пора с/к 100 гр.шт.нар. (лоток с ср.защ.атм.)  СПК</v>
          </cell>
          <cell r="D344">
            <v>126</v>
          </cell>
          <cell r="F344">
            <v>136</v>
          </cell>
        </row>
        <row r="345">
          <cell r="A345" t="str">
            <v>Фестивальная пора с/к 235 гр.шт.  СПК</v>
          </cell>
          <cell r="D345">
            <v>324</v>
          </cell>
          <cell r="F345">
            <v>324</v>
          </cell>
        </row>
        <row r="346">
          <cell r="A346" t="str">
            <v>Фестивальная пора с/к термоус.пак  СПК</v>
          </cell>
          <cell r="D346">
            <v>39.6</v>
          </cell>
          <cell r="F346">
            <v>39.6</v>
          </cell>
        </row>
        <row r="347">
          <cell r="A347" t="str">
            <v>Фирменная с/к 200 гр. срез "Эликатессе" термоформ.пак.  СПК</v>
          </cell>
          <cell r="D347">
            <v>95</v>
          </cell>
          <cell r="F347">
            <v>95</v>
          </cell>
        </row>
        <row r="348">
          <cell r="A348" t="str">
            <v>Фуэт с/в "Эликатессе" 160 гр.шт.  СПК</v>
          </cell>
          <cell r="D348">
            <v>111</v>
          </cell>
          <cell r="F348">
            <v>111</v>
          </cell>
        </row>
        <row r="349">
          <cell r="A349" t="str">
            <v>Хот-догстер ТМ Горячая штучка ТС Хот-Догстер флоу-пак 0,09 кг. ПОКОМ</v>
          </cell>
          <cell r="F349">
            <v>158</v>
          </cell>
        </row>
        <row r="350">
          <cell r="A350" t="str">
            <v>Хотстеры с сыром 0,25кг ТМ Горячая штучка  ПОКОМ</v>
          </cell>
          <cell r="D350">
            <v>1</v>
          </cell>
          <cell r="F350">
            <v>591</v>
          </cell>
        </row>
        <row r="351">
          <cell r="A351" t="str">
            <v>Хотстеры ТМ Горячая штучка ТС Хотстеры 0,25 кг зам  ПОКОМ</v>
          </cell>
          <cell r="D351">
            <v>523</v>
          </cell>
          <cell r="F351">
            <v>2826</v>
          </cell>
        </row>
        <row r="352">
          <cell r="A352" t="str">
            <v>Хрустящие крылышки острые к пиву ТМ Горячая штучка 0,3кг зам  ПОКОМ</v>
          </cell>
          <cell r="D352">
            <v>1</v>
          </cell>
          <cell r="F352">
            <v>622</v>
          </cell>
        </row>
        <row r="353">
          <cell r="A353" t="str">
            <v>Хрустящие крылышки ТМ Горячая штучка 0,3 кг зам  ПОКОМ</v>
          </cell>
          <cell r="D353">
            <v>1</v>
          </cell>
          <cell r="F353">
            <v>584</v>
          </cell>
        </row>
        <row r="354">
          <cell r="A354" t="str">
            <v>Чебупели Курочка гриль ТМ Горячая штучка, 0,3 кг зам  ПОКОМ</v>
          </cell>
          <cell r="D354">
            <v>3</v>
          </cell>
          <cell r="F354">
            <v>387</v>
          </cell>
        </row>
        <row r="355">
          <cell r="A355" t="str">
            <v>Чебупицца курочка по-итальянски Горячая штучка 0,25 кг зам  ПОКОМ</v>
          </cell>
          <cell r="D355">
            <v>1211</v>
          </cell>
          <cell r="F355">
            <v>3226</v>
          </cell>
        </row>
        <row r="356">
          <cell r="A356" t="str">
            <v>Чебупицца Маргарита 0,2кг ТМ Горячая штучка ТС Foodgital  ПОКОМ</v>
          </cell>
          <cell r="D356">
            <v>3</v>
          </cell>
          <cell r="F356">
            <v>351</v>
          </cell>
        </row>
        <row r="357">
          <cell r="A357" t="str">
            <v>Чебупицца Пепперони ТМ Горячая штучка ТС Чебупицца 0.25кг зам  ПОКОМ</v>
          </cell>
          <cell r="D357">
            <v>1661</v>
          </cell>
          <cell r="F357">
            <v>4958</v>
          </cell>
        </row>
        <row r="358">
          <cell r="A358" t="str">
            <v>Чебупицца со вкусом 4 сыра 0,2кг ТМ Горячая штучка ТС Foodgital  ПОКОМ</v>
          </cell>
          <cell r="D358">
            <v>2</v>
          </cell>
          <cell r="F358">
            <v>288</v>
          </cell>
        </row>
        <row r="359">
          <cell r="A359" t="str">
            <v>Чебуреки Мясные вес 2,7 кг ТМ Зареченские ВЕС ПОКОМ</v>
          </cell>
          <cell r="F359">
            <v>2.7</v>
          </cell>
        </row>
        <row r="360">
          <cell r="A360" t="str">
            <v>Чебуреки сочные ВЕС ТМ Зареченские  ПОКОМ</v>
          </cell>
          <cell r="F360">
            <v>1025</v>
          </cell>
        </row>
        <row r="361">
          <cell r="A361" t="str">
            <v>Чебуреки сочные, ВЕС, куриные жарен. зам  ПОКОМ</v>
          </cell>
          <cell r="F361">
            <v>5</v>
          </cell>
        </row>
        <row r="362">
          <cell r="A362" t="str">
            <v>Шпикачки Русские (черева) (в ср.защ.атм.) "Высокий вкус"  СПК</v>
          </cell>
          <cell r="D362">
            <v>27</v>
          </cell>
          <cell r="F362">
            <v>27</v>
          </cell>
        </row>
        <row r="363">
          <cell r="A363" t="str">
            <v>Эликапреза с/в "Эликатессе" 85 гр.шт. нарезка (лоток с ср.защ.атм.)  СПК</v>
          </cell>
          <cell r="D363">
            <v>43</v>
          </cell>
          <cell r="F363">
            <v>48</v>
          </cell>
        </row>
        <row r="364">
          <cell r="A364" t="str">
            <v>Юбилейная с/к 0,235 кг.шт.  СПК</v>
          </cell>
          <cell r="D364">
            <v>506</v>
          </cell>
          <cell r="F364">
            <v>506</v>
          </cell>
        </row>
        <row r="365">
          <cell r="A365" t="str">
            <v>Итого</v>
          </cell>
          <cell r="D365">
            <v>112115.912</v>
          </cell>
          <cell r="F365">
            <v>278727.15600000002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23.10.2025 - 23.10.2025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27.811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71.725999999999999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208.416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101.944</v>
          </cell>
        </row>
        <row r="22">
          <cell r="A22" t="str">
            <v xml:space="preserve"> 201  Ветчина Нежная ТМ Особый рецепт, (2,5кг), ПОКОМ</v>
          </cell>
          <cell r="D22">
            <v>746.87099999999998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47.65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281.57600000000002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121.306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40.741999999999997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86.275999999999996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54.448</v>
          </cell>
        </row>
        <row r="29">
          <cell r="A29" t="str">
            <v xml:space="preserve"> 247  Сардельки Нежные, ВЕС.  ПОКОМ</v>
          </cell>
          <cell r="D29">
            <v>11.24</v>
          </cell>
        </row>
        <row r="30">
          <cell r="A30" t="str">
            <v xml:space="preserve"> 248  Сардельки Сочные ТМ Особый рецепт,   ПОКОМ</v>
          </cell>
          <cell r="D30">
            <v>34.381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222.215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12.943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20.774000000000001</v>
          </cell>
        </row>
        <row r="34">
          <cell r="A34" t="str">
            <v xml:space="preserve"> 263  Шпикачки Стародворские, ВЕС.  ПОКОМ</v>
          </cell>
          <cell r="D34">
            <v>254.01499999999999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1.8160000000000001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202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763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442</v>
          </cell>
        </row>
        <row r="40">
          <cell r="A40" t="str">
            <v xml:space="preserve"> 283  Сосиски Сочинки, ВЕС, ТМ Стародворье ПОКОМ</v>
          </cell>
          <cell r="D40">
            <v>297.41800000000001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254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33.951999999999998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195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269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22.542000000000002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153.24600000000001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282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390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286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175.46100000000001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52.523000000000003</v>
          </cell>
        </row>
        <row r="53">
          <cell r="A53" t="str">
            <v xml:space="preserve"> 316  Колбаса Нежная ТМ Зареченские ВЕС  ПОКОМ</v>
          </cell>
          <cell r="D53">
            <v>13.537000000000001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423.26400000000001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366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699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249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78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85.811000000000007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116</v>
          </cell>
        </row>
        <row r="62">
          <cell r="A62" t="str">
            <v xml:space="preserve"> 335  Колбаса Сливушка ТМ Вязанка. ВЕС.  ПОКОМ </v>
          </cell>
          <cell r="D62">
            <v>205.369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483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363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98.084999999999994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55.017000000000003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380.02300000000002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62.667999999999999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45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28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20.814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78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108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154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891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1612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92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25.908999999999999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10.1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139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24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57.860999999999997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699.17399999999998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785.34100000000001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1395.125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69.846999999999994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4.2960000000000003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284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166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242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177</v>
          </cell>
        </row>
        <row r="98">
          <cell r="A98" t="str">
            <v xml:space="preserve"> 519  Грудинка 0,12 кг нарезка ТМ Стародворье  ПОКОМ</v>
          </cell>
          <cell r="D98">
            <v>67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56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70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76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96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46</v>
          </cell>
        </row>
        <row r="105">
          <cell r="A105" t="str">
            <v xml:space="preserve"> 544  Сосиски Мясные для гриля ТС Ядрена копоть 0,3 кг  ПОКОМ</v>
          </cell>
          <cell r="D105">
            <v>8</v>
          </cell>
        </row>
        <row r="106">
          <cell r="A106" t="str">
            <v>3215 ВЕТЧ.МЯСНАЯ Папа может п/о 0.4кг 8шт.    ОСТАНКИНО</v>
          </cell>
          <cell r="D106">
            <v>135</v>
          </cell>
        </row>
        <row r="107">
          <cell r="A107" t="str">
            <v>3684 ПРЕСИЖН с/к в/у 1/250 8шт.   ОСТАНКИНО</v>
          </cell>
          <cell r="D107">
            <v>11</v>
          </cell>
        </row>
        <row r="108">
          <cell r="A108" t="str">
            <v>3986 Ароматная с/к в/у 1/250 ОСТАНКИНО</v>
          </cell>
          <cell r="D108">
            <v>141</v>
          </cell>
        </row>
        <row r="109">
          <cell r="A109" t="str">
            <v>4063 МЯСНАЯ Папа может вар п/о_Л   ОСТАНКИНО</v>
          </cell>
          <cell r="D109">
            <v>141.596</v>
          </cell>
        </row>
        <row r="110">
          <cell r="A110" t="str">
            <v>4117 ЭКСТРА Папа может с/к в/у_Л   ОСТАНКИНО</v>
          </cell>
          <cell r="D110">
            <v>3.399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23.032</v>
          </cell>
        </row>
        <row r="112">
          <cell r="A112" t="str">
            <v>4813 ФИЛЕЙНАЯ Папа может вар п/о_Л   ОСТАНКИНО</v>
          </cell>
          <cell r="D112">
            <v>63.433</v>
          </cell>
        </row>
        <row r="113">
          <cell r="A113" t="str">
            <v>4993 САЛЯМИ ИТАЛЬЯНСКАЯ с/к в/у 1/250*8_120c ОСТАНКИНО</v>
          </cell>
          <cell r="D113">
            <v>80</v>
          </cell>
        </row>
        <row r="114">
          <cell r="A114" t="str">
            <v>5246 ДОКТОРСКАЯ ПРЕМИУМ вар б/о мгс_30с ОСТАНКИНО</v>
          </cell>
          <cell r="D114">
            <v>-1.5</v>
          </cell>
        </row>
        <row r="115">
          <cell r="A115" t="str">
            <v>5483 ЭКСТРА Папа может с/к в/у 1/250 8шт.   ОСТАНКИНО</v>
          </cell>
          <cell r="D115">
            <v>140</v>
          </cell>
        </row>
        <row r="116">
          <cell r="A116" t="str">
            <v>5544 Сервелат Финский в/к в/у_45с НОВАЯ ОСТАНКИНО</v>
          </cell>
          <cell r="D116">
            <v>71.36</v>
          </cell>
        </row>
        <row r="117">
          <cell r="A117" t="str">
            <v>5679 САЛЯМИ ИТАЛЬЯНСКАЯ с/к в/у 1/150_60с ОСТАНКИНО</v>
          </cell>
          <cell r="D117">
            <v>65</v>
          </cell>
        </row>
        <row r="118">
          <cell r="A118" t="str">
            <v>5682 САЛЯМИ МЕЛКОЗЕРНЕНАЯ с/к в/у 1/120_60с   ОСТАНКИНО</v>
          </cell>
          <cell r="D118">
            <v>305</v>
          </cell>
        </row>
        <row r="119">
          <cell r="A119" t="str">
            <v>5706 АРОМАТНАЯ Папа может с/к в/у 1/250 8шт.  ОСТАНКИНО</v>
          </cell>
          <cell r="D119">
            <v>-2</v>
          </cell>
        </row>
        <row r="120">
          <cell r="A120" t="str">
            <v>5708 ПОСОЛЬСКАЯ Папа может с/к в/у ОСТАНКИНО</v>
          </cell>
          <cell r="D120">
            <v>4.867</v>
          </cell>
        </row>
        <row r="121">
          <cell r="A121" t="str">
            <v>5851 ЭКСТРА Папа может вар п/о   ОСТАНКИНО</v>
          </cell>
          <cell r="D121">
            <v>33.945999999999998</v>
          </cell>
        </row>
        <row r="122">
          <cell r="A122" t="str">
            <v>5931 ОХОТНИЧЬЯ Папа может с/к в/у 1/220 8шт.   ОСТАНКИНО</v>
          </cell>
          <cell r="D122">
            <v>181</v>
          </cell>
        </row>
        <row r="123">
          <cell r="A123" t="str">
            <v>6220 ГОВЯЖЬЯ Папа может вар п/о  ОСТАНКИНО</v>
          </cell>
          <cell r="D123">
            <v>4.0449999999999999</v>
          </cell>
        </row>
        <row r="124">
          <cell r="A124" t="str">
            <v>6221 НЕАПОЛИТАНСКИЙ ДУЭТ с/к с/н мгс 1/90  ОСТАНКИНО</v>
          </cell>
          <cell r="D124">
            <v>56</v>
          </cell>
        </row>
        <row r="125">
          <cell r="A125" t="str">
            <v>6228 МЯСНОЕ АССОРТИ к/з с/н мгс 1/90 10шт.  ОСТАНКИНО</v>
          </cell>
          <cell r="D125">
            <v>29</v>
          </cell>
        </row>
        <row r="126">
          <cell r="A126" t="str">
            <v>6247 ДОМАШНЯЯ Папа может вар п/о 0,4кг 8шт.  ОСТАНКИНО</v>
          </cell>
          <cell r="D126">
            <v>16</v>
          </cell>
        </row>
        <row r="127">
          <cell r="A127" t="str">
            <v>6268 ГОВЯЖЬЯ Папа может вар п/о 0,4кг 8 шт.  ОСТАНКИНО</v>
          </cell>
          <cell r="D127">
            <v>136</v>
          </cell>
        </row>
        <row r="128">
          <cell r="A128" t="str">
            <v>6279 КОРЕЙКА ПО-ОСТ.к/в в/с с/н в/у 1/150_45с  ОСТАНКИНО</v>
          </cell>
          <cell r="D128">
            <v>59</v>
          </cell>
        </row>
        <row r="129">
          <cell r="A129" t="str">
            <v>6303 МЯСНЫЕ Папа может сос п/о мгс 1.5*3  ОСТАНКИНО</v>
          </cell>
          <cell r="D129">
            <v>135.90299999999999</v>
          </cell>
        </row>
        <row r="130">
          <cell r="A130" t="str">
            <v>6324 ДОКТОРСКАЯ ГОСТ вар п/о 0.4кг 8шт.  ОСТАНКИНО</v>
          </cell>
          <cell r="D130">
            <v>17</v>
          </cell>
        </row>
        <row r="131">
          <cell r="A131" t="str">
            <v>6325 ДОКТОРСКАЯ ПРЕМИУМ вар п/о 0.4кг 8шт.  ОСТАНКИНО</v>
          </cell>
          <cell r="D131">
            <v>276</v>
          </cell>
        </row>
        <row r="132">
          <cell r="A132" t="str">
            <v>6333 МЯСНАЯ Папа может вар п/о 0.4кг 8шт.  ОСТАНКИНО</v>
          </cell>
          <cell r="D132">
            <v>501</v>
          </cell>
        </row>
        <row r="133">
          <cell r="A133" t="str">
            <v>6340 ДОМАШНИЙ РЕЦЕПТ Коровино 0.5кг 8шт.  ОСТАНКИНО</v>
          </cell>
          <cell r="D133">
            <v>33</v>
          </cell>
        </row>
        <row r="134">
          <cell r="A134" t="str">
            <v>6353 ЭКСТРА Папа может вар п/о 0.4кг 8шт.  ОСТАНКИНО</v>
          </cell>
          <cell r="D134">
            <v>209</v>
          </cell>
        </row>
        <row r="135">
          <cell r="A135" t="str">
            <v>6392 ФИЛЕЙНАЯ Папа может вар п/о 0.4кг. ОСТАНКИНО</v>
          </cell>
          <cell r="D135">
            <v>417</v>
          </cell>
        </row>
        <row r="136">
          <cell r="A136" t="str">
            <v>6448 СВИНИНА МАДЕРА с/к с/н в/у 1/100 10шт.   ОСТАНКИНО</v>
          </cell>
          <cell r="D136">
            <v>23</v>
          </cell>
        </row>
        <row r="137">
          <cell r="A137" t="str">
            <v>6453 ЭКСТРА Папа может с/к с/н в/у 1/100 14шт.   ОСТАНКИНО</v>
          </cell>
          <cell r="D137">
            <v>336</v>
          </cell>
        </row>
        <row r="138">
          <cell r="A138" t="str">
            <v>6454 АРОМАТНАЯ с/к с/н в/у 1/100 10шт.  ОСТАНКИНО</v>
          </cell>
          <cell r="D138">
            <v>317</v>
          </cell>
        </row>
        <row r="139">
          <cell r="A139" t="str">
            <v>6459 СЕРВЕЛАТ ШВЕЙЦАРСК. в/к с/н в/у 1/100*10  ОСТАНКИНО</v>
          </cell>
          <cell r="D139">
            <v>152</v>
          </cell>
        </row>
        <row r="140">
          <cell r="A140" t="str">
            <v>6470 ВЕТЧ.МРАМОРНАЯ в/у_45с  ОСТАНКИНО</v>
          </cell>
          <cell r="D140">
            <v>4.8099999999999996</v>
          </cell>
        </row>
        <row r="141">
          <cell r="A141" t="str">
            <v>6495 ВЕТЧ.МРАМОРНАЯ в/у срез 0.3кг 6шт_45с  ОСТАНКИНО</v>
          </cell>
          <cell r="D141">
            <v>53</v>
          </cell>
        </row>
        <row r="142">
          <cell r="A142" t="str">
            <v>6527 ШПИКАЧКИ СОЧНЫЕ ПМ сар б/о мгс 1*3 45с ОСТАНКИНО</v>
          </cell>
          <cell r="D142">
            <v>77.387</v>
          </cell>
        </row>
        <row r="143">
          <cell r="A143" t="str">
            <v>6528 ШПИКАЧКИ СОЧНЫЕ ПМ сар б/о мгс 0.4кг 45с  ОСТАНКИНО</v>
          </cell>
          <cell r="D143">
            <v>26</v>
          </cell>
        </row>
        <row r="144">
          <cell r="A144" t="str">
            <v>6609 С ГОВЯДИНОЙ ПМ сар б/о мгс 0.4кг_45с ОСТАНКИНО</v>
          </cell>
          <cell r="D144">
            <v>24</v>
          </cell>
        </row>
        <row r="145">
          <cell r="A145" t="str">
            <v>6616 МОЛОЧНЫЕ КЛАССИЧЕСКИЕ сос п/о в/у 0.3кг  ОСТАНКИНО</v>
          </cell>
          <cell r="D145">
            <v>218</v>
          </cell>
        </row>
        <row r="146">
          <cell r="A146" t="str">
            <v>6697 СЕРВЕЛАТ ФИНСКИЙ ПМ в/к в/у 0,35кг 8шт.  ОСТАНКИНО</v>
          </cell>
          <cell r="D146">
            <v>623</v>
          </cell>
        </row>
        <row r="147">
          <cell r="A147" t="str">
            <v>6713 СОЧНЫЙ ГРИЛЬ ПМ сос п/о мгс 0.41кг 8шт.  ОСТАНКИНО</v>
          </cell>
          <cell r="D147">
            <v>175</v>
          </cell>
        </row>
        <row r="148">
          <cell r="A148" t="str">
            <v>6724 МОЛОЧНЫЕ ПМ сос п/о мгс 0.41кг 10шт.  ОСТАНКИНО</v>
          </cell>
          <cell r="D148">
            <v>99</v>
          </cell>
        </row>
        <row r="149">
          <cell r="A149" t="str">
            <v>6765 РУБЛЕНЫЕ сос ц/о мгс 0.36кг 6шт.  ОСТАНКИНО</v>
          </cell>
          <cell r="D149">
            <v>82</v>
          </cell>
        </row>
        <row r="150">
          <cell r="A150" t="str">
            <v>6785 ВЕНСКАЯ САЛЯМИ п/к в/у 0.33кг 8шт.  ОСТАНКИНО</v>
          </cell>
          <cell r="D150">
            <v>21</v>
          </cell>
        </row>
        <row r="151">
          <cell r="A151" t="str">
            <v>6787 СЕРВЕЛАТ КРЕМЛЕВСКИЙ в/к в/у 0,33кг 8шт.  ОСТАНКИНО</v>
          </cell>
          <cell r="D151">
            <v>35</v>
          </cell>
        </row>
        <row r="152">
          <cell r="A152" t="str">
            <v>6793 БАЛЫКОВАЯ в/к в/у 0,33кг 8шт.  ОСТАНКИНО</v>
          </cell>
          <cell r="D152">
            <v>50</v>
          </cell>
        </row>
        <row r="153">
          <cell r="A153" t="str">
            <v>6829 МОЛОЧНЫЕ КЛАССИЧЕСКИЕ сос п/о мгс 2*4_С  ОСТАНКИНО</v>
          </cell>
          <cell r="D153">
            <v>203.74100000000001</v>
          </cell>
        </row>
        <row r="154">
          <cell r="A154" t="str">
            <v>6837 ФИЛЕЙНЫЕ Папа Может сос ц/о мгс 0.4кг  ОСТАНКИНО</v>
          </cell>
          <cell r="D154">
            <v>151</v>
          </cell>
        </row>
        <row r="155">
          <cell r="A155" t="str">
            <v>6842 ДЫМОВИЦА ИЗ ОКОРОКА к/в мл/к в/у 0,3кг  ОСТАНКИНО</v>
          </cell>
          <cell r="D155">
            <v>5</v>
          </cell>
        </row>
        <row r="156">
          <cell r="A156" t="str">
            <v>6861 ДОМАШНИЙ РЕЦЕПТ Коровино вар п/о  ОСТАНКИНО</v>
          </cell>
          <cell r="D156">
            <v>7.9240000000000004</v>
          </cell>
        </row>
        <row r="157">
          <cell r="A157" t="str">
            <v>6866 ВЕТЧ.НЕЖНАЯ Коровино п/о_Маяк  ОСТАНКИНО</v>
          </cell>
          <cell r="D157">
            <v>15.1</v>
          </cell>
        </row>
        <row r="158">
          <cell r="A158" t="str">
            <v>7001 КЛАССИЧЕСКИЕ Папа может сар б/о мгс 1*3  ОСТАНКИНО</v>
          </cell>
          <cell r="D158">
            <v>42.185000000000002</v>
          </cell>
        </row>
        <row r="159">
          <cell r="A159" t="str">
            <v>7040 С ИНДЕЙКОЙ ПМ сос ц/о в/у 1/270 8шт.  ОСТАНКИНО</v>
          </cell>
          <cell r="D159">
            <v>28</v>
          </cell>
        </row>
        <row r="160">
          <cell r="A160" t="str">
            <v>7059 ШПИКАЧКИ СОЧНЫЕ С БЕК. п/о мгс 0.3кг_60с  ОСТАНКИНО</v>
          </cell>
          <cell r="D160">
            <v>56</v>
          </cell>
        </row>
        <row r="161">
          <cell r="A161" t="str">
            <v>7066 СОЧНЫЕ ПМ сос п/о мгс 0.41кг 10шт_50с  ОСТАНКИНО</v>
          </cell>
          <cell r="D161">
            <v>731</v>
          </cell>
        </row>
        <row r="162">
          <cell r="A162" t="str">
            <v>7070 СОЧНЫЕ ПМ сос п/о мгс 1.5*4_А_50с  ОСТАНКИНО</v>
          </cell>
          <cell r="D162">
            <v>291.14400000000001</v>
          </cell>
        </row>
        <row r="163">
          <cell r="A163" t="str">
            <v>7073 МОЛОЧ.ПРЕМИУМ ПМ сос п/о в/у 1/350_50с  ОСТАНКИНО</v>
          </cell>
          <cell r="D163">
            <v>185</v>
          </cell>
        </row>
        <row r="164">
          <cell r="A164" t="str">
            <v>7074 МОЛОЧ.ПРЕМИУМ ПМ сос п/о мгс 0.6кг_50с  ОСТАНКИНО</v>
          </cell>
          <cell r="D164">
            <v>7</v>
          </cell>
        </row>
        <row r="165">
          <cell r="A165" t="str">
            <v>7075 МОЛОЧ.ПРЕМИУМ ПМ сос п/о мгс 1.5*4_О_50с  ОСТАНКИНО</v>
          </cell>
          <cell r="D165">
            <v>17.218</v>
          </cell>
        </row>
        <row r="166">
          <cell r="A166" t="str">
            <v>7077 МЯСНЫЕ С ГОВЯД.ПМ сос п/о мгс 0.4кг_50с  ОСТАНКИНО</v>
          </cell>
          <cell r="D166">
            <v>285</v>
          </cell>
        </row>
        <row r="167">
          <cell r="A167" t="str">
            <v>7080 СЛИВОЧНЫЕ ПМ сос п/о мгс 0.41кг 10шт. 50с  ОСТАНКИНО</v>
          </cell>
          <cell r="D167">
            <v>437</v>
          </cell>
        </row>
        <row r="168">
          <cell r="A168" t="str">
            <v>7082 СЛИВОЧНЫЕ ПМ сос п/о мгс 1.5*4_50с  ОСТАНКИНО</v>
          </cell>
          <cell r="D168">
            <v>34.299999999999997</v>
          </cell>
        </row>
        <row r="169">
          <cell r="A169" t="str">
            <v>7087 ШПИК С ЧЕСНОК.И ПЕРЦЕМ к/в в/у 0.3кг_50с  ОСТАНКИНО</v>
          </cell>
          <cell r="D169">
            <v>24</v>
          </cell>
        </row>
        <row r="170">
          <cell r="A170" t="str">
            <v>7090 СВИНИНА ПО-ДОМ. к/в мл/к в/у 0.3кг_50с  ОСТАНКИНО</v>
          </cell>
          <cell r="D170">
            <v>67</v>
          </cell>
        </row>
        <row r="171">
          <cell r="A171" t="str">
            <v>7092 БЕКОН Папа может с/к с/н в/у 1/140_50с  ОСТАНКИНО</v>
          </cell>
          <cell r="D171">
            <v>174</v>
          </cell>
        </row>
        <row r="172">
          <cell r="A172" t="str">
            <v>7107 САН-РЕМО с/в с/н мгс 1/90 12шт.  ОСТАНКИНО</v>
          </cell>
          <cell r="D172">
            <v>9</v>
          </cell>
        </row>
        <row r="173">
          <cell r="A173" t="str">
            <v>7147 САЛЬЧИЧОН Останкино с/к в/у 1/220 8шт.  ОСТАНКИНО</v>
          </cell>
          <cell r="D173">
            <v>-1</v>
          </cell>
        </row>
        <row r="174">
          <cell r="A174" t="str">
            <v>7149 БАЛЫКОВАЯ Коровино п/к в/у 0.84кг_50с  ОСТАНКИНО</v>
          </cell>
          <cell r="D174">
            <v>13</v>
          </cell>
        </row>
        <row r="175">
          <cell r="A175" t="str">
            <v>7154 СЕРВЕЛАТ ЗЕРНИСТЫЙ ПМ в/к в/у 0.35кг_50с  ОСТАНКИНО</v>
          </cell>
          <cell r="D175">
            <v>435</v>
          </cell>
        </row>
        <row r="176">
          <cell r="A176" t="str">
            <v>7157 СЕРВЕЛАТ ЗЕРНИСНЫЙ ПМ в/к в/у_50с  ОСТАНКИНО</v>
          </cell>
          <cell r="D176">
            <v>14.935</v>
          </cell>
        </row>
        <row r="177">
          <cell r="A177" t="str">
            <v>7166 СЕРВЕЛТ ОХОТНИЧИЙ ПМ в/к в/у_50с  ОСТАНКИНО</v>
          </cell>
          <cell r="D177">
            <v>63.52</v>
          </cell>
        </row>
        <row r="178">
          <cell r="A178" t="str">
            <v>7169 СЕРВЕЛАТ ОХОТНИЧИЙ ПМ в/к в/у 0.35кг_50с  ОСТАНКИНО</v>
          </cell>
          <cell r="D178">
            <v>501</v>
          </cell>
        </row>
        <row r="179">
          <cell r="A179" t="str">
            <v>7187 ГРУДИНКА ПРЕМИУМ к/в мл/к в/у 0,3кг_50с ОСТАНКИНО</v>
          </cell>
          <cell r="D179">
            <v>100</v>
          </cell>
        </row>
        <row r="180">
          <cell r="A180" t="str">
            <v>7227 САЛЯМИ ФИНСКАЯ Папа может с/к в/у 1/180  ОСТАНКИНО</v>
          </cell>
          <cell r="D180">
            <v>4</v>
          </cell>
        </row>
        <row r="181">
          <cell r="A181" t="str">
            <v>7231 КЛАССИЧЕСКАЯ ПМ вар п/о 0,3кг 8шт_209к ОСТАНКИНО</v>
          </cell>
          <cell r="D181">
            <v>115</v>
          </cell>
        </row>
        <row r="182">
          <cell r="A182" t="str">
            <v>7232 БОЯNСКАЯ ПМ п/к в/у 0,28кг 8шт_209к ОСТАНКИНО</v>
          </cell>
          <cell r="D182">
            <v>300</v>
          </cell>
        </row>
        <row r="183">
          <cell r="A183" t="str">
            <v>7235 ВЕТЧ.КЛАССИЧЕСКАЯ ПМ п/о 0,35кг 8шт_209к ОСТАНКИНО</v>
          </cell>
          <cell r="D183">
            <v>17</v>
          </cell>
        </row>
        <row r="184">
          <cell r="A184" t="str">
            <v>7236 СЕРВЕЛАТ КАРЕЛЬСКИЙ в/к в/у 0,28кг_209к ОСТАНКИНО</v>
          </cell>
          <cell r="D184">
            <v>486</v>
          </cell>
        </row>
        <row r="185">
          <cell r="A185" t="str">
            <v>7241 САЛЯМИ Папа может п/к в/у 0,28кг_209к ОСТАНКИНО</v>
          </cell>
          <cell r="D185">
            <v>177</v>
          </cell>
        </row>
        <row r="186">
          <cell r="A186" t="str">
            <v>7245 ВЕТЧ.ФИЛЕЙНАЯ ПМ п/о 0,4кг 8шт ОСТАНКИНО</v>
          </cell>
          <cell r="D186">
            <v>11</v>
          </cell>
        </row>
        <row r="187">
          <cell r="A187" t="str">
            <v>7271 МЯСНЫЕ С ГОВЯДИНОЙ ПМ сос п/о мгс 1.5*4 ВЕС  ОСТАНКИНО</v>
          </cell>
          <cell r="D187">
            <v>7.83</v>
          </cell>
        </row>
        <row r="188">
          <cell r="A188" t="str">
            <v>7284 ДЛЯ ДЕТЕЙ сос п/о мгс 0,33кг 6шт  ОСТАНКИНО</v>
          </cell>
          <cell r="D188">
            <v>17</v>
          </cell>
        </row>
        <row r="189">
          <cell r="A189" t="str">
            <v>7332 БОЯРСКАЯ ПМ п/к в/у 0.28кг_СНГ  ОСТАНКИНО</v>
          </cell>
          <cell r="D189">
            <v>23</v>
          </cell>
        </row>
        <row r="190">
          <cell r="A190" t="str">
            <v>7333 СЕРВЕЛАТ ОХОТНИЧИЙ ПМ в/к в/у 0.28кг_СНГ  ОСТАНКИНО</v>
          </cell>
          <cell r="D190">
            <v>22</v>
          </cell>
        </row>
        <row r="191">
          <cell r="A191" t="str">
            <v>7343 СЕЙЧАС СЕЗОН ПМ вар п/о 0,4кг  ОСТАНКИНО</v>
          </cell>
          <cell r="D191">
            <v>23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12</v>
          </cell>
        </row>
        <row r="194">
          <cell r="A194" t="str">
            <v>Балыковая с/к 200 гр. срез "Эликатессе" термоформ.пак.  СПК</v>
          </cell>
          <cell r="D194">
            <v>7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16</v>
          </cell>
        </row>
        <row r="196">
          <cell r="A196" t="str">
            <v>БОНУС МОЛОЧНЫЕ КЛАССИЧЕСКИЕ сос п/о мгс 2*4_С (4980)  ОСТАНКИНО</v>
          </cell>
          <cell r="D196">
            <v>4.2169999999999996</v>
          </cell>
        </row>
        <row r="197">
          <cell r="A197" t="str">
            <v>БОНУС СОЧНЫЕ Папа может сос п/о мгс 1.5*4 (6954)  ОСТАНКИНО</v>
          </cell>
          <cell r="D197">
            <v>13.765000000000001</v>
          </cell>
        </row>
        <row r="198">
          <cell r="A198" t="str">
            <v>БОНУС СОЧНЫЕ сос п/о мгс 0.41кг_UZ (6087)  ОСТАНКИНО</v>
          </cell>
          <cell r="D198">
            <v>35</v>
          </cell>
        </row>
        <row r="199">
          <cell r="A199" t="str">
            <v>Бутербродная вареная 0,47 кг шт.  СПК</v>
          </cell>
          <cell r="D199">
            <v>8</v>
          </cell>
        </row>
        <row r="200">
          <cell r="A200" t="str">
            <v>Вацлавская п/к (черева) 390 гр.шт. термоус.пак  СПК</v>
          </cell>
          <cell r="D200">
            <v>2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71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114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269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365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118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-3</v>
          </cell>
        </row>
        <row r="207">
          <cell r="A207" t="str">
            <v>Дельгаро с/в "Эликатессе" 140 гр.шт.  СПК</v>
          </cell>
          <cell r="D207">
            <v>10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8</v>
          </cell>
        </row>
        <row r="209">
          <cell r="A209" t="str">
            <v>Докторская вареная в/с 0,47 кг шт.  СПК</v>
          </cell>
          <cell r="D209">
            <v>2</v>
          </cell>
        </row>
        <row r="210">
          <cell r="A210" t="str">
            <v>Докторская вареная вес. (белк.об.) термоус.пак.  СПК</v>
          </cell>
          <cell r="D210">
            <v>13.750999999999999</v>
          </cell>
        </row>
        <row r="211">
          <cell r="A211" t="str">
            <v>Докторская вареная термоус.пак. "Высокий вкус"  СПК</v>
          </cell>
          <cell r="D211">
            <v>5.8940000000000001</v>
          </cell>
        </row>
        <row r="212">
          <cell r="A212" t="str">
            <v>ЖАР-ладушки с мясом 0,2кг ТМ Стародворье  ПОКОМ</v>
          </cell>
          <cell r="D212">
            <v>32</v>
          </cell>
        </row>
        <row r="213">
          <cell r="A213" t="str">
            <v>ЖАР-ладушки с яблоком и грушей ТМ Стародворье 0,2 кг. ПОКОМ</v>
          </cell>
          <cell r="D213">
            <v>2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51</v>
          </cell>
        </row>
        <row r="215">
          <cell r="A215" t="str">
            <v>Классическая вареная 400 гр.шт.  СПК</v>
          </cell>
          <cell r="D215">
            <v>3</v>
          </cell>
        </row>
        <row r="216">
          <cell r="A216" t="str">
            <v>Классическая с/к 80 гр.шт.нар. (лоток с ср.защ.атм.)  СПК</v>
          </cell>
          <cell r="D216">
            <v>3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58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58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15</v>
          </cell>
        </row>
        <row r="220">
          <cell r="A220" t="str">
            <v>Круггетсы с сырным соусом ТМ Горячая штучка ТС Круггетсы флоу-пак 0,2 кг  ПОКОМ</v>
          </cell>
          <cell r="D220">
            <v>143</v>
          </cell>
        </row>
        <row r="221">
          <cell r="A221" t="str">
            <v>Круггетсы сочные ТМ Горячая штучка ТС Круггетсы флоу-пак 0,2 кг.  ПОКОМ</v>
          </cell>
          <cell r="D221">
            <v>173</v>
          </cell>
        </row>
        <row r="222">
          <cell r="A222" t="str">
            <v>Ла Фаворте с/в "Эликатессе" 140 гр.шт.  СПК</v>
          </cell>
          <cell r="D222">
            <v>11</v>
          </cell>
        </row>
        <row r="223">
          <cell r="A223" t="str">
            <v>Любительская вареная термоус.пак. "Высокий вкус"  СПК</v>
          </cell>
          <cell r="D223">
            <v>1.9870000000000001</v>
          </cell>
        </row>
        <row r="224">
          <cell r="A224" t="str">
            <v>Мини-сосиски в тесте 3,7кг ВЕС заморож. ТМ Зареченские  ПОКОМ</v>
          </cell>
          <cell r="D224">
            <v>81.400000000000006</v>
          </cell>
        </row>
        <row r="225">
          <cell r="A225" t="str">
            <v>Мини-чебуречки с мясом ВЕС 5,5кг ТМ Зареченские  ПОКОМ</v>
          </cell>
          <cell r="D225">
            <v>5.5</v>
          </cell>
        </row>
        <row r="226">
          <cell r="A226" t="str">
            <v>Мини-шарики с курочкой и сыром ТМ Зареченские ВЕС  ПОКОМ</v>
          </cell>
          <cell r="D226">
            <v>72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263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252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205</v>
          </cell>
        </row>
        <row r="230">
          <cell r="A230" t="str">
            <v>Наггетсы с куриным филе и сыром ТМ Вязанка 0,25 кг ПОКОМ</v>
          </cell>
          <cell r="D230">
            <v>257</v>
          </cell>
        </row>
        <row r="231">
          <cell r="A231" t="str">
            <v>Наггетсы Хрустящие ТМ Зареченские. ВЕС ПОКОМ</v>
          </cell>
          <cell r="D231">
            <v>360</v>
          </cell>
        </row>
        <row r="232">
          <cell r="A232" t="str">
            <v>Наггетсы Хрустящие ТМ Стародворье с сочной курочкой 0,23 кг  ПОКОМ</v>
          </cell>
          <cell r="D232">
            <v>46</v>
          </cell>
        </row>
        <row r="233">
          <cell r="A233" t="str">
            <v>Оригинальная с перцем с/к  СПК</v>
          </cell>
          <cell r="D233">
            <v>17.035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79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10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70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41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154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199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93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40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460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11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217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350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260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354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47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35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109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97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155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193</v>
          </cell>
        </row>
        <row r="254">
          <cell r="A254" t="str">
            <v>Пельмени Сочные сфера 0,8 кг ТМ Стародворье  ПОКОМ</v>
          </cell>
          <cell r="D254">
            <v>12</v>
          </cell>
        </row>
        <row r="255">
          <cell r="A255" t="str">
            <v>Пирожки с мясом 3,7кг ВЕС ТМ Зареченские  ПОКОМ</v>
          </cell>
          <cell r="D255">
            <v>33.299999999999997</v>
          </cell>
        </row>
        <row r="256">
          <cell r="A256" t="str">
            <v>Ричеза с/к 230 гр.шт.  СПК</v>
          </cell>
          <cell r="D256">
            <v>3</v>
          </cell>
        </row>
        <row r="257">
          <cell r="A257" t="str">
            <v>Сальчетти с/к 230 гр.шт.  СПК</v>
          </cell>
          <cell r="D257">
            <v>11</v>
          </cell>
        </row>
        <row r="258">
          <cell r="A258" t="str">
            <v>Салями с/к 100 гр.шт.нар. (лоток с ср.защ.атм.)  СПК</v>
          </cell>
          <cell r="D258">
            <v>6</v>
          </cell>
        </row>
        <row r="259">
          <cell r="A259" t="str">
            <v>Салями Трюфель с/в "Эликатессе" 0,16 кг.шт.  СПК</v>
          </cell>
          <cell r="D259">
            <v>5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6.31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4.1390000000000002</v>
          </cell>
        </row>
        <row r="262">
          <cell r="A262" t="str">
            <v>Сардельки Необыкновенные (черева) 400 гр.шт. (лоток с ср.защ.атм.)  СПК</v>
          </cell>
          <cell r="D262">
            <v>3</v>
          </cell>
        </row>
        <row r="263">
          <cell r="A263" t="str">
            <v>Сервелат Европейский в/к, в/с 0,38 кг.шт.термофор.пак  СПК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2</v>
          </cell>
        </row>
        <row r="265">
          <cell r="A265" t="str">
            <v>Сервелат Фирменный в/к 0,10 кг.шт. нарезка (лоток с ср.защ.атм.)  СПК</v>
          </cell>
          <cell r="D265">
            <v>5</v>
          </cell>
        </row>
        <row r="266">
          <cell r="A266" t="str">
            <v>Сервелат Фирменный в/к 250 гр.шт. термоформ.пак.  СПК</v>
          </cell>
          <cell r="D266">
            <v>1</v>
          </cell>
        </row>
        <row r="267">
          <cell r="A267" t="str">
            <v>Сибирская особая с/к 0,10 кг.шт. нарезка (лоток с ср.защ.атм.)  СПК</v>
          </cell>
        </row>
        <row r="268">
          <cell r="A268" t="str">
            <v>Сибирская особая с/к 0,235 кг шт.  СПК</v>
          </cell>
          <cell r="D268">
            <v>8</v>
          </cell>
        </row>
        <row r="269">
          <cell r="A269" t="str">
            <v>Сосиски "Молочные" 0,36 кг.шт. вак.упак.  СПК</v>
          </cell>
          <cell r="D269">
            <v>-3</v>
          </cell>
        </row>
        <row r="270">
          <cell r="A270" t="str">
            <v>Сосиски Классические (в ср.защ.атм.) СПК</v>
          </cell>
          <cell r="D270">
            <v>1.2569999999999999</v>
          </cell>
        </row>
        <row r="271">
          <cell r="A271" t="str">
            <v>Сосиски Мусульманские "Просто выгодно" (в ср.защ.атм.)  СПК</v>
          </cell>
          <cell r="D271">
            <v>1.278</v>
          </cell>
        </row>
        <row r="272">
          <cell r="A272" t="str">
            <v>Сосиски Хот-дог подкопченные (лоток с ср.защ.атм.)  СПК</v>
          </cell>
          <cell r="D272">
            <v>-0.185</v>
          </cell>
        </row>
        <row r="273">
          <cell r="A273" t="str">
            <v>Сочный мегачебурек ТМ Зареченские ВЕС ПОКОМ</v>
          </cell>
          <cell r="D273">
            <v>35.840000000000003</v>
          </cell>
        </row>
        <row r="274">
          <cell r="A274" t="str">
            <v>Торо Неро с/в "Эликатессе" 140 гр.шт.  СПК</v>
          </cell>
          <cell r="D274">
            <v>6</v>
          </cell>
        </row>
        <row r="275">
          <cell r="A275" t="str">
            <v>Уши свиные копченые к пиву 0,15кг нар. д/ф шт.  СПК</v>
          </cell>
          <cell r="D275">
            <v>2</v>
          </cell>
        </row>
        <row r="276">
          <cell r="A276" t="str">
            <v>Фестивальная пора с/к 100 гр.шт.нар. (лоток с ср.защ.атм.)  СПК</v>
          </cell>
          <cell r="D276">
            <v>11</v>
          </cell>
        </row>
        <row r="277">
          <cell r="A277" t="str">
            <v>Фестивальная пора с/к 235 гр.шт.  СПК</v>
          </cell>
          <cell r="D277">
            <v>22</v>
          </cell>
        </row>
        <row r="278">
          <cell r="A278" t="str">
            <v>Фестивальная пора с/к термоус.пак  СПК</v>
          </cell>
          <cell r="D278">
            <v>1.246</v>
          </cell>
        </row>
        <row r="279">
          <cell r="A279" t="str">
            <v>Фирменная с/к 200 гр. срез "Эликатессе" термоформ.пак.  СПК</v>
          </cell>
        </row>
        <row r="280">
          <cell r="A280" t="str">
            <v>Фуэт с/в "Эликатессе" 160 гр.шт.  СПК</v>
          </cell>
          <cell r="D280">
            <v>17</v>
          </cell>
        </row>
        <row r="281">
          <cell r="A281" t="str">
            <v>Хот-догстер ТМ Горячая штучка ТС Хот-Догстер флоу-пак 0,09 кг. ПОКОМ</v>
          </cell>
          <cell r="D281">
            <v>29</v>
          </cell>
        </row>
        <row r="282">
          <cell r="A282" t="str">
            <v>Хотстеры с сыром 0,25кг ТМ Горячая штучка  ПОКОМ</v>
          </cell>
          <cell r="D282">
            <v>134</v>
          </cell>
        </row>
        <row r="283">
          <cell r="A283" t="str">
            <v>Хотстеры ТМ Горячая штучка ТС Хотстеры 0,25 кг зам  ПОКОМ</v>
          </cell>
          <cell r="D283">
            <v>273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72</v>
          </cell>
        </row>
        <row r="285">
          <cell r="A285" t="str">
            <v>Хрустящие крылышки ТМ Горячая штучка 0,3 кг зам  ПОКОМ</v>
          </cell>
          <cell r="D285">
            <v>85</v>
          </cell>
        </row>
        <row r="286">
          <cell r="A286" t="str">
            <v>Чебупели Курочка гриль ТМ Горячая штучка, 0,3 кг зам  ПОКОМ</v>
          </cell>
          <cell r="D286">
            <v>54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511</v>
          </cell>
        </row>
        <row r="288">
          <cell r="A288" t="str">
            <v>Чебупицца Маргарита 0,2кг ТМ Горячая штучка ТС Foodgital  ПОКОМ</v>
          </cell>
          <cell r="D288">
            <v>92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524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74</v>
          </cell>
        </row>
        <row r="291">
          <cell r="A291" t="str">
            <v>Чебуреки сочные ВЕС ТМ Зареченские  ПОКОМ</v>
          </cell>
          <cell r="D291">
            <v>215</v>
          </cell>
        </row>
        <row r="292">
          <cell r="A292" t="str">
            <v>Чебуреки сочные, ВЕС, куриные жарен. зам  ПОКОМ</v>
          </cell>
          <cell r="D292">
            <v>5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7</v>
          </cell>
        </row>
        <row r="294">
          <cell r="A294" t="str">
            <v>Юбилейная с/к 0,235 кг.шт.  СПК</v>
          </cell>
          <cell r="D294">
            <v>57</v>
          </cell>
        </row>
        <row r="295">
          <cell r="A295" t="str">
            <v>Итого</v>
          </cell>
          <cell r="D295">
            <v>39374.232000000004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12" sqref="AK12"/>
    </sheetView>
  </sheetViews>
  <sheetFormatPr defaultColWidth="10.5" defaultRowHeight="11.45" customHeight="1" outlineLevelRow="1" x14ac:dyDescent="0.2"/>
  <cols>
    <col min="1" max="1" width="49.332031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1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3" width="1" style="5" customWidth="1"/>
    <col min="24" max="24" width="1.33203125" style="5" customWidth="1"/>
    <col min="25" max="25" width="7.1640625" style="5" bestFit="1" customWidth="1"/>
    <col min="26" max="29" width="6.6640625" style="5" bestFit="1" customWidth="1"/>
    <col min="30" max="30" width="7.1640625" style="5" bestFit="1" customWidth="1"/>
    <col min="31" max="31" width="5.83203125" style="5" bestFit="1" customWidth="1"/>
    <col min="32" max="32" width="6.33203125" style="5" customWidth="1"/>
    <col min="33" max="34" width="1.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F3" s="17" t="s">
        <v>116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101</v>
      </c>
      <c r="H4" s="9" t="s">
        <v>102</v>
      </c>
      <c r="I4" s="9" t="s">
        <v>103</v>
      </c>
      <c r="J4" s="9" t="s">
        <v>104</v>
      </c>
      <c r="K4" s="9" t="s">
        <v>105</v>
      </c>
      <c r="L4" s="9" t="s">
        <v>105</v>
      </c>
      <c r="M4" s="9" t="s">
        <v>105</v>
      </c>
      <c r="N4" s="9" t="s">
        <v>105</v>
      </c>
      <c r="O4" s="10" t="s">
        <v>105</v>
      </c>
      <c r="P4" s="11" t="s">
        <v>105</v>
      </c>
      <c r="Q4" s="11" t="s">
        <v>105</v>
      </c>
      <c r="R4" s="11" t="s">
        <v>105</v>
      </c>
      <c r="S4" s="9" t="s">
        <v>102</v>
      </c>
      <c r="T4" s="12" t="s">
        <v>105</v>
      </c>
      <c r="U4" s="9" t="s">
        <v>106</v>
      </c>
      <c r="V4" s="13" t="s">
        <v>107</v>
      </c>
      <c r="W4" s="9" t="s">
        <v>108</v>
      </c>
      <c r="X4" s="9" t="s">
        <v>108</v>
      </c>
      <c r="Y4" s="9" t="s">
        <v>108</v>
      </c>
      <c r="Z4" s="9" t="s">
        <v>102</v>
      </c>
      <c r="AA4" s="9" t="s">
        <v>102</v>
      </c>
      <c r="AB4" s="9" t="s">
        <v>102</v>
      </c>
      <c r="AC4" s="9" t="s">
        <v>109</v>
      </c>
      <c r="AD4" s="9" t="s">
        <v>110</v>
      </c>
      <c r="AE4" s="9" t="s">
        <v>111</v>
      </c>
      <c r="AF4" s="13" t="s">
        <v>112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113</v>
      </c>
      <c r="L5" s="16" t="s">
        <v>114</v>
      </c>
      <c r="T5" s="16" t="s">
        <v>115</v>
      </c>
      <c r="Y5" s="16" t="s">
        <v>115</v>
      </c>
      <c r="Z5" s="16" t="s">
        <v>117</v>
      </c>
      <c r="AA5" s="16" t="s">
        <v>118</v>
      </c>
      <c r="AB5" s="16" t="s">
        <v>119</v>
      </c>
      <c r="AC5" s="16" t="s">
        <v>120</v>
      </c>
    </row>
    <row r="6" spans="1:35" ht="11.1" customHeight="1" x14ac:dyDescent="0.2">
      <c r="A6" s="6"/>
      <c r="B6" s="6"/>
      <c r="C6" s="3"/>
      <c r="D6" s="3"/>
      <c r="E6" s="14">
        <f>SUM(E7:E126)</f>
        <v>75756.467999999993</v>
      </c>
      <c r="F6" s="14">
        <f>SUM(F7:F126)</f>
        <v>85056.986000000004</v>
      </c>
      <c r="I6" s="14">
        <f>SUM(I7:I126)</f>
        <v>77497.438999999998</v>
      </c>
      <c r="J6" s="14">
        <f t="shared" ref="J6:T6" si="0">SUM(J7:J126)</f>
        <v>-1740.9710000000002</v>
      </c>
      <c r="K6" s="14">
        <f t="shared" si="0"/>
        <v>350</v>
      </c>
      <c r="L6" s="14">
        <f t="shared" si="0"/>
        <v>5190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15151.293600000001</v>
      </c>
      <c r="T6" s="14">
        <f t="shared" si="0"/>
        <v>16500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16500</v>
      </c>
      <c r="Z6" s="14">
        <f t="shared" ref="Z6" si="4">SUM(Z7:Z126)</f>
        <v>19106.704799999996</v>
      </c>
      <c r="AA6" s="14">
        <f t="shared" ref="AA6" si="5">SUM(AA7:AA126)</f>
        <v>17769.053200000006</v>
      </c>
      <c r="AB6" s="14">
        <f t="shared" ref="AB6" si="6">SUM(AB7:AB126)</f>
        <v>17325.434799999999</v>
      </c>
      <c r="AC6" s="14">
        <f t="shared" ref="AC6" si="7">SUM(AC7:AC126)</f>
        <v>10771.157000000001</v>
      </c>
      <c r="AD6" s="14"/>
      <c r="AE6" s="14" t="e">
        <f t="shared" ref="AE6" si="8">SUM(AE7:AE126)</f>
        <v>#N/A</v>
      </c>
      <c r="AF6" s="14">
        <f t="shared" ref="AF6" si="9">SUM(AF7:AF126)</f>
        <v>7493.5999999999995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754</v>
      </c>
      <c r="D7" s="8">
        <v>532</v>
      </c>
      <c r="E7" s="8">
        <v>618</v>
      </c>
      <c r="F7" s="8">
        <v>637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654</v>
      </c>
      <c r="J7" s="15">
        <f>E7-I7</f>
        <v>-36</v>
      </c>
      <c r="K7" s="15">
        <f>VLOOKUP(A:A,[1]TDSheet!$A:$T,20,0)</f>
        <v>0</v>
      </c>
      <c r="L7" s="15">
        <f>VLOOKUP(A:A,[1]TDSheet!$A:$N,14,0)</f>
        <v>40</v>
      </c>
      <c r="M7" s="15"/>
      <c r="N7" s="15"/>
      <c r="O7" s="15"/>
      <c r="P7" s="15"/>
      <c r="Q7" s="15"/>
      <c r="R7" s="15"/>
      <c r="S7" s="15">
        <f>E7/5</f>
        <v>123.6</v>
      </c>
      <c r="T7" s="18">
        <v>120</v>
      </c>
      <c r="U7" s="20">
        <f>(F7+K7+L7+T7)/S7</f>
        <v>6.4482200647249197</v>
      </c>
      <c r="V7" s="15">
        <f>F7/S7</f>
        <v>5.1537216828478964</v>
      </c>
      <c r="W7" s="15"/>
      <c r="X7" s="15"/>
      <c r="Y7" s="15">
        <v>120</v>
      </c>
      <c r="Z7" s="15">
        <f>VLOOKUP(A:A,[1]TDSheet!$A:$Z,26,0)</f>
        <v>199.4</v>
      </c>
      <c r="AA7" s="15">
        <f>VLOOKUP(A:A,[1]TDSheet!$A:$AA,27,0)</f>
        <v>149.6</v>
      </c>
      <c r="AB7" s="15">
        <f>VLOOKUP(A:A,[1]TDSheet!$A:$AB,28,0)</f>
        <v>152.80000000000001</v>
      </c>
      <c r="AC7" s="15">
        <f>VLOOKUP(A:A,[3]TDSheet!$A:$D,4,0)</f>
        <v>135</v>
      </c>
      <c r="AD7" s="15">
        <f>VLOOKUP(A:A,[1]TDSheet!$A:$AD,30,0)</f>
        <v>0</v>
      </c>
      <c r="AE7" s="15">
        <f>VLOOKUP(A:A,[1]TDSheet!$A:$AE,31,0)</f>
        <v>0</v>
      </c>
      <c r="AF7" s="15">
        <f>T7*G7</f>
        <v>48</v>
      </c>
      <c r="AG7" s="15"/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204</v>
      </c>
      <c r="D8" s="8">
        <v>43</v>
      </c>
      <c r="E8" s="8">
        <v>54</v>
      </c>
      <c r="F8" s="8">
        <v>191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56</v>
      </c>
      <c r="J8" s="15">
        <f t="shared" ref="J8:J71" si="10">E8-I8</f>
        <v>-2</v>
      </c>
      <c r="K8" s="15">
        <f>VLOOKUP(A:A,[1]TDSheet!$A:$T,20,0)</f>
        <v>0</v>
      </c>
      <c r="L8" s="15">
        <f>VLOOKUP(A:A,[1]TDSheet!$A:$N,14,0)</f>
        <v>0</v>
      </c>
      <c r="M8" s="15"/>
      <c r="N8" s="15"/>
      <c r="O8" s="15"/>
      <c r="P8" s="15"/>
      <c r="Q8" s="15"/>
      <c r="R8" s="15"/>
      <c r="S8" s="15">
        <f t="shared" ref="S8:S71" si="11">E8/5</f>
        <v>10.8</v>
      </c>
      <c r="T8" s="18"/>
      <c r="U8" s="20">
        <f t="shared" ref="U8:U71" si="12">(F8+K8+L8+T8)/S8</f>
        <v>17.685185185185183</v>
      </c>
      <c r="V8" s="15">
        <f t="shared" ref="V8:V71" si="13">F8/S8</f>
        <v>17.685185185185183</v>
      </c>
      <c r="W8" s="15"/>
      <c r="X8" s="15"/>
      <c r="Y8" s="15"/>
      <c r="Z8" s="15">
        <f>VLOOKUP(A:A,[1]TDSheet!$A:$Z,26,0)</f>
        <v>23.4</v>
      </c>
      <c r="AA8" s="15">
        <f>VLOOKUP(A:A,[1]TDSheet!$A:$AA,27,0)</f>
        <v>23.2</v>
      </c>
      <c r="AB8" s="15">
        <f>VLOOKUP(A:A,[1]TDSheet!$A:$AB,28,0)</f>
        <v>20.2</v>
      </c>
      <c r="AC8" s="15">
        <f>VLOOKUP(A:A,[3]TDSheet!$A:$D,4,0)</f>
        <v>11</v>
      </c>
      <c r="AD8" s="15">
        <f>VLOOKUP(A:A,[1]TDSheet!$A:$AD,30,0)</f>
        <v>0</v>
      </c>
      <c r="AE8" s="15">
        <f>VLOOKUP(A:A,[1]TDSheet!$A:$AE,31,0)</f>
        <v>0</v>
      </c>
      <c r="AF8" s="15">
        <f t="shared" ref="AF8:AF71" si="14">T8*G8</f>
        <v>0</v>
      </c>
      <c r="AG8" s="15"/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8</v>
      </c>
      <c r="C9" s="8">
        <v>1260</v>
      </c>
      <c r="D9" s="8">
        <v>305</v>
      </c>
      <c r="E9" s="21">
        <v>661</v>
      </c>
      <c r="F9" s="21">
        <v>1182</v>
      </c>
      <c r="G9" s="1">
        <f>VLOOKUP(A:A,[1]TDSheet!$A:$G,7,0)</f>
        <v>0.25</v>
      </c>
      <c r="H9" s="1" t="e">
        <f>VLOOKUP(A:A,[1]TDSheet!$A:$H,8,0)</f>
        <v>#N/A</v>
      </c>
      <c r="I9" s="15">
        <f>VLOOKUP(A:A,[2]TDSheet!$A:$F,6,0)</f>
        <v>654</v>
      </c>
      <c r="J9" s="15">
        <f t="shared" si="10"/>
        <v>7</v>
      </c>
      <c r="K9" s="15">
        <f>VLOOKUP(A:A,[1]TDSheet!$A:$T,20,0)</f>
        <v>0</v>
      </c>
      <c r="L9" s="15">
        <f>VLOOKUP(A:A,[1]TDSheet!$A:$N,14,0)</f>
        <v>0</v>
      </c>
      <c r="M9" s="15"/>
      <c r="N9" s="15"/>
      <c r="O9" s="15"/>
      <c r="P9" s="15"/>
      <c r="Q9" s="15"/>
      <c r="R9" s="15"/>
      <c r="S9" s="15">
        <f t="shared" si="11"/>
        <v>132.19999999999999</v>
      </c>
      <c r="T9" s="18"/>
      <c r="U9" s="20">
        <f t="shared" si="12"/>
        <v>8.9409984871406962</v>
      </c>
      <c r="V9" s="15">
        <f t="shared" si="13"/>
        <v>8.9409984871406962</v>
      </c>
      <c r="W9" s="15"/>
      <c r="X9" s="15"/>
      <c r="Y9" s="15"/>
      <c r="Z9" s="15">
        <f>VLOOKUP(A:A,[1]TDSheet!$A:$Z,26,0)</f>
        <v>0</v>
      </c>
      <c r="AA9" s="15">
        <f>VLOOKUP(A:A,[1]TDSheet!$A:$AA,27,0)</f>
        <v>0</v>
      </c>
      <c r="AB9" s="15">
        <f>VLOOKUP(A:A,[1]TDSheet!$A:$AB,28,0)</f>
        <v>0</v>
      </c>
      <c r="AC9" s="15">
        <f>VLOOKUP(A:A,[3]TDSheet!$A:$D,4,0)</f>
        <v>141</v>
      </c>
      <c r="AD9" s="15">
        <f>VLOOKUP(A:A,[1]TDSheet!$A:$AD,30,0)</f>
        <v>0</v>
      </c>
      <c r="AE9" s="15" t="e">
        <f>VLOOKUP(A:A,[1]TDSheet!$A:$AE,31,0)</f>
        <v>#N/A</v>
      </c>
      <c r="AF9" s="15">
        <f t="shared" si="14"/>
        <v>0</v>
      </c>
      <c r="AG9" s="15"/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1698.2080000000001</v>
      </c>
      <c r="D10" s="8">
        <v>1173.3510000000001</v>
      </c>
      <c r="E10" s="8">
        <v>1271.393</v>
      </c>
      <c r="F10" s="8">
        <v>1566.0830000000001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1264.3499999999999</v>
      </c>
      <c r="J10" s="15">
        <f t="shared" si="10"/>
        <v>7.0430000000001201</v>
      </c>
      <c r="K10" s="19">
        <v>0</v>
      </c>
      <c r="L10" s="15">
        <f>VLOOKUP(A:A,[1]TDSheet!$A:$N,14,0)</f>
        <v>100</v>
      </c>
      <c r="M10" s="15"/>
      <c r="N10" s="15"/>
      <c r="O10" s="15"/>
      <c r="P10" s="15"/>
      <c r="Q10" s="15"/>
      <c r="R10" s="15"/>
      <c r="S10" s="15">
        <f t="shared" si="11"/>
        <v>254.27860000000001</v>
      </c>
      <c r="T10" s="18">
        <v>400</v>
      </c>
      <c r="U10" s="20">
        <f t="shared" si="12"/>
        <v>8.1252728306668356</v>
      </c>
      <c r="V10" s="15">
        <f t="shared" si="13"/>
        <v>6.1589256823027974</v>
      </c>
      <c r="W10" s="15"/>
      <c r="X10" s="15"/>
      <c r="Y10" s="15">
        <v>400</v>
      </c>
      <c r="Z10" s="15">
        <f>VLOOKUP(A:A,[1]TDSheet!$A:$Z,26,0)</f>
        <v>316.89999999999998</v>
      </c>
      <c r="AA10" s="15">
        <f>VLOOKUP(A:A,[1]TDSheet!$A:$AA,27,0)</f>
        <v>278.49599999999998</v>
      </c>
      <c r="AB10" s="15">
        <f>VLOOKUP(A:A,[1]TDSheet!$A:$AB,28,0)</f>
        <v>295.3272</v>
      </c>
      <c r="AC10" s="15">
        <f>VLOOKUP(A:A,[3]TDSheet!$A:$D,4,0)</f>
        <v>141.596</v>
      </c>
      <c r="AD10" s="15">
        <f>VLOOKUP(A:A,[1]TDSheet!$A:$AD,30,0)</f>
        <v>0</v>
      </c>
      <c r="AE10" s="15">
        <f>VLOOKUP(A:A,[1]TDSheet!$A:$AE,31,0)</f>
        <v>0</v>
      </c>
      <c r="AF10" s="15">
        <f t="shared" si="14"/>
        <v>400</v>
      </c>
      <c r="AG10" s="15"/>
      <c r="AH10" s="15"/>
      <c r="AI10" s="15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77.596000000000004</v>
      </c>
      <c r="D11" s="8">
        <v>33.201999999999998</v>
      </c>
      <c r="E11" s="8">
        <v>36.554000000000002</v>
      </c>
      <c r="F11" s="8">
        <v>72.385000000000005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37.6</v>
      </c>
      <c r="J11" s="15">
        <f t="shared" si="10"/>
        <v>-1.0459999999999994</v>
      </c>
      <c r="K11" s="15">
        <f>VLOOKUP(A:A,[1]TDSheet!$A:$T,20,0)</f>
        <v>0</v>
      </c>
      <c r="L11" s="15">
        <f>VLOOKUP(A:A,[1]TDSheet!$A:$N,14,0)</f>
        <v>30</v>
      </c>
      <c r="M11" s="15"/>
      <c r="N11" s="15"/>
      <c r="O11" s="15"/>
      <c r="P11" s="15"/>
      <c r="Q11" s="15"/>
      <c r="R11" s="15"/>
      <c r="S11" s="15">
        <f t="shared" si="11"/>
        <v>7.3108000000000004</v>
      </c>
      <c r="T11" s="18"/>
      <c r="U11" s="20">
        <f t="shared" si="12"/>
        <v>14.004623297039995</v>
      </c>
      <c r="V11" s="15">
        <f t="shared" si="13"/>
        <v>9.9011052142036444</v>
      </c>
      <c r="W11" s="15"/>
      <c r="X11" s="15"/>
      <c r="Y11" s="15"/>
      <c r="Z11" s="15">
        <f>VLOOKUP(A:A,[1]TDSheet!$A:$Z,26,0)</f>
        <v>8.1004000000000005</v>
      </c>
      <c r="AA11" s="15">
        <f>VLOOKUP(A:A,[1]TDSheet!$A:$AA,27,0)</f>
        <v>9.8251999999999988</v>
      </c>
      <c r="AB11" s="15">
        <f>VLOOKUP(A:A,[1]TDSheet!$A:$AB,28,0)</f>
        <v>6.2060000000000004</v>
      </c>
      <c r="AC11" s="15">
        <f>VLOOKUP(A:A,[3]TDSheet!$A:$D,4,0)</f>
        <v>3.399</v>
      </c>
      <c r="AD11" s="15">
        <f>VLOOKUP(A:A,[1]TDSheet!$A:$AD,30,0)</f>
        <v>0</v>
      </c>
      <c r="AE11" s="15">
        <f>VLOOKUP(A:A,[1]TDSheet!$A:$AE,31,0)</f>
        <v>0</v>
      </c>
      <c r="AF11" s="15">
        <f t="shared" si="14"/>
        <v>0</v>
      </c>
      <c r="AG11" s="15"/>
      <c r="AH11" s="15"/>
      <c r="AI11" s="15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127.712</v>
      </c>
      <c r="D12" s="8">
        <v>72.778000000000006</v>
      </c>
      <c r="E12" s="8">
        <v>105.04600000000001</v>
      </c>
      <c r="F12" s="8">
        <v>94.102999999999994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104.8</v>
      </c>
      <c r="J12" s="15">
        <f t="shared" si="10"/>
        <v>0.24600000000000932</v>
      </c>
      <c r="K12" s="15">
        <f>VLOOKUP(A:A,[1]TDSheet!$A:$T,20,0)</f>
        <v>0</v>
      </c>
      <c r="L12" s="15">
        <f>VLOOKUP(A:A,[1]TDSheet!$A:$N,14,0)</f>
        <v>0</v>
      </c>
      <c r="M12" s="15"/>
      <c r="N12" s="15"/>
      <c r="O12" s="15"/>
      <c r="P12" s="15"/>
      <c r="Q12" s="15"/>
      <c r="R12" s="15"/>
      <c r="S12" s="15">
        <f t="shared" si="11"/>
        <v>21.0092</v>
      </c>
      <c r="T12" s="18">
        <v>50</v>
      </c>
      <c r="U12" s="20">
        <f t="shared" si="12"/>
        <v>6.8590427051006229</v>
      </c>
      <c r="V12" s="15">
        <f t="shared" si="13"/>
        <v>4.479132951278487</v>
      </c>
      <c r="W12" s="15"/>
      <c r="X12" s="15"/>
      <c r="Y12" s="15">
        <v>50</v>
      </c>
      <c r="Z12" s="15">
        <f>VLOOKUP(A:A,[1]TDSheet!$A:$Z,26,0)</f>
        <v>24.755400000000002</v>
      </c>
      <c r="AA12" s="15">
        <f>VLOOKUP(A:A,[1]TDSheet!$A:$AA,27,0)</f>
        <v>24.474</v>
      </c>
      <c r="AB12" s="15">
        <f>VLOOKUP(A:A,[1]TDSheet!$A:$AB,28,0)</f>
        <v>20.969799999999999</v>
      </c>
      <c r="AC12" s="15">
        <f>VLOOKUP(A:A,[3]TDSheet!$A:$D,4,0)</f>
        <v>23.032</v>
      </c>
      <c r="AD12" s="15">
        <f>VLOOKUP(A:A,[1]TDSheet!$A:$AD,30,0)</f>
        <v>0</v>
      </c>
      <c r="AE12" s="15">
        <f>VLOOKUP(A:A,[1]TDSheet!$A:$AE,31,0)</f>
        <v>0</v>
      </c>
      <c r="AF12" s="15">
        <f t="shared" si="14"/>
        <v>50</v>
      </c>
      <c r="AG12" s="15"/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573.18399999999997</v>
      </c>
      <c r="D13" s="8">
        <v>518.18299999999999</v>
      </c>
      <c r="E13" s="8">
        <v>496.06599999999997</v>
      </c>
      <c r="F13" s="8">
        <v>568.66200000000003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500.41</v>
      </c>
      <c r="J13" s="15">
        <f t="shared" si="10"/>
        <v>-4.3440000000000509</v>
      </c>
      <c r="K13" s="15">
        <f>VLOOKUP(A:A,[1]TDSheet!$A:$T,20,0)</f>
        <v>0</v>
      </c>
      <c r="L13" s="15">
        <f>VLOOKUP(A:A,[1]TDSheet!$A:$N,14,0)</f>
        <v>50</v>
      </c>
      <c r="M13" s="15"/>
      <c r="N13" s="15"/>
      <c r="O13" s="15"/>
      <c r="P13" s="15"/>
      <c r="Q13" s="15"/>
      <c r="R13" s="15"/>
      <c r="S13" s="15">
        <f t="shared" si="11"/>
        <v>99.213200000000001</v>
      </c>
      <c r="T13" s="18">
        <v>100</v>
      </c>
      <c r="U13" s="20">
        <f t="shared" si="12"/>
        <v>7.2436127450782761</v>
      </c>
      <c r="V13" s="15">
        <f t="shared" si="13"/>
        <v>5.7317171505404527</v>
      </c>
      <c r="W13" s="15"/>
      <c r="X13" s="15"/>
      <c r="Y13" s="15">
        <v>100</v>
      </c>
      <c r="Z13" s="15">
        <f>VLOOKUP(A:A,[1]TDSheet!$A:$Z,26,0)</f>
        <v>117.61500000000001</v>
      </c>
      <c r="AA13" s="15">
        <f>VLOOKUP(A:A,[1]TDSheet!$A:$AA,27,0)</f>
        <v>108.51739999999999</v>
      </c>
      <c r="AB13" s="15">
        <f>VLOOKUP(A:A,[1]TDSheet!$A:$AB,28,0)</f>
        <v>107.50960000000001</v>
      </c>
      <c r="AC13" s="15">
        <f>VLOOKUP(A:A,[3]TDSheet!$A:$D,4,0)</f>
        <v>63.433</v>
      </c>
      <c r="AD13" s="15">
        <f>VLOOKUP(A:A,[1]TDSheet!$A:$AD,30,0)</f>
        <v>0</v>
      </c>
      <c r="AE13" s="15">
        <f>VLOOKUP(A:A,[1]TDSheet!$A:$AE,31,0)</f>
        <v>0</v>
      </c>
      <c r="AF13" s="15">
        <f t="shared" si="14"/>
        <v>100</v>
      </c>
      <c r="AG13" s="15"/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1151</v>
      </c>
      <c r="D14" s="8">
        <v>6</v>
      </c>
      <c r="E14" s="8">
        <v>335</v>
      </c>
      <c r="F14" s="8">
        <v>807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351</v>
      </c>
      <c r="J14" s="15">
        <f t="shared" si="10"/>
        <v>-16</v>
      </c>
      <c r="K14" s="15">
        <f>VLOOKUP(A:A,[1]TDSheet!$A:$T,20,0)</f>
        <v>0</v>
      </c>
      <c r="L14" s="15">
        <f>VLOOKUP(A:A,[1]TDSheet!$A:$N,14,0)</f>
        <v>0</v>
      </c>
      <c r="M14" s="15"/>
      <c r="N14" s="15"/>
      <c r="O14" s="15"/>
      <c r="P14" s="15"/>
      <c r="Q14" s="15"/>
      <c r="R14" s="15"/>
      <c r="S14" s="15">
        <f t="shared" si="11"/>
        <v>67</v>
      </c>
      <c r="T14" s="18"/>
      <c r="U14" s="20">
        <f t="shared" si="12"/>
        <v>12.044776119402986</v>
      </c>
      <c r="V14" s="15">
        <f t="shared" si="13"/>
        <v>12.044776119402986</v>
      </c>
      <c r="W14" s="15"/>
      <c r="X14" s="15"/>
      <c r="Y14" s="15"/>
      <c r="Z14" s="15">
        <f>VLOOKUP(A:A,[1]TDSheet!$A:$Z,26,0)</f>
        <v>111.6</v>
      </c>
      <c r="AA14" s="15">
        <f>VLOOKUP(A:A,[1]TDSheet!$A:$AA,27,0)</f>
        <v>84.8</v>
      </c>
      <c r="AB14" s="15">
        <f>VLOOKUP(A:A,[1]TDSheet!$A:$AB,28,0)</f>
        <v>75</v>
      </c>
      <c r="AC14" s="15">
        <f>VLOOKUP(A:A,[3]TDSheet!$A:$D,4,0)</f>
        <v>80</v>
      </c>
      <c r="AD14" s="15">
        <f>VLOOKUP(A:A,[1]TDSheet!$A:$AD,30,0)</f>
        <v>0</v>
      </c>
      <c r="AE14" s="15">
        <f>VLOOKUP(A:A,[1]TDSheet!$A:$AE,31,0)</f>
        <v>0</v>
      </c>
      <c r="AF14" s="15">
        <f t="shared" si="14"/>
        <v>0</v>
      </c>
      <c r="AG14" s="15"/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102.34399999999999</v>
      </c>
      <c r="D15" s="8">
        <v>106.279</v>
      </c>
      <c r="E15" s="8">
        <v>75.194999999999993</v>
      </c>
      <c r="F15" s="8">
        <v>74.703999999999994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130.19999999999999</v>
      </c>
      <c r="J15" s="15">
        <f t="shared" si="10"/>
        <v>-55.004999999999995</v>
      </c>
      <c r="K15" s="15">
        <f>VLOOKUP(A:A,[1]TDSheet!$A:$T,20,0)</f>
        <v>0</v>
      </c>
      <c r="L15" s="15">
        <f>VLOOKUP(A:A,[1]TDSheet!$A:$N,14,0)</f>
        <v>30</v>
      </c>
      <c r="M15" s="15"/>
      <c r="N15" s="15"/>
      <c r="O15" s="15"/>
      <c r="P15" s="15"/>
      <c r="Q15" s="15"/>
      <c r="R15" s="15"/>
      <c r="S15" s="15">
        <f t="shared" si="11"/>
        <v>15.038999999999998</v>
      </c>
      <c r="T15" s="18">
        <v>20</v>
      </c>
      <c r="U15" s="20">
        <f t="shared" si="12"/>
        <v>8.2920406941950926</v>
      </c>
      <c r="V15" s="15">
        <f t="shared" si="13"/>
        <v>4.9673515526298297</v>
      </c>
      <c r="W15" s="15"/>
      <c r="X15" s="15"/>
      <c r="Y15" s="15">
        <v>20</v>
      </c>
      <c r="Z15" s="15">
        <f>VLOOKUP(A:A,[1]TDSheet!$A:$Z,26,0)</f>
        <v>23.369999999999997</v>
      </c>
      <c r="AA15" s="15">
        <f>VLOOKUP(A:A,[1]TDSheet!$A:$AA,27,0)</f>
        <v>32.660000000000004</v>
      </c>
      <c r="AB15" s="15">
        <f>VLOOKUP(A:A,[1]TDSheet!$A:$AB,28,0)</f>
        <v>17.9802</v>
      </c>
      <c r="AC15" s="15">
        <f>VLOOKUP(A:A,[3]TDSheet!$A:$D,4,0)</f>
        <v>-1.5</v>
      </c>
      <c r="AD15" s="22" t="s">
        <v>121</v>
      </c>
      <c r="AE15" s="15">
        <f>VLOOKUP(A:A,[1]TDSheet!$A:$AE,31,0)</f>
        <v>0</v>
      </c>
      <c r="AF15" s="15">
        <f t="shared" si="14"/>
        <v>20</v>
      </c>
      <c r="AG15" s="15"/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61.652999999999999</v>
      </c>
      <c r="D16" s="8">
        <v>12.092000000000001</v>
      </c>
      <c r="E16" s="8">
        <v>7.4960000000000004</v>
      </c>
      <c r="F16" s="8">
        <v>35.970999999999997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43.7</v>
      </c>
      <c r="J16" s="15">
        <f t="shared" si="10"/>
        <v>-36.204000000000001</v>
      </c>
      <c r="K16" s="15">
        <f>VLOOKUP(A:A,[1]TDSheet!$A:$T,20,0)</f>
        <v>0</v>
      </c>
      <c r="L16" s="15">
        <f>VLOOKUP(A:A,[1]TDSheet!$A:$N,14,0)</f>
        <v>0</v>
      </c>
      <c r="M16" s="15"/>
      <c r="N16" s="15"/>
      <c r="O16" s="15"/>
      <c r="P16" s="15"/>
      <c r="Q16" s="15"/>
      <c r="R16" s="15"/>
      <c r="S16" s="15">
        <f t="shared" si="11"/>
        <v>1.4992000000000001</v>
      </c>
      <c r="T16" s="18">
        <v>30</v>
      </c>
      <c r="U16" s="20">
        <f t="shared" si="12"/>
        <v>44.00413553895411</v>
      </c>
      <c r="V16" s="15">
        <f t="shared" si="13"/>
        <v>23.993463180362856</v>
      </c>
      <c r="W16" s="15"/>
      <c r="X16" s="15"/>
      <c r="Y16" s="15">
        <v>30</v>
      </c>
      <c r="Z16" s="15">
        <f>VLOOKUP(A:A,[1]TDSheet!$A:$Z,26,0)</f>
        <v>2.6616</v>
      </c>
      <c r="AA16" s="15">
        <f>VLOOKUP(A:A,[1]TDSheet!$A:$AA,27,0)</f>
        <v>12.0464</v>
      </c>
      <c r="AB16" s="15">
        <f>VLOOKUP(A:A,[1]TDSheet!$A:$AB,28,0)</f>
        <v>6.8903999999999996</v>
      </c>
      <c r="AC16" s="15">
        <v>0</v>
      </c>
      <c r="AD16" s="22" t="s">
        <v>121</v>
      </c>
      <c r="AE16" s="15">
        <f>VLOOKUP(A:A,[1]TDSheet!$A:$AE,31,0)</f>
        <v>0</v>
      </c>
      <c r="AF16" s="15">
        <f t="shared" si="14"/>
        <v>30</v>
      </c>
      <c r="AG16" s="15"/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1563</v>
      </c>
      <c r="D17" s="8">
        <v>1043</v>
      </c>
      <c r="E17" s="8">
        <v>677</v>
      </c>
      <c r="F17" s="8">
        <v>1890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722</v>
      </c>
      <c r="J17" s="15">
        <f t="shared" si="10"/>
        <v>-45</v>
      </c>
      <c r="K17" s="15">
        <f>VLOOKUP(A:A,[1]TDSheet!$A:$T,20,0)</f>
        <v>0</v>
      </c>
      <c r="L17" s="15">
        <f>VLOOKUP(A:A,[1]TDSheet!$A:$N,14,0)</f>
        <v>0</v>
      </c>
      <c r="M17" s="15"/>
      <c r="N17" s="15"/>
      <c r="O17" s="15"/>
      <c r="P17" s="15"/>
      <c r="Q17" s="15"/>
      <c r="R17" s="15"/>
      <c r="S17" s="15">
        <f t="shared" si="11"/>
        <v>135.4</v>
      </c>
      <c r="T17" s="18"/>
      <c r="U17" s="20">
        <f t="shared" si="12"/>
        <v>13.958641063515509</v>
      </c>
      <c r="V17" s="15">
        <f t="shared" si="13"/>
        <v>13.958641063515509</v>
      </c>
      <c r="W17" s="15"/>
      <c r="X17" s="15"/>
      <c r="Y17" s="15"/>
      <c r="Z17" s="15">
        <f>VLOOKUP(A:A,[1]TDSheet!$A:$Z,26,0)</f>
        <v>206.6</v>
      </c>
      <c r="AA17" s="15">
        <f>VLOOKUP(A:A,[1]TDSheet!$A:$AA,27,0)</f>
        <v>171.4</v>
      </c>
      <c r="AB17" s="15">
        <f>VLOOKUP(A:A,[1]TDSheet!$A:$AB,28,0)</f>
        <v>172</v>
      </c>
      <c r="AC17" s="15">
        <f>VLOOKUP(A:A,[3]TDSheet!$A:$D,4,0)</f>
        <v>140</v>
      </c>
      <c r="AD17" s="15">
        <f>VLOOKUP(A:A,[1]TDSheet!$A:$AD,30,0)</f>
        <v>0</v>
      </c>
      <c r="AE17" s="15">
        <f>VLOOKUP(A:A,[1]TDSheet!$A:$AE,31,0)</f>
        <v>0</v>
      </c>
      <c r="AF17" s="15">
        <f t="shared" si="14"/>
        <v>0</v>
      </c>
      <c r="AG17" s="15"/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1164.3869999999999</v>
      </c>
      <c r="D18" s="8">
        <v>636.97500000000002</v>
      </c>
      <c r="E18" s="8">
        <v>1030.259</v>
      </c>
      <c r="F18" s="8">
        <v>725.36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1018.158</v>
      </c>
      <c r="J18" s="15">
        <f t="shared" si="10"/>
        <v>12.100999999999999</v>
      </c>
      <c r="K18" s="15">
        <f>VLOOKUP(A:A,[1]TDSheet!$A:$T,20,0)</f>
        <v>0</v>
      </c>
      <c r="L18" s="15">
        <f>VLOOKUP(A:A,[1]TDSheet!$A:$N,14,0)</f>
        <v>100</v>
      </c>
      <c r="M18" s="15"/>
      <c r="N18" s="15"/>
      <c r="O18" s="15"/>
      <c r="P18" s="15"/>
      <c r="Q18" s="15"/>
      <c r="R18" s="15"/>
      <c r="S18" s="15">
        <f t="shared" si="11"/>
        <v>206.05180000000001</v>
      </c>
      <c r="T18" s="18">
        <v>500</v>
      </c>
      <c r="U18" s="20">
        <f t="shared" si="12"/>
        <v>6.4321689982810151</v>
      </c>
      <c r="V18" s="15">
        <f t="shared" si="13"/>
        <v>3.5202798519595557</v>
      </c>
      <c r="W18" s="15"/>
      <c r="X18" s="15"/>
      <c r="Y18" s="15">
        <v>500</v>
      </c>
      <c r="Z18" s="15">
        <f>VLOOKUP(A:A,[1]TDSheet!$A:$Z,26,0)</f>
        <v>227.6156</v>
      </c>
      <c r="AA18" s="15">
        <f>VLOOKUP(A:A,[1]TDSheet!$A:$AA,27,0)</f>
        <v>241.70140000000001</v>
      </c>
      <c r="AB18" s="15">
        <f>VLOOKUP(A:A,[1]TDSheet!$A:$AB,28,0)</f>
        <v>238.23079999999999</v>
      </c>
      <c r="AC18" s="15">
        <f>VLOOKUP(A:A,[3]TDSheet!$A:$D,4,0)</f>
        <v>71.36</v>
      </c>
      <c r="AD18" s="15">
        <f>VLOOKUP(A:A,[1]TDSheet!$A:$AD,30,0)</f>
        <v>0</v>
      </c>
      <c r="AE18" s="15">
        <f>VLOOKUP(A:A,[1]TDSheet!$A:$AE,31,0)</f>
        <v>0</v>
      </c>
      <c r="AF18" s="15">
        <f t="shared" si="14"/>
        <v>500</v>
      </c>
      <c r="AG18" s="15"/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376</v>
      </c>
      <c r="D19" s="8">
        <v>164</v>
      </c>
      <c r="E19" s="8">
        <v>253</v>
      </c>
      <c r="F19" s="8">
        <v>282</v>
      </c>
      <c r="G19" s="1">
        <f>VLOOKUP(A:A,[1]TDSheet!$A:$G,7,0)</f>
        <v>0.15</v>
      </c>
      <c r="H19" s="1">
        <f>VLOOKUP(A:A,[1]TDSheet!$A:$H,8,0)</f>
        <v>60</v>
      </c>
      <c r="I19" s="15">
        <f>VLOOKUP(A:A,[2]TDSheet!$A:$F,6,0)</f>
        <v>257</v>
      </c>
      <c r="J19" s="15">
        <f t="shared" si="10"/>
        <v>-4</v>
      </c>
      <c r="K19" s="15">
        <f>VLOOKUP(A:A,[1]TDSheet!$A:$T,20,0)</f>
        <v>0</v>
      </c>
      <c r="L19" s="15">
        <f>VLOOKUP(A:A,[1]TDSheet!$A:$N,14,0)</f>
        <v>40</v>
      </c>
      <c r="M19" s="15"/>
      <c r="N19" s="15"/>
      <c r="O19" s="15"/>
      <c r="P19" s="15"/>
      <c r="Q19" s="15"/>
      <c r="R19" s="15"/>
      <c r="S19" s="15">
        <f t="shared" si="11"/>
        <v>50.6</v>
      </c>
      <c r="T19" s="18"/>
      <c r="U19" s="20">
        <f t="shared" si="12"/>
        <v>6.3636363636363633</v>
      </c>
      <c r="V19" s="15">
        <f t="shared" si="13"/>
        <v>5.5731225296442686</v>
      </c>
      <c r="W19" s="15"/>
      <c r="X19" s="15"/>
      <c r="Y19" s="15"/>
      <c r="Z19" s="15">
        <f>VLOOKUP(A:A,[1]TDSheet!$A:$Z,26,0)</f>
        <v>102.4</v>
      </c>
      <c r="AA19" s="15">
        <f>VLOOKUP(A:A,[1]TDSheet!$A:$AA,27,0)</f>
        <v>89.8</v>
      </c>
      <c r="AB19" s="15">
        <f>VLOOKUP(A:A,[1]TDSheet!$A:$AB,28,0)</f>
        <v>78.8</v>
      </c>
      <c r="AC19" s="15">
        <f>VLOOKUP(A:A,[3]TDSheet!$A:$D,4,0)</f>
        <v>65</v>
      </c>
      <c r="AD19" s="15">
        <f>VLOOKUP(A:A,[1]TDSheet!$A:$AD,30,0)</f>
        <v>0</v>
      </c>
      <c r="AE19" s="15">
        <f>VLOOKUP(A:A,[1]TDSheet!$A:$AE,31,0)</f>
        <v>0</v>
      </c>
      <c r="AF19" s="15">
        <f t="shared" si="14"/>
        <v>0</v>
      </c>
      <c r="AG19" s="15"/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2327</v>
      </c>
      <c r="D20" s="8">
        <v>1832</v>
      </c>
      <c r="E20" s="8">
        <v>1771</v>
      </c>
      <c r="F20" s="8">
        <v>2341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1817</v>
      </c>
      <c r="J20" s="15">
        <f t="shared" si="10"/>
        <v>-46</v>
      </c>
      <c r="K20" s="15">
        <f>VLOOKUP(A:A,[1]TDSheet!$A:$T,20,0)</f>
        <v>0</v>
      </c>
      <c r="L20" s="15">
        <f>VLOOKUP(A:A,[1]TDSheet!$A:$N,14,0)</f>
        <v>0</v>
      </c>
      <c r="M20" s="15"/>
      <c r="N20" s="15"/>
      <c r="O20" s="15"/>
      <c r="P20" s="15"/>
      <c r="Q20" s="15"/>
      <c r="R20" s="15"/>
      <c r="S20" s="15">
        <f t="shared" si="11"/>
        <v>354.2</v>
      </c>
      <c r="T20" s="18"/>
      <c r="U20" s="20">
        <f t="shared" si="12"/>
        <v>6.6092603049124792</v>
      </c>
      <c r="V20" s="15">
        <f t="shared" si="13"/>
        <v>6.6092603049124792</v>
      </c>
      <c r="W20" s="15"/>
      <c r="X20" s="15"/>
      <c r="Y20" s="15"/>
      <c r="Z20" s="15">
        <f>VLOOKUP(A:A,[1]TDSheet!$A:$Z,26,0)</f>
        <v>532.79999999999995</v>
      </c>
      <c r="AA20" s="15">
        <f>VLOOKUP(A:A,[1]TDSheet!$A:$AA,27,0)</f>
        <v>466.6</v>
      </c>
      <c r="AB20" s="15">
        <f>VLOOKUP(A:A,[1]TDSheet!$A:$AB,28,0)</f>
        <v>435.6</v>
      </c>
      <c r="AC20" s="15">
        <f>VLOOKUP(A:A,[3]TDSheet!$A:$D,4,0)</f>
        <v>305</v>
      </c>
      <c r="AD20" s="15">
        <f>VLOOKUP(A:A,[1]TDSheet!$A:$AD,30,0)</f>
        <v>0</v>
      </c>
      <c r="AE20" s="15">
        <f>VLOOKUP(A:A,[1]TDSheet!$A:$AE,31,0)</f>
        <v>0</v>
      </c>
      <c r="AF20" s="15">
        <f t="shared" si="14"/>
        <v>0</v>
      </c>
      <c r="AG20" s="15"/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336</v>
      </c>
      <c r="D21" s="8">
        <v>16</v>
      </c>
      <c r="E21" s="21">
        <v>66</v>
      </c>
      <c r="F21" s="21">
        <v>270</v>
      </c>
      <c r="G21" s="1">
        <f>VLOOKUP(A:A,[1]TDSheet!$A:$G,7,0)</f>
        <v>0</v>
      </c>
      <c r="H21" s="1">
        <f>VLOOKUP(A:A,[1]TDSheet!$A:$H,8,0)</f>
        <v>120</v>
      </c>
      <c r="I21" s="15">
        <f>VLOOKUP(A:A,[2]TDSheet!$A:$F,6,0)</f>
        <v>76</v>
      </c>
      <c r="J21" s="15">
        <f t="shared" si="10"/>
        <v>-10</v>
      </c>
      <c r="K21" s="15">
        <f>VLOOKUP(A:A,[1]TDSheet!$A:$T,20,0)</f>
        <v>0</v>
      </c>
      <c r="L21" s="15">
        <f>VLOOKUP(A:A,[1]TDSheet!$A:$N,14,0)</f>
        <v>0</v>
      </c>
      <c r="M21" s="15"/>
      <c r="N21" s="15"/>
      <c r="O21" s="15"/>
      <c r="P21" s="15"/>
      <c r="Q21" s="15"/>
      <c r="R21" s="15"/>
      <c r="S21" s="15">
        <f t="shared" si="11"/>
        <v>13.2</v>
      </c>
      <c r="T21" s="18"/>
      <c r="U21" s="20">
        <f t="shared" si="12"/>
        <v>20.454545454545457</v>
      </c>
      <c r="V21" s="15">
        <f t="shared" si="13"/>
        <v>20.454545454545457</v>
      </c>
      <c r="W21" s="15"/>
      <c r="X21" s="15"/>
      <c r="Y21" s="15"/>
      <c r="Z21" s="15">
        <f>VLOOKUP(A:A,[1]TDSheet!$A:$Z,26,0)</f>
        <v>163.19999999999999</v>
      </c>
      <c r="AA21" s="15">
        <f>VLOOKUP(A:A,[1]TDSheet!$A:$AA,27,0)</f>
        <v>151.19999999999999</v>
      </c>
      <c r="AB21" s="15">
        <f>VLOOKUP(A:A,[1]TDSheet!$A:$AB,28,0)</f>
        <v>159</v>
      </c>
      <c r="AC21" s="15">
        <f>VLOOKUP(A:A,[3]TDSheet!$A:$D,4,0)</f>
        <v>-2</v>
      </c>
      <c r="AD21" s="15">
        <f>VLOOKUP(A:A,[1]TDSheet!$A:$AD,30,0)</f>
        <v>0</v>
      </c>
      <c r="AE21" s="15">
        <f>VLOOKUP(A:A,[1]TDSheet!$A:$AE,31,0)</f>
        <v>0</v>
      </c>
      <c r="AF21" s="15">
        <f t="shared" si="14"/>
        <v>0</v>
      </c>
      <c r="AG21" s="15"/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118.18600000000001</v>
      </c>
      <c r="D22" s="8"/>
      <c r="E22" s="8">
        <v>38.023000000000003</v>
      </c>
      <c r="F22" s="8">
        <v>77.700999999999993</v>
      </c>
      <c r="G22" s="1">
        <f>VLOOKUP(A:A,[1]TDSheet!$A:$G,7,0)</f>
        <v>1</v>
      </c>
      <c r="H22" s="1">
        <f>VLOOKUP(A:A,[1]TDSheet!$A:$H,8,0)</f>
        <v>120</v>
      </c>
      <c r="I22" s="15">
        <f>VLOOKUP(A:A,[2]TDSheet!$A:$F,6,0)</f>
        <v>38.5</v>
      </c>
      <c r="J22" s="15">
        <f t="shared" si="10"/>
        <v>-0.47699999999999676</v>
      </c>
      <c r="K22" s="15">
        <f>VLOOKUP(A:A,[1]TDSheet!$A:$T,20,0)</f>
        <v>0</v>
      </c>
      <c r="L22" s="15">
        <f>VLOOKUP(A:A,[1]TDSheet!$A:$N,14,0)</f>
        <v>0</v>
      </c>
      <c r="M22" s="15"/>
      <c r="N22" s="15"/>
      <c r="O22" s="15"/>
      <c r="P22" s="15"/>
      <c r="Q22" s="15"/>
      <c r="R22" s="15"/>
      <c r="S22" s="15">
        <f t="shared" si="11"/>
        <v>7.6046000000000005</v>
      </c>
      <c r="T22" s="18"/>
      <c r="U22" s="20">
        <f t="shared" si="12"/>
        <v>10.217631433605973</v>
      </c>
      <c r="V22" s="15">
        <f t="shared" si="13"/>
        <v>10.217631433605973</v>
      </c>
      <c r="W22" s="15"/>
      <c r="X22" s="15"/>
      <c r="Y22" s="15"/>
      <c r="Z22" s="15">
        <f>VLOOKUP(A:A,[1]TDSheet!$A:$Z,26,0)</f>
        <v>15.3428</v>
      </c>
      <c r="AA22" s="15">
        <f>VLOOKUP(A:A,[1]TDSheet!$A:$AA,27,0)</f>
        <v>11.354600000000001</v>
      </c>
      <c r="AB22" s="15">
        <f>VLOOKUP(A:A,[1]TDSheet!$A:$AB,28,0)</f>
        <v>7.9766000000000004</v>
      </c>
      <c r="AC22" s="15">
        <f>VLOOKUP(A:A,[3]TDSheet!$A:$D,4,0)</f>
        <v>4.867</v>
      </c>
      <c r="AD22" s="15">
        <f>VLOOKUP(A:A,[1]TDSheet!$A:$AD,30,0)</f>
        <v>0</v>
      </c>
      <c r="AE22" s="15">
        <f>VLOOKUP(A:A,[1]TDSheet!$A:$AE,31,0)</f>
        <v>0</v>
      </c>
      <c r="AF22" s="15">
        <f t="shared" si="14"/>
        <v>0</v>
      </c>
      <c r="AG22" s="15"/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236.51300000000001</v>
      </c>
      <c r="D23" s="8">
        <v>268.26</v>
      </c>
      <c r="E23" s="8">
        <v>219.36199999999999</v>
      </c>
      <c r="F23" s="8">
        <v>282.75900000000001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214.5</v>
      </c>
      <c r="J23" s="15">
        <f t="shared" si="10"/>
        <v>4.8619999999999948</v>
      </c>
      <c r="K23" s="15">
        <f>VLOOKUP(A:A,[1]TDSheet!$A:$T,20,0)</f>
        <v>0</v>
      </c>
      <c r="L23" s="15">
        <f>VLOOKUP(A:A,[1]TDSheet!$A:$N,14,0)</f>
        <v>50</v>
      </c>
      <c r="M23" s="15"/>
      <c r="N23" s="15"/>
      <c r="O23" s="15"/>
      <c r="P23" s="15"/>
      <c r="Q23" s="15"/>
      <c r="R23" s="15"/>
      <c r="S23" s="15">
        <f t="shared" si="11"/>
        <v>43.872399999999999</v>
      </c>
      <c r="T23" s="18">
        <v>50</v>
      </c>
      <c r="U23" s="20">
        <f t="shared" si="12"/>
        <v>8.7243688514874957</v>
      </c>
      <c r="V23" s="15">
        <f t="shared" si="13"/>
        <v>6.4450315004421919</v>
      </c>
      <c r="W23" s="15"/>
      <c r="X23" s="15"/>
      <c r="Y23" s="15">
        <v>50</v>
      </c>
      <c r="Z23" s="15">
        <f>VLOOKUP(A:A,[1]TDSheet!$A:$Z,26,0)</f>
        <v>56.075400000000002</v>
      </c>
      <c r="AA23" s="15">
        <f>VLOOKUP(A:A,[1]TDSheet!$A:$AA,27,0)</f>
        <v>54.081600000000002</v>
      </c>
      <c r="AB23" s="15">
        <f>VLOOKUP(A:A,[1]TDSheet!$A:$AB,28,0)</f>
        <v>45.067799999999998</v>
      </c>
      <c r="AC23" s="15">
        <f>VLOOKUP(A:A,[3]TDSheet!$A:$D,4,0)</f>
        <v>33.945999999999998</v>
      </c>
      <c r="AD23" s="15">
        <f>VLOOKUP(A:A,[1]TDSheet!$A:$AD,30,0)</f>
        <v>0</v>
      </c>
      <c r="AE23" s="15">
        <f>VLOOKUP(A:A,[1]TDSheet!$A:$AE,31,0)</f>
        <v>0</v>
      </c>
      <c r="AF23" s="15">
        <f t="shared" si="14"/>
        <v>50</v>
      </c>
      <c r="AG23" s="15"/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2713</v>
      </c>
      <c r="D24" s="8">
        <v>1221</v>
      </c>
      <c r="E24" s="8">
        <v>1099</v>
      </c>
      <c r="F24" s="8">
        <v>2789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1134</v>
      </c>
      <c r="J24" s="15">
        <f t="shared" si="10"/>
        <v>-35</v>
      </c>
      <c r="K24" s="15">
        <f>VLOOKUP(A:A,[1]TDSheet!$A:$T,20,0)</f>
        <v>0</v>
      </c>
      <c r="L24" s="15">
        <f>VLOOKUP(A:A,[1]TDSheet!$A:$N,14,0)</f>
        <v>0</v>
      </c>
      <c r="M24" s="15"/>
      <c r="N24" s="15"/>
      <c r="O24" s="15"/>
      <c r="P24" s="15"/>
      <c r="Q24" s="15"/>
      <c r="R24" s="15"/>
      <c r="S24" s="15">
        <f t="shared" si="11"/>
        <v>219.8</v>
      </c>
      <c r="T24" s="18"/>
      <c r="U24" s="20">
        <f t="shared" si="12"/>
        <v>12.688808007279345</v>
      </c>
      <c r="V24" s="15">
        <f t="shared" si="13"/>
        <v>12.688808007279345</v>
      </c>
      <c r="W24" s="15"/>
      <c r="X24" s="15"/>
      <c r="Y24" s="15"/>
      <c r="Z24" s="15">
        <f>VLOOKUP(A:A,[1]TDSheet!$A:$Z,26,0)</f>
        <v>298.60000000000002</v>
      </c>
      <c r="AA24" s="15">
        <f>VLOOKUP(A:A,[1]TDSheet!$A:$AA,27,0)</f>
        <v>279.60000000000002</v>
      </c>
      <c r="AB24" s="15">
        <f>VLOOKUP(A:A,[1]TDSheet!$A:$AB,28,0)</f>
        <v>245.8</v>
      </c>
      <c r="AC24" s="15">
        <f>VLOOKUP(A:A,[3]TDSheet!$A:$D,4,0)</f>
        <v>181</v>
      </c>
      <c r="AD24" s="15">
        <f>VLOOKUP(A:A,[1]TDSheet!$A:$AD,30,0)</f>
        <v>0</v>
      </c>
      <c r="AE24" s="15">
        <f>VLOOKUP(A:A,[1]TDSheet!$A:$AE,31,0)</f>
        <v>0</v>
      </c>
      <c r="AF24" s="15">
        <f t="shared" si="14"/>
        <v>0</v>
      </c>
      <c r="AG24" s="15"/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2</v>
      </c>
      <c r="D25" s="8">
        <v>3</v>
      </c>
      <c r="E25" s="8">
        <v>1</v>
      </c>
      <c r="F25" s="8">
        <v>1</v>
      </c>
      <c r="G25" s="1">
        <f>VLOOKUP(A:A,[1]TDSheet!$A:$G,7,0)</f>
        <v>0</v>
      </c>
      <c r="H25" s="1" t="e">
        <f>VLOOKUP(A:A,[1]TDSheet!$A:$H,8,0)</f>
        <v>#N/A</v>
      </c>
      <c r="I25" s="15">
        <f>VLOOKUP(A:A,[2]TDSheet!$A:$F,6,0)</f>
        <v>88</v>
      </c>
      <c r="J25" s="15">
        <f t="shared" si="10"/>
        <v>-87</v>
      </c>
      <c r="K25" s="15">
        <f>VLOOKUP(A:A,[1]TDSheet!$A:$T,20,0)</f>
        <v>0</v>
      </c>
      <c r="L25" s="15">
        <f>VLOOKUP(A:A,[1]TDSheet!$A:$N,14,0)</f>
        <v>0</v>
      </c>
      <c r="M25" s="15"/>
      <c r="N25" s="15"/>
      <c r="O25" s="15"/>
      <c r="P25" s="15"/>
      <c r="Q25" s="15"/>
      <c r="R25" s="15"/>
      <c r="S25" s="15">
        <f t="shared" si="11"/>
        <v>0.2</v>
      </c>
      <c r="T25" s="18"/>
      <c r="U25" s="20">
        <f t="shared" si="12"/>
        <v>5</v>
      </c>
      <c r="V25" s="15">
        <f t="shared" si="13"/>
        <v>5</v>
      </c>
      <c r="W25" s="15"/>
      <c r="X25" s="15"/>
      <c r="Y25" s="15"/>
      <c r="Z25" s="15">
        <f>VLOOKUP(A:A,[1]TDSheet!$A:$Z,26,0)</f>
        <v>240.8</v>
      </c>
      <c r="AA25" s="15">
        <f>VLOOKUP(A:A,[1]TDSheet!$A:$AA,27,0)</f>
        <v>225.2</v>
      </c>
      <c r="AB25" s="15">
        <f>VLOOKUP(A:A,[1]TDSheet!$A:$AB,28,0)</f>
        <v>233.2</v>
      </c>
      <c r="AC25" s="15">
        <v>0</v>
      </c>
      <c r="AD25" s="15">
        <f>VLOOKUP(A:A,[1]TDSheet!$A:$AD,30,0)</f>
        <v>0</v>
      </c>
      <c r="AE25" s="15">
        <f>VLOOKUP(A:A,[1]TDSheet!$A:$AE,31,0)</f>
        <v>0</v>
      </c>
      <c r="AF25" s="15">
        <f t="shared" si="14"/>
        <v>0</v>
      </c>
      <c r="AG25" s="15"/>
      <c r="AH25" s="15"/>
      <c r="AI25" s="15"/>
    </row>
    <row r="26" spans="1:35" s="1" customFormat="1" ht="11.1" customHeight="1" outlineLevel="1" x14ac:dyDescent="0.2">
      <c r="A26" s="7" t="s">
        <v>96</v>
      </c>
      <c r="B26" s="7" t="s">
        <v>9</v>
      </c>
      <c r="C26" s="8">
        <v>34.85</v>
      </c>
      <c r="D26" s="8"/>
      <c r="E26" s="8">
        <v>9.4420000000000002</v>
      </c>
      <c r="F26" s="8">
        <v>24.071000000000002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8.5</v>
      </c>
      <c r="J26" s="15">
        <f t="shared" si="10"/>
        <v>0.94200000000000017</v>
      </c>
      <c r="K26" s="15">
        <f>VLOOKUP(A:A,[1]TDSheet!$A:$T,20,0)</f>
        <v>0</v>
      </c>
      <c r="L26" s="15">
        <f>VLOOKUP(A:A,[1]TDSheet!$A:$N,14,0)</f>
        <v>0</v>
      </c>
      <c r="M26" s="15"/>
      <c r="N26" s="15"/>
      <c r="O26" s="15"/>
      <c r="P26" s="15"/>
      <c r="Q26" s="15"/>
      <c r="R26" s="15"/>
      <c r="S26" s="15">
        <f t="shared" si="11"/>
        <v>1.8884000000000001</v>
      </c>
      <c r="T26" s="18"/>
      <c r="U26" s="20">
        <f t="shared" si="12"/>
        <v>12.746769752171151</v>
      </c>
      <c r="V26" s="15">
        <f t="shared" si="13"/>
        <v>12.746769752171151</v>
      </c>
      <c r="W26" s="15"/>
      <c r="X26" s="15"/>
      <c r="Y26" s="15"/>
      <c r="Z26" s="15">
        <f>VLOOKUP(A:A,[1]TDSheet!$A:$Z,26,0)</f>
        <v>0</v>
      </c>
      <c r="AA26" s="15">
        <f>VLOOKUP(A:A,[1]TDSheet!$A:$AA,27,0)</f>
        <v>0</v>
      </c>
      <c r="AB26" s="15">
        <f>VLOOKUP(A:A,[1]TDSheet!$A:$AB,28,0)</f>
        <v>4.5752000000000006</v>
      </c>
      <c r="AC26" s="15">
        <f>VLOOKUP(A:A,[3]TDSheet!$A:$D,4,0)</f>
        <v>4.0449999999999999</v>
      </c>
      <c r="AD26" s="15" t="str">
        <f>VLOOKUP(A:A,[1]TDSheet!$A:$AD,30,0)</f>
        <v>увел</v>
      </c>
      <c r="AE26" s="15" t="e">
        <f>VLOOKUP(A:A,[1]TDSheet!$A:$AE,31,0)</f>
        <v>#N/A</v>
      </c>
      <c r="AF26" s="15">
        <f t="shared" si="14"/>
        <v>0</v>
      </c>
      <c r="AG26" s="15"/>
      <c r="AH26" s="15"/>
      <c r="AI26" s="15"/>
    </row>
    <row r="27" spans="1:35" s="1" customFormat="1" ht="11.1" customHeight="1" outlineLevel="1" x14ac:dyDescent="0.2">
      <c r="A27" s="7" t="s">
        <v>29</v>
      </c>
      <c r="B27" s="7" t="s">
        <v>8</v>
      </c>
      <c r="C27" s="8">
        <v>607</v>
      </c>
      <c r="D27" s="8">
        <v>487</v>
      </c>
      <c r="E27" s="8">
        <v>463</v>
      </c>
      <c r="F27" s="8">
        <v>614</v>
      </c>
      <c r="G27" s="1">
        <f>VLOOKUP(A:A,[1]TDSheet!$A:$G,7,0)</f>
        <v>0.09</v>
      </c>
      <c r="H27" s="1" t="e">
        <f>VLOOKUP(A:A,[1]TDSheet!$A:$H,8,0)</f>
        <v>#N/A</v>
      </c>
      <c r="I27" s="15">
        <f>VLOOKUP(A:A,[2]TDSheet!$A:$F,6,0)</f>
        <v>473</v>
      </c>
      <c r="J27" s="15">
        <f t="shared" si="10"/>
        <v>-10</v>
      </c>
      <c r="K27" s="15">
        <f>VLOOKUP(A:A,[1]TDSheet!$A:$T,20,0)</f>
        <v>0</v>
      </c>
      <c r="L27" s="15">
        <f>VLOOKUP(A:A,[1]TDSheet!$A:$N,14,0)</f>
        <v>80</v>
      </c>
      <c r="M27" s="15"/>
      <c r="N27" s="15"/>
      <c r="O27" s="15"/>
      <c r="P27" s="15"/>
      <c r="Q27" s="15"/>
      <c r="R27" s="15"/>
      <c r="S27" s="15">
        <f t="shared" si="11"/>
        <v>92.6</v>
      </c>
      <c r="T27" s="18"/>
      <c r="U27" s="20">
        <f t="shared" si="12"/>
        <v>7.4946004319654431</v>
      </c>
      <c r="V27" s="15">
        <f t="shared" si="13"/>
        <v>6.6306695464362857</v>
      </c>
      <c r="W27" s="15"/>
      <c r="X27" s="15"/>
      <c r="Y27" s="15"/>
      <c r="Z27" s="15">
        <f>VLOOKUP(A:A,[1]TDSheet!$A:$Z,26,0)</f>
        <v>140.4</v>
      </c>
      <c r="AA27" s="15">
        <f>VLOOKUP(A:A,[1]TDSheet!$A:$AA,27,0)</f>
        <v>159.6</v>
      </c>
      <c r="AB27" s="15">
        <f>VLOOKUP(A:A,[1]TDSheet!$A:$AB,28,0)</f>
        <v>165</v>
      </c>
      <c r="AC27" s="15">
        <f>VLOOKUP(A:A,[3]TDSheet!$A:$D,4,0)</f>
        <v>56</v>
      </c>
      <c r="AD27" s="15">
        <f>VLOOKUP(A:A,[1]TDSheet!$A:$AD,30,0)</f>
        <v>0</v>
      </c>
      <c r="AE27" s="15">
        <f>VLOOKUP(A:A,[1]TDSheet!$A:$AE,31,0)</f>
        <v>0</v>
      </c>
      <c r="AF27" s="15">
        <f t="shared" si="14"/>
        <v>0</v>
      </c>
      <c r="AG27" s="15"/>
      <c r="AH27" s="15"/>
      <c r="AI27" s="15"/>
    </row>
    <row r="28" spans="1:35" s="1" customFormat="1" ht="11.1" customHeight="1" outlineLevel="1" x14ac:dyDescent="0.2">
      <c r="A28" s="7" t="s">
        <v>30</v>
      </c>
      <c r="B28" s="7" t="s">
        <v>8</v>
      </c>
      <c r="C28" s="8">
        <v>361</v>
      </c>
      <c r="D28" s="8">
        <v>553</v>
      </c>
      <c r="E28" s="8">
        <v>318</v>
      </c>
      <c r="F28" s="8">
        <v>583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329</v>
      </c>
      <c r="J28" s="15">
        <f t="shared" si="10"/>
        <v>-11</v>
      </c>
      <c r="K28" s="15">
        <f>VLOOKUP(A:A,[1]TDSheet!$A:$T,20,0)</f>
        <v>0</v>
      </c>
      <c r="L28" s="15">
        <f>VLOOKUP(A:A,[1]TDSheet!$A:$N,14,0)</f>
        <v>40</v>
      </c>
      <c r="M28" s="15"/>
      <c r="N28" s="15"/>
      <c r="O28" s="15"/>
      <c r="P28" s="15"/>
      <c r="Q28" s="15"/>
      <c r="R28" s="15"/>
      <c r="S28" s="15">
        <f t="shared" si="11"/>
        <v>63.6</v>
      </c>
      <c r="T28" s="18"/>
      <c r="U28" s="20">
        <f t="shared" si="12"/>
        <v>9.7955974842767297</v>
      </c>
      <c r="V28" s="15">
        <f t="shared" si="13"/>
        <v>9.1666666666666661</v>
      </c>
      <c r="W28" s="15"/>
      <c r="X28" s="15"/>
      <c r="Y28" s="15"/>
      <c r="Z28" s="15">
        <f>VLOOKUP(A:A,[1]TDSheet!$A:$Z,26,0)</f>
        <v>133.80000000000001</v>
      </c>
      <c r="AA28" s="15">
        <f>VLOOKUP(A:A,[1]TDSheet!$A:$AA,27,0)</f>
        <v>119.4</v>
      </c>
      <c r="AB28" s="15">
        <f>VLOOKUP(A:A,[1]TDSheet!$A:$AB,28,0)</f>
        <v>106.2</v>
      </c>
      <c r="AC28" s="15">
        <f>VLOOKUP(A:A,[3]TDSheet!$A:$D,4,0)</f>
        <v>29</v>
      </c>
      <c r="AD28" s="15">
        <f>VLOOKUP(A:A,[1]TDSheet!$A:$AD,30,0)</f>
        <v>0</v>
      </c>
      <c r="AE28" s="15">
        <f>VLOOKUP(A:A,[1]TDSheet!$A:$AE,31,0)</f>
        <v>0</v>
      </c>
      <c r="AF28" s="15">
        <f t="shared" si="14"/>
        <v>0</v>
      </c>
      <c r="AG28" s="15"/>
      <c r="AH28" s="15"/>
      <c r="AI28" s="15"/>
    </row>
    <row r="29" spans="1:35" s="1" customFormat="1" ht="11.1" customHeight="1" outlineLevel="1" x14ac:dyDescent="0.2">
      <c r="A29" s="7" t="s">
        <v>31</v>
      </c>
      <c r="B29" s="7" t="s">
        <v>8</v>
      </c>
      <c r="C29" s="8">
        <v>116</v>
      </c>
      <c r="D29" s="8">
        <v>84</v>
      </c>
      <c r="E29" s="8">
        <v>129</v>
      </c>
      <c r="F29" s="8">
        <v>65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135</v>
      </c>
      <c r="J29" s="15">
        <f t="shared" si="10"/>
        <v>-6</v>
      </c>
      <c r="K29" s="15">
        <f>VLOOKUP(A:A,[1]TDSheet!$A:$T,20,0)</f>
        <v>0</v>
      </c>
      <c r="L29" s="15">
        <f>VLOOKUP(A:A,[1]TDSheet!$A:$N,14,0)</f>
        <v>0</v>
      </c>
      <c r="M29" s="15"/>
      <c r="N29" s="15"/>
      <c r="O29" s="15"/>
      <c r="P29" s="15"/>
      <c r="Q29" s="15"/>
      <c r="R29" s="15"/>
      <c r="S29" s="15">
        <f t="shared" si="11"/>
        <v>25.8</v>
      </c>
      <c r="T29" s="18">
        <v>120</v>
      </c>
      <c r="U29" s="20">
        <f t="shared" si="12"/>
        <v>7.1705426356589141</v>
      </c>
      <c r="V29" s="15">
        <f t="shared" si="13"/>
        <v>2.5193798449612403</v>
      </c>
      <c r="W29" s="15"/>
      <c r="X29" s="15"/>
      <c r="Y29" s="15">
        <v>120</v>
      </c>
      <c r="Z29" s="15">
        <f>VLOOKUP(A:A,[1]TDSheet!$A:$Z,26,0)</f>
        <v>16.600000000000001</v>
      </c>
      <c r="AA29" s="15">
        <f>VLOOKUP(A:A,[1]TDSheet!$A:$AA,27,0)</f>
        <v>27.4</v>
      </c>
      <c r="AB29" s="15">
        <f>VLOOKUP(A:A,[1]TDSheet!$A:$AB,28,0)</f>
        <v>25</v>
      </c>
      <c r="AC29" s="15">
        <f>VLOOKUP(A:A,[3]TDSheet!$A:$D,4,0)</f>
        <v>16</v>
      </c>
      <c r="AD29" s="15">
        <f>VLOOKUP(A:A,[1]TDSheet!$A:$AD,30,0)</f>
        <v>0</v>
      </c>
      <c r="AE29" s="15">
        <f>VLOOKUP(A:A,[1]TDSheet!$A:$AE,31,0)</f>
        <v>0</v>
      </c>
      <c r="AF29" s="15">
        <f t="shared" si="14"/>
        <v>48</v>
      </c>
      <c r="AG29" s="15"/>
      <c r="AH29" s="15"/>
      <c r="AI29" s="15"/>
    </row>
    <row r="30" spans="1:35" s="1" customFormat="1" ht="11.1" customHeight="1" outlineLevel="1" x14ac:dyDescent="0.2">
      <c r="A30" s="7" t="s">
        <v>32</v>
      </c>
      <c r="B30" s="7" t="s">
        <v>8</v>
      </c>
      <c r="C30" s="8">
        <v>841</v>
      </c>
      <c r="D30" s="8">
        <v>519</v>
      </c>
      <c r="E30" s="8">
        <v>682</v>
      </c>
      <c r="F30" s="8">
        <v>619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731</v>
      </c>
      <c r="J30" s="15">
        <f t="shared" si="10"/>
        <v>-49</v>
      </c>
      <c r="K30" s="15">
        <f>VLOOKUP(A:A,[1]TDSheet!$A:$T,20,0)</f>
        <v>0</v>
      </c>
      <c r="L30" s="15">
        <f>VLOOKUP(A:A,[1]TDSheet!$A:$N,14,0)</f>
        <v>40</v>
      </c>
      <c r="M30" s="15"/>
      <c r="N30" s="15"/>
      <c r="O30" s="15"/>
      <c r="P30" s="15"/>
      <c r="Q30" s="15"/>
      <c r="R30" s="15"/>
      <c r="S30" s="15">
        <f t="shared" si="11"/>
        <v>136.4</v>
      </c>
      <c r="T30" s="18">
        <v>200</v>
      </c>
      <c r="U30" s="20">
        <f t="shared" si="12"/>
        <v>6.2976539589442817</v>
      </c>
      <c r="V30" s="15">
        <f t="shared" si="13"/>
        <v>4.5381231671554252</v>
      </c>
      <c r="W30" s="15"/>
      <c r="X30" s="15"/>
      <c r="Y30" s="15">
        <v>200</v>
      </c>
      <c r="Z30" s="15">
        <f>VLOOKUP(A:A,[1]TDSheet!$A:$Z,26,0)</f>
        <v>158</v>
      </c>
      <c r="AA30" s="15">
        <f>VLOOKUP(A:A,[1]TDSheet!$A:$AA,27,0)</f>
        <v>190</v>
      </c>
      <c r="AB30" s="15">
        <f>VLOOKUP(A:A,[1]TDSheet!$A:$AB,28,0)</f>
        <v>166.8</v>
      </c>
      <c r="AC30" s="15">
        <f>VLOOKUP(A:A,[3]TDSheet!$A:$D,4,0)</f>
        <v>136</v>
      </c>
      <c r="AD30" s="15">
        <f>VLOOKUP(A:A,[1]TDSheet!$A:$AD,30,0)</f>
        <v>0</v>
      </c>
      <c r="AE30" s="15">
        <f>VLOOKUP(A:A,[1]TDSheet!$A:$AE,31,0)</f>
        <v>0</v>
      </c>
      <c r="AF30" s="15">
        <f t="shared" si="14"/>
        <v>80</v>
      </c>
      <c r="AG30" s="15"/>
      <c r="AH30" s="15"/>
      <c r="AI30" s="15"/>
    </row>
    <row r="31" spans="1:35" s="1" customFormat="1" ht="11.1" customHeight="1" outlineLevel="1" x14ac:dyDescent="0.2">
      <c r="A31" s="7" t="s">
        <v>33</v>
      </c>
      <c r="B31" s="7" t="s">
        <v>8</v>
      </c>
      <c r="C31" s="8">
        <v>676</v>
      </c>
      <c r="D31" s="8">
        <v>373</v>
      </c>
      <c r="E31" s="8">
        <v>456</v>
      </c>
      <c r="F31" s="8">
        <v>581</v>
      </c>
      <c r="G31" s="1">
        <f>VLOOKUP(A:A,[1]TDSheet!$A:$G,7,0)</f>
        <v>0.15</v>
      </c>
      <c r="H31" s="1" t="e">
        <f>VLOOKUP(A:A,[1]TDSheet!$A:$H,8,0)</f>
        <v>#N/A</v>
      </c>
      <c r="I31" s="15">
        <f>VLOOKUP(A:A,[2]TDSheet!$A:$F,6,0)</f>
        <v>461</v>
      </c>
      <c r="J31" s="15">
        <f t="shared" si="10"/>
        <v>-5</v>
      </c>
      <c r="K31" s="15">
        <f>VLOOKUP(A:A,[1]TDSheet!$A:$T,20,0)</f>
        <v>0</v>
      </c>
      <c r="L31" s="15">
        <f>VLOOKUP(A:A,[1]TDSheet!$A:$N,14,0)</f>
        <v>40</v>
      </c>
      <c r="M31" s="15"/>
      <c r="N31" s="15"/>
      <c r="O31" s="15"/>
      <c r="P31" s="15"/>
      <c r="Q31" s="15"/>
      <c r="R31" s="15"/>
      <c r="S31" s="15">
        <f t="shared" si="11"/>
        <v>91.2</v>
      </c>
      <c r="T31" s="18"/>
      <c r="U31" s="20">
        <f t="shared" si="12"/>
        <v>6.8092105263157894</v>
      </c>
      <c r="V31" s="15">
        <f t="shared" si="13"/>
        <v>6.3706140350877192</v>
      </c>
      <c r="W31" s="15"/>
      <c r="X31" s="15"/>
      <c r="Y31" s="15"/>
      <c r="Z31" s="15">
        <f>VLOOKUP(A:A,[1]TDSheet!$A:$Z,26,0)</f>
        <v>176.6</v>
      </c>
      <c r="AA31" s="15">
        <f>VLOOKUP(A:A,[1]TDSheet!$A:$AA,27,0)</f>
        <v>145.4</v>
      </c>
      <c r="AB31" s="15">
        <f>VLOOKUP(A:A,[1]TDSheet!$A:$AB,28,0)</f>
        <v>145.6</v>
      </c>
      <c r="AC31" s="15">
        <f>VLOOKUP(A:A,[3]TDSheet!$A:$D,4,0)</f>
        <v>59</v>
      </c>
      <c r="AD31" s="15">
        <f>VLOOKUP(A:A,[1]TDSheet!$A:$AD,30,0)</f>
        <v>0</v>
      </c>
      <c r="AE31" s="15">
        <f>VLOOKUP(A:A,[1]TDSheet!$A:$AE,31,0)</f>
        <v>0</v>
      </c>
      <c r="AF31" s="15">
        <f t="shared" si="14"/>
        <v>0</v>
      </c>
      <c r="AG31" s="15"/>
      <c r="AH31" s="15"/>
      <c r="AI31" s="15"/>
    </row>
    <row r="32" spans="1:35" s="1" customFormat="1" ht="11.1" customHeight="1" outlineLevel="1" x14ac:dyDescent="0.2">
      <c r="A32" s="7" t="s">
        <v>34</v>
      </c>
      <c r="B32" s="7" t="s">
        <v>9</v>
      </c>
      <c r="C32" s="8">
        <v>422.99599999999998</v>
      </c>
      <c r="D32" s="8">
        <v>502.36200000000002</v>
      </c>
      <c r="E32" s="8">
        <v>483.59399999999999</v>
      </c>
      <c r="F32" s="8">
        <v>359.29700000000003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469.6</v>
      </c>
      <c r="J32" s="15">
        <f t="shared" si="10"/>
        <v>13.993999999999971</v>
      </c>
      <c r="K32" s="15">
        <f>VLOOKUP(A:A,[1]TDSheet!$A:$T,20,0)</f>
        <v>0</v>
      </c>
      <c r="L32" s="15">
        <f>VLOOKUP(A:A,[1]TDSheet!$A:$N,14,0)</f>
        <v>0</v>
      </c>
      <c r="M32" s="15"/>
      <c r="N32" s="15"/>
      <c r="O32" s="15"/>
      <c r="P32" s="15"/>
      <c r="Q32" s="15"/>
      <c r="R32" s="15"/>
      <c r="S32" s="15">
        <f t="shared" si="11"/>
        <v>96.718800000000002</v>
      </c>
      <c r="T32" s="18">
        <v>250</v>
      </c>
      <c r="U32" s="20">
        <f t="shared" si="12"/>
        <v>6.2996749339321827</v>
      </c>
      <c r="V32" s="15">
        <f t="shared" si="13"/>
        <v>3.7148620537062085</v>
      </c>
      <c r="W32" s="15"/>
      <c r="X32" s="15"/>
      <c r="Y32" s="15">
        <v>250</v>
      </c>
      <c r="Z32" s="15">
        <f>VLOOKUP(A:A,[1]TDSheet!$A:$Z,26,0)</f>
        <v>99.736000000000004</v>
      </c>
      <c r="AA32" s="15">
        <f>VLOOKUP(A:A,[1]TDSheet!$A:$AA,27,0)</f>
        <v>99.17580000000001</v>
      </c>
      <c r="AB32" s="15">
        <f>VLOOKUP(A:A,[1]TDSheet!$A:$AB,28,0)</f>
        <v>89.707399999999993</v>
      </c>
      <c r="AC32" s="15">
        <f>VLOOKUP(A:A,[3]TDSheet!$A:$D,4,0)</f>
        <v>135.90299999999999</v>
      </c>
      <c r="AD32" s="15">
        <f>VLOOKUP(A:A,[1]TDSheet!$A:$AD,30,0)</f>
        <v>0</v>
      </c>
      <c r="AE32" s="15">
        <f>VLOOKUP(A:A,[1]TDSheet!$A:$AE,31,0)</f>
        <v>0</v>
      </c>
      <c r="AF32" s="15">
        <f t="shared" si="14"/>
        <v>250</v>
      </c>
      <c r="AG32" s="15"/>
      <c r="AH32" s="15"/>
      <c r="AI32" s="15"/>
    </row>
    <row r="33" spans="1:35" s="1" customFormat="1" ht="11.1" customHeight="1" outlineLevel="1" x14ac:dyDescent="0.2">
      <c r="A33" s="7" t="s">
        <v>35</v>
      </c>
      <c r="B33" s="7" t="s">
        <v>8</v>
      </c>
      <c r="C33" s="8">
        <v>54</v>
      </c>
      <c r="D33" s="8">
        <v>84</v>
      </c>
      <c r="E33" s="8">
        <v>64</v>
      </c>
      <c r="F33" s="8">
        <v>74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62</v>
      </c>
      <c r="J33" s="15">
        <f t="shared" si="10"/>
        <v>2</v>
      </c>
      <c r="K33" s="15">
        <f>VLOOKUP(A:A,[1]TDSheet!$A:$T,20,0)</f>
        <v>0</v>
      </c>
      <c r="L33" s="15">
        <f>VLOOKUP(A:A,[1]TDSheet!$A:$N,14,0)</f>
        <v>0</v>
      </c>
      <c r="M33" s="15"/>
      <c r="N33" s="15"/>
      <c r="O33" s="15"/>
      <c r="P33" s="15"/>
      <c r="Q33" s="15"/>
      <c r="R33" s="15"/>
      <c r="S33" s="15">
        <f t="shared" si="11"/>
        <v>12.8</v>
      </c>
      <c r="T33" s="18"/>
      <c r="U33" s="20">
        <f t="shared" si="12"/>
        <v>5.78125</v>
      </c>
      <c r="V33" s="15">
        <f t="shared" si="13"/>
        <v>5.78125</v>
      </c>
      <c r="W33" s="15"/>
      <c r="X33" s="15"/>
      <c r="Y33" s="15"/>
      <c r="Z33" s="15">
        <f>VLOOKUP(A:A,[1]TDSheet!$A:$Z,26,0)</f>
        <v>18.399999999999999</v>
      </c>
      <c r="AA33" s="15">
        <f>VLOOKUP(A:A,[1]TDSheet!$A:$AA,27,0)</f>
        <v>13.6</v>
      </c>
      <c r="AB33" s="15">
        <f>VLOOKUP(A:A,[1]TDSheet!$A:$AB,28,0)</f>
        <v>13.8</v>
      </c>
      <c r="AC33" s="15">
        <f>VLOOKUP(A:A,[3]TDSheet!$A:$D,4,0)</f>
        <v>17</v>
      </c>
      <c r="AD33" s="15">
        <f>VLOOKUP(A:A,[1]TDSheet!$A:$AD,30,0)</f>
        <v>0</v>
      </c>
      <c r="AE33" s="15">
        <f>VLOOKUP(A:A,[1]TDSheet!$A:$AE,31,0)</f>
        <v>0</v>
      </c>
      <c r="AF33" s="15">
        <f t="shared" si="14"/>
        <v>0</v>
      </c>
      <c r="AG33" s="15"/>
      <c r="AH33" s="15"/>
      <c r="AI33" s="15"/>
    </row>
    <row r="34" spans="1:35" s="1" customFormat="1" ht="11.1" customHeight="1" outlineLevel="1" x14ac:dyDescent="0.2">
      <c r="A34" s="7" t="s">
        <v>36</v>
      </c>
      <c r="B34" s="7" t="s">
        <v>8</v>
      </c>
      <c r="C34" s="8">
        <v>1890</v>
      </c>
      <c r="D34" s="8">
        <v>1022</v>
      </c>
      <c r="E34" s="8">
        <v>1449</v>
      </c>
      <c r="F34" s="8">
        <v>1417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1510</v>
      </c>
      <c r="J34" s="15">
        <f t="shared" si="10"/>
        <v>-61</v>
      </c>
      <c r="K34" s="15">
        <f>VLOOKUP(A:A,[1]TDSheet!$A:$T,20,0)</f>
        <v>0</v>
      </c>
      <c r="L34" s="15">
        <f>VLOOKUP(A:A,[1]TDSheet!$A:$N,14,0)</f>
        <v>0</v>
      </c>
      <c r="M34" s="15"/>
      <c r="N34" s="15"/>
      <c r="O34" s="15"/>
      <c r="P34" s="15"/>
      <c r="Q34" s="15"/>
      <c r="R34" s="15"/>
      <c r="S34" s="15">
        <f t="shared" si="11"/>
        <v>289.8</v>
      </c>
      <c r="T34" s="18">
        <v>360</v>
      </c>
      <c r="U34" s="20">
        <f t="shared" si="12"/>
        <v>6.1318150448585227</v>
      </c>
      <c r="V34" s="15">
        <f t="shared" si="13"/>
        <v>4.8895790200138025</v>
      </c>
      <c r="W34" s="15"/>
      <c r="X34" s="15"/>
      <c r="Y34" s="15">
        <v>360</v>
      </c>
      <c r="Z34" s="15">
        <f>VLOOKUP(A:A,[1]TDSheet!$A:$Z,26,0)</f>
        <v>323.39999999999998</v>
      </c>
      <c r="AA34" s="15">
        <f>VLOOKUP(A:A,[1]TDSheet!$A:$AA,27,0)</f>
        <v>303.8</v>
      </c>
      <c r="AB34" s="15">
        <f>VLOOKUP(A:A,[1]TDSheet!$A:$AB,28,0)</f>
        <v>302</v>
      </c>
      <c r="AC34" s="15">
        <f>VLOOKUP(A:A,[3]TDSheet!$A:$D,4,0)</f>
        <v>276</v>
      </c>
      <c r="AD34" s="15">
        <f>VLOOKUP(A:A,[1]TDSheet!$A:$AD,30,0)</f>
        <v>0</v>
      </c>
      <c r="AE34" s="15">
        <f>VLOOKUP(A:A,[1]TDSheet!$A:$AE,31,0)</f>
        <v>0</v>
      </c>
      <c r="AF34" s="15">
        <f t="shared" si="14"/>
        <v>144</v>
      </c>
      <c r="AG34" s="15"/>
      <c r="AH34" s="15"/>
      <c r="AI34" s="15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4686</v>
      </c>
      <c r="D35" s="8">
        <v>3292</v>
      </c>
      <c r="E35" s="8">
        <v>3794</v>
      </c>
      <c r="F35" s="8">
        <v>4043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3928</v>
      </c>
      <c r="J35" s="15">
        <f t="shared" si="10"/>
        <v>-134</v>
      </c>
      <c r="K35" s="15">
        <f>VLOOKUP(A:A,[1]TDSheet!$A:$T,20,0)</f>
        <v>0</v>
      </c>
      <c r="L35" s="15">
        <f>VLOOKUP(A:A,[1]TDSheet!$A:$N,14,0)</f>
        <v>0</v>
      </c>
      <c r="M35" s="15"/>
      <c r="N35" s="15"/>
      <c r="O35" s="15"/>
      <c r="P35" s="15"/>
      <c r="Q35" s="15"/>
      <c r="R35" s="15"/>
      <c r="S35" s="15">
        <f t="shared" si="11"/>
        <v>758.8</v>
      </c>
      <c r="T35" s="18">
        <v>1600</v>
      </c>
      <c r="U35" s="20">
        <f t="shared" si="12"/>
        <v>7.4367422245651031</v>
      </c>
      <c r="V35" s="15">
        <f t="shared" si="13"/>
        <v>5.32814971006853</v>
      </c>
      <c r="W35" s="15"/>
      <c r="X35" s="15"/>
      <c r="Y35" s="15">
        <v>1600</v>
      </c>
      <c r="Z35" s="15">
        <f>VLOOKUP(A:A,[1]TDSheet!$A:$Z,26,0)</f>
        <v>882.2</v>
      </c>
      <c r="AA35" s="15">
        <f>VLOOKUP(A:A,[1]TDSheet!$A:$AA,27,0)</f>
        <v>793</v>
      </c>
      <c r="AB35" s="15">
        <f>VLOOKUP(A:A,[1]TDSheet!$A:$AB,28,0)</f>
        <v>762.4</v>
      </c>
      <c r="AC35" s="15">
        <f>VLOOKUP(A:A,[3]TDSheet!$A:$D,4,0)</f>
        <v>501</v>
      </c>
      <c r="AD35" s="15">
        <f>VLOOKUP(A:A,[1]TDSheet!$A:$AD,30,0)</f>
        <v>0</v>
      </c>
      <c r="AE35" s="15">
        <f>VLOOKUP(A:A,[1]TDSheet!$A:$AE,31,0)</f>
        <v>0</v>
      </c>
      <c r="AF35" s="15">
        <f t="shared" si="14"/>
        <v>640</v>
      </c>
      <c r="AG35" s="15"/>
      <c r="AH35" s="15"/>
      <c r="AI35" s="15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293</v>
      </c>
      <c r="D36" s="8">
        <v>241</v>
      </c>
      <c r="E36" s="8">
        <v>269</v>
      </c>
      <c r="F36" s="8">
        <v>258</v>
      </c>
      <c r="G36" s="1">
        <f>VLOOKUP(A:A,[1]TDSheet!$A:$G,7,0)</f>
        <v>0.5</v>
      </c>
      <c r="H36" s="1" t="e">
        <f>VLOOKUP(A:A,[1]TDSheet!$A:$H,8,0)</f>
        <v>#N/A</v>
      </c>
      <c r="I36" s="15">
        <f>VLOOKUP(A:A,[2]TDSheet!$A:$F,6,0)</f>
        <v>274</v>
      </c>
      <c r="J36" s="15">
        <f t="shared" si="10"/>
        <v>-5</v>
      </c>
      <c r="K36" s="15">
        <f>VLOOKUP(A:A,[1]TDSheet!$A:$T,20,0)</f>
        <v>0</v>
      </c>
      <c r="L36" s="15">
        <f>VLOOKUP(A:A,[1]TDSheet!$A:$N,14,0)</f>
        <v>40</v>
      </c>
      <c r="M36" s="15"/>
      <c r="N36" s="15"/>
      <c r="O36" s="15"/>
      <c r="P36" s="15"/>
      <c r="Q36" s="15"/>
      <c r="R36" s="15"/>
      <c r="S36" s="15">
        <f t="shared" si="11"/>
        <v>53.8</v>
      </c>
      <c r="T36" s="18">
        <v>40</v>
      </c>
      <c r="U36" s="20">
        <f t="shared" si="12"/>
        <v>6.2825278810408927</v>
      </c>
      <c r="V36" s="15">
        <f t="shared" si="13"/>
        <v>4.7955390334572492</v>
      </c>
      <c r="W36" s="15"/>
      <c r="X36" s="15"/>
      <c r="Y36" s="15">
        <v>40</v>
      </c>
      <c r="Z36" s="15">
        <f>VLOOKUP(A:A,[1]TDSheet!$A:$Z,26,0)</f>
        <v>71.2</v>
      </c>
      <c r="AA36" s="15">
        <f>VLOOKUP(A:A,[1]TDSheet!$A:$AA,27,0)</f>
        <v>67.599999999999994</v>
      </c>
      <c r="AB36" s="15">
        <f>VLOOKUP(A:A,[1]TDSheet!$A:$AB,28,0)</f>
        <v>56.8</v>
      </c>
      <c r="AC36" s="15">
        <f>VLOOKUP(A:A,[3]TDSheet!$A:$D,4,0)</f>
        <v>33</v>
      </c>
      <c r="AD36" s="15">
        <f>VLOOKUP(A:A,[1]TDSheet!$A:$AD,30,0)</f>
        <v>0</v>
      </c>
      <c r="AE36" s="15">
        <f>VLOOKUP(A:A,[1]TDSheet!$A:$AE,31,0)</f>
        <v>0</v>
      </c>
      <c r="AF36" s="15">
        <f t="shared" si="14"/>
        <v>20</v>
      </c>
      <c r="AG36" s="15"/>
      <c r="AH36" s="15"/>
      <c r="AI36" s="15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1431</v>
      </c>
      <c r="D37" s="8">
        <v>1244</v>
      </c>
      <c r="E37" s="8">
        <v>1279</v>
      </c>
      <c r="F37" s="8">
        <v>1331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1347</v>
      </c>
      <c r="J37" s="15">
        <f t="shared" si="10"/>
        <v>-68</v>
      </c>
      <c r="K37" s="15">
        <f>VLOOKUP(A:A,[1]TDSheet!$A:$T,20,0)</f>
        <v>0</v>
      </c>
      <c r="L37" s="15">
        <f>VLOOKUP(A:A,[1]TDSheet!$A:$N,14,0)</f>
        <v>120</v>
      </c>
      <c r="M37" s="15"/>
      <c r="N37" s="15"/>
      <c r="O37" s="15"/>
      <c r="P37" s="15"/>
      <c r="Q37" s="15"/>
      <c r="R37" s="15"/>
      <c r="S37" s="15">
        <f t="shared" si="11"/>
        <v>255.8</v>
      </c>
      <c r="T37" s="18">
        <v>400</v>
      </c>
      <c r="U37" s="20">
        <f t="shared" si="12"/>
        <v>7.2361219702892878</v>
      </c>
      <c r="V37" s="15">
        <f t="shared" si="13"/>
        <v>5.2032838154808445</v>
      </c>
      <c r="W37" s="15"/>
      <c r="X37" s="15"/>
      <c r="Y37" s="15">
        <v>400</v>
      </c>
      <c r="Z37" s="15">
        <f>VLOOKUP(A:A,[1]TDSheet!$A:$Z,26,0)</f>
        <v>283</v>
      </c>
      <c r="AA37" s="15">
        <f>VLOOKUP(A:A,[1]TDSheet!$A:$AA,27,0)</f>
        <v>359</v>
      </c>
      <c r="AB37" s="15">
        <f>VLOOKUP(A:A,[1]TDSheet!$A:$AB,28,0)</f>
        <v>297.39999999999998</v>
      </c>
      <c r="AC37" s="15">
        <f>VLOOKUP(A:A,[3]TDSheet!$A:$D,4,0)</f>
        <v>209</v>
      </c>
      <c r="AD37" s="15">
        <f>VLOOKUP(A:A,[1]TDSheet!$A:$AD,30,0)</f>
        <v>0</v>
      </c>
      <c r="AE37" s="15">
        <f>VLOOKUP(A:A,[1]TDSheet!$A:$AE,31,0)</f>
        <v>0</v>
      </c>
      <c r="AF37" s="15">
        <f t="shared" si="14"/>
        <v>160</v>
      </c>
      <c r="AG37" s="15"/>
      <c r="AH37" s="15"/>
      <c r="AI37" s="15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3745</v>
      </c>
      <c r="D38" s="8">
        <v>2845</v>
      </c>
      <c r="E38" s="8">
        <v>2900</v>
      </c>
      <c r="F38" s="8">
        <v>3595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2968</v>
      </c>
      <c r="J38" s="15">
        <f t="shared" si="10"/>
        <v>-68</v>
      </c>
      <c r="K38" s="15">
        <f>VLOOKUP(A:A,[1]TDSheet!$A:$T,20,0)</f>
        <v>0</v>
      </c>
      <c r="L38" s="15">
        <f>VLOOKUP(A:A,[1]TDSheet!$A:$N,14,0)</f>
        <v>120</v>
      </c>
      <c r="M38" s="15"/>
      <c r="N38" s="15"/>
      <c r="O38" s="15"/>
      <c r="P38" s="15"/>
      <c r="Q38" s="15"/>
      <c r="R38" s="15"/>
      <c r="S38" s="15">
        <f t="shared" si="11"/>
        <v>580</v>
      </c>
      <c r="T38" s="18">
        <v>800</v>
      </c>
      <c r="U38" s="20">
        <f t="shared" si="12"/>
        <v>7.7844827586206895</v>
      </c>
      <c r="V38" s="15">
        <f t="shared" si="13"/>
        <v>6.1982758620689653</v>
      </c>
      <c r="W38" s="15"/>
      <c r="X38" s="15"/>
      <c r="Y38" s="15">
        <v>800</v>
      </c>
      <c r="Z38" s="15">
        <f>VLOOKUP(A:A,[1]TDSheet!$A:$Z,26,0)</f>
        <v>675.8</v>
      </c>
      <c r="AA38" s="15">
        <f>VLOOKUP(A:A,[1]TDSheet!$A:$AA,27,0)</f>
        <v>666</v>
      </c>
      <c r="AB38" s="15">
        <f>VLOOKUP(A:A,[1]TDSheet!$A:$AB,28,0)</f>
        <v>625</v>
      </c>
      <c r="AC38" s="15">
        <f>VLOOKUP(A:A,[3]TDSheet!$A:$D,4,0)</f>
        <v>417</v>
      </c>
      <c r="AD38" s="15">
        <f>VLOOKUP(A:A,[1]TDSheet!$A:$AD,30,0)</f>
        <v>0</v>
      </c>
      <c r="AE38" s="15">
        <f>VLOOKUP(A:A,[1]TDSheet!$A:$AE,31,0)</f>
        <v>0</v>
      </c>
      <c r="AF38" s="15">
        <f t="shared" si="14"/>
        <v>320</v>
      </c>
      <c r="AG38" s="15"/>
      <c r="AH38" s="15"/>
      <c r="AI38" s="15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115</v>
      </c>
      <c r="D39" s="8">
        <v>137</v>
      </c>
      <c r="E39" s="8">
        <v>104</v>
      </c>
      <c r="F39" s="8">
        <v>145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107</v>
      </c>
      <c r="J39" s="15">
        <f t="shared" si="10"/>
        <v>-3</v>
      </c>
      <c r="K39" s="15">
        <f>VLOOKUP(A:A,[1]TDSheet!$A:$T,20,0)</f>
        <v>0</v>
      </c>
      <c r="L39" s="15">
        <f>VLOOKUP(A:A,[1]TDSheet!$A:$N,14,0)</f>
        <v>0</v>
      </c>
      <c r="M39" s="15"/>
      <c r="N39" s="15"/>
      <c r="O39" s="15"/>
      <c r="P39" s="15"/>
      <c r="Q39" s="15"/>
      <c r="R39" s="15"/>
      <c r="S39" s="15">
        <f t="shared" si="11"/>
        <v>20.8</v>
      </c>
      <c r="T39" s="18"/>
      <c r="U39" s="20">
        <f t="shared" si="12"/>
        <v>6.9711538461538458</v>
      </c>
      <c r="V39" s="15">
        <f t="shared" si="13"/>
        <v>6.9711538461538458</v>
      </c>
      <c r="W39" s="15"/>
      <c r="X39" s="15"/>
      <c r="Y39" s="15"/>
      <c r="Z39" s="15">
        <f>VLOOKUP(A:A,[1]TDSheet!$A:$Z,26,0)</f>
        <v>33.4</v>
      </c>
      <c r="AA39" s="15">
        <f>VLOOKUP(A:A,[1]TDSheet!$A:$AA,27,0)</f>
        <v>29.4</v>
      </c>
      <c r="AB39" s="15">
        <f>VLOOKUP(A:A,[1]TDSheet!$A:$AB,28,0)</f>
        <v>25</v>
      </c>
      <c r="AC39" s="15">
        <f>VLOOKUP(A:A,[3]TDSheet!$A:$D,4,0)</f>
        <v>23</v>
      </c>
      <c r="AD39" s="15">
        <f>VLOOKUP(A:A,[1]TDSheet!$A:$AD,30,0)</f>
        <v>0</v>
      </c>
      <c r="AE39" s="15">
        <f>VLOOKUP(A:A,[1]TDSheet!$A:$AE,31,0)</f>
        <v>0</v>
      </c>
      <c r="AF39" s="15">
        <f t="shared" si="14"/>
        <v>0</v>
      </c>
      <c r="AG39" s="15"/>
      <c r="AH39" s="15"/>
      <c r="AI39" s="15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2117</v>
      </c>
      <c r="D40" s="8">
        <v>1430</v>
      </c>
      <c r="E40" s="8">
        <v>1763</v>
      </c>
      <c r="F40" s="8">
        <v>1730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1820</v>
      </c>
      <c r="J40" s="15">
        <f t="shared" si="10"/>
        <v>-57</v>
      </c>
      <c r="K40" s="15">
        <f>VLOOKUP(A:A,[1]TDSheet!$A:$T,20,0)</f>
        <v>0</v>
      </c>
      <c r="L40" s="15">
        <f>VLOOKUP(A:A,[1]TDSheet!$A:$N,14,0)</f>
        <v>140</v>
      </c>
      <c r="M40" s="15"/>
      <c r="N40" s="15"/>
      <c r="O40" s="15"/>
      <c r="P40" s="15"/>
      <c r="Q40" s="15"/>
      <c r="R40" s="15"/>
      <c r="S40" s="15">
        <f t="shared" si="11"/>
        <v>352.6</v>
      </c>
      <c r="T40" s="18">
        <v>280</v>
      </c>
      <c r="U40" s="20">
        <f t="shared" si="12"/>
        <v>6.0975609756097553</v>
      </c>
      <c r="V40" s="15">
        <f t="shared" si="13"/>
        <v>4.9064095292115706</v>
      </c>
      <c r="W40" s="15"/>
      <c r="X40" s="15"/>
      <c r="Y40" s="15">
        <v>280</v>
      </c>
      <c r="Z40" s="15">
        <f>VLOOKUP(A:A,[1]TDSheet!$A:$Z,26,0)</f>
        <v>495</v>
      </c>
      <c r="AA40" s="15">
        <f>VLOOKUP(A:A,[1]TDSheet!$A:$AA,27,0)</f>
        <v>480.4</v>
      </c>
      <c r="AB40" s="15">
        <f>VLOOKUP(A:A,[1]TDSheet!$A:$AB,28,0)</f>
        <v>464.6</v>
      </c>
      <c r="AC40" s="15">
        <f>VLOOKUP(A:A,[3]TDSheet!$A:$D,4,0)</f>
        <v>336</v>
      </c>
      <c r="AD40" s="15">
        <f>VLOOKUP(A:A,[1]TDSheet!$A:$AD,30,0)</f>
        <v>0</v>
      </c>
      <c r="AE40" s="15">
        <f>VLOOKUP(A:A,[1]TDSheet!$A:$AE,31,0)</f>
        <v>0</v>
      </c>
      <c r="AF40" s="15">
        <f t="shared" si="14"/>
        <v>28</v>
      </c>
      <c r="AG40" s="15"/>
      <c r="AH40" s="15"/>
      <c r="AI40" s="15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1614</v>
      </c>
      <c r="D41" s="8">
        <v>1300</v>
      </c>
      <c r="E41" s="8">
        <v>1428</v>
      </c>
      <c r="F41" s="8">
        <v>1439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1482</v>
      </c>
      <c r="J41" s="15">
        <f t="shared" si="10"/>
        <v>-54</v>
      </c>
      <c r="K41" s="15">
        <f>VLOOKUP(A:A,[1]TDSheet!$A:$T,20,0)</f>
        <v>0</v>
      </c>
      <c r="L41" s="15">
        <f>VLOOKUP(A:A,[1]TDSheet!$A:$N,14,0)</f>
        <v>200</v>
      </c>
      <c r="M41" s="15"/>
      <c r="N41" s="15"/>
      <c r="O41" s="15"/>
      <c r="P41" s="15"/>
      <c r="Q41" s="15"/>
      <c r="R41" s="15"/>
      <c r="S41" s="15">
        <f t="shared" si="11"/>
        <v>285.60000000000002</v>
      </c>
      <c r="T41" s="18">
        <v>100</v>
      </c>
      <c r="U41" s="20">
        <f t="shared" si="12"/>
        <v>6.0889355742296916</v>
      </c>
      <c r="V41" s="15">
        <f t="shared" si="13"/>
        <v>5.0385154061624648</v>
      </c>
      <c r="W41" s="15"/>
      <c r="X41" s="15"/>
      <c r="Y41" s="15">
        <v>100</v>
      </c>
      <c r="Z41" s="15">
        <f>VLOOKUP(A:A,[1]TDSheet!$A:$Z,26,0)</f>
        <v>432.2</v>
      </c>
      <c r="AA41" s="15">
        <f>VLOOKUP(A:A,[1]TDSheet!$A:$AA,27,0)</f>
        <v>403.8</v>
      </c>
      <c r="AB41" s="15">
        <f>VLOOKUP(A:A,[1]TDSheet!$A:$AB,28,0)</f>
        <v>349.6</v>
      </c>
      <c r="AC41" s="15">
        <f>VLOOKUP(A:A,[3]TDSheet!$A:$D,4,0)</f>
        <v>317</v>
      </c>
      <c r="AD41" s="15">
        <f>VLOOKUP(A:A,[1]TDSheet!$A:$AD,30,0)</f>
        <v>0</v>
      </c>
      <c r="AE41" s="15">
        <f>VLOOKUP(A:A,[1]TDSheet!$A:$AE,31,0)</f>
        <v>0</v>
      </c>
      <c r="AF41" s="15">
        <f t="shared" si="14"/>
        <v>10</v>
      </c>
      <c r="AG41" s="15"/>
      <c r="AH41" s="15"/>
      <c r="AI41" s="15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971</v>
      </c>
      <c r="D42" s="8">
        <v>906</v>
      </c>
      <c r="E42" s="8">
        <v>922</v>
      </c>
      <c r="F42" s="8">
        <v>918</v>
      </c>
      <c r="G42" s="1">
        <f>VLOOKUP(A:A,[1]TDSheet!$A:$G,7,0)</f>
        <v>0.1</v>
      </c>
      <c r="H42" s="1" t="e">
        <f>VLOOKUP(A:A,[1]TDSheet!$A:$H,8,0)</f>
        <v>#N/A</v>
      </c>
      <c r="I42" s="15">
        <f>VLOOKUP(A:A,[2]TDSheet!$A:$F,6,0)</f>
        <v>953</v>
      </c>
      <c r="J42" s="15">
        <f t="shared" si="10"/>
        <v>-31</v>
      </c>
      <c r="K42" s="15">
        <f>VLOOKUP(A:A,[1]TDSheet!$A:$T,20,0)</f>
        <v>0</v>
      </c>
      <c r="L42" s="15">
        <f>VLOOKUP(A:A,[1]TDSheet!$A:$N,14,0)</f>
        <v>120</v>
      </c>
      <c r="M42" s="15"/>
      <c r="N42" s="15"/>
      <c r="O42" s="15"/>
      <c r="P42" s="15"/>
      <c r="Q42" s="15"/>
      <c r="R42" s="15"/>
      <c r="S42" s="15">
        <f t="shared" si="11"/>
        <v>184.4</v>
      </c>
      <c r="T42" s="18">
        <v>100</v>
      </c>
      <c r="U42" s="20">
        <f t="shared" si="12"/>
        <v>6.1713665943600864</v>
      </c>
      <c r="V42" s="15">
        <f t="shared" si="13"/>
        <v>4.9783080260303683</v>
      </c>
      <c r="W42" s="15"/>
      <c r="X42" s="15"/>
      <c r="Y42" s="15">
        <v>100</v>
      </c>
      <c r="Z42" s="15">
        <f>VLOOKUP(A:A,[1]TDSheet!$A:$Z,26,0)</f>
        <v>288.39999999999998</v>
      </c>
      <c r="AA42" s="15">
        <f>VLOOKUP(A:A,[1]TDSheet!$A:$AA,27,0)</f>
        <v>253.4</v>
      </c>
      <c r="AB42" s="15">
        <f>VLOOKUP(A:A,[1]TDSheet!$A:$AB,28,0)</f>
        <v>242.6</v>
      </c>
      <c r="AC42" s="15">
        <f>VLOOKUP(A:A,[3]TDSheet!$A:$D,4,0)</f>
        <v>152</v>
      </c>
      <c r="AD42" s="15">
        <f>VLOOKUP(A:A,[1]TDSheet!$A:$AD,30,0)</f>
        <v>0</v>
      </c>
      <c r="AE42" s="15">
        <f>VLOOKUP(A:A,[1]TDSheet!$A:$AE,31,0)</f>
        <v>0</v>
      </c>
      <c r="AF42" s="15">
        <f t="shared" si="14"/>
        <v>10</v>
      </c>
      <c r="AG42" s="15"/>
      <c r="AH42" s="15"/>
      <c r="AI42" s="15"/>
    </row>
    <row r="43" spans="1:35" s="1" customFormat="1" ht="11.1" customHeight="1" outlineLevel="1" x14ac:dyDescent="0.2">
      <c r="A43" s="7" t="s">
        <v>45</v>
      </c>
      <c r="B43" s="7" t="s">
        <v>9</v>
      </c>
      <c r="C43" s="8">
        <v>67.95</v>
      </c>
      <c r="D43" s="8">
        <v>19.225000000000001</v>
      </c>
      <c r="E43" s="8">
        <v>36.204999999999998</v>
      </c>
      <c r="F43" s="8">
        <v>50.97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36.4</v>
      </c>
      <c r="J43" s="15">
        <f t="shared" si="10"/>
        <v>-0.19500000000000028</v>
      </c>
      <c r="K43" s="15">
        <f>VLOOKUP(A:A,[1]TDSheet!$A:$T,20,0)</f>
        <v>0</v>
      </c>
      <c r="L43" s="15">
        <f>VLOOKUP(A:A,[1]TDSheet!$A:$N,14,0)</f>
        <v>0</v>
      </c>
      <c r="M43" s="15"/>
      <c r="N43" s="15"/>
      <c r="O43" s="15"/>
      <c r="P43" s="15"/>
      <c r="Q43" s="15"/>
      <c r="R43" s="15"/>
      <c r="S43" s="15">
        <f t="shared" si="11"/>
        <v>7.2409999999999997</v>
      </c>
      <c r="T43" s="18"/>
      <c r="U43" s="20">
        <f t="shared" si="12"/>
        <v>7.0390829995856929</v>
      </c>
      <c r="V43" s="15">
        <f t="shared" si="13"/>
        <v>7.0390829995856929</v>
      </c>
      <c r="W43" s="15"/>
      <c r="X43" s="15"/>
      <c r="Y43" s="15"/>
      <c r="Z43" s="15">
        <f>VLOOKUP(A:A,[1]TDSheet!$A:$Z,26,0)</f>
        <v>7.4236000000000004</v>
      </c>
      <c r="AA43" s="15">
        <f>VLOOKUP(A:A,[1]TDSheet!$A:$AA,27,0)</f>
        <v>11.522</v>
      </c>
      <c r="AB43" s="15">
        <f>VLOOKUP(A:A,[1]TDSheet!$A:$AB,28,0)</f>
        <v>9.4130000000000003</v>
      </c>
      <c r="AC43" s="15">
        <f>VLOOKUP(A:A,[3]TDSheet!$A:$D,4,0)</f>
        <v>4.8099999999999996</v>
      </c>
      <c r="AD43" s="15">
        <f>VLOOKUP(A:A,[1]TDSheet!$A:$AD,30,0)</f>
        <v>0</v>
      </c>
      <c r="AE43" s="15">
        <f>VLOOKUP(A:A,[1]TDSheet!$A:$AE,31,0)</f>
        <v>0</v>
      </c>
      <c r="AF43" s="15">
        <f t="shared" si="14"/>
        <v>0</v>
      </c>
      <c r="AG43" s="15"/>
      <c r="AH43" s="15"/>
      <c r="AI43" s="15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527</v>
      </c>
      <c r="D44" s="8">
        <v>244</v>
      </c>
      <c r="E44" s="8">
        <v>317</v>
      </c>
      <c r="F44" s="8">
        <v>431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331</v>
      </c>
      <c r="J44" s="15">
        <f t="shared" si="10"/>
        <v>-14</v>
      </c>
      <c r="K44" s="15">
        <f>VLOOKUP(A:A,[1]TDSheet!$A:$T,20,0)</f>
        <v>0</v>
      </c>
      <c r="L44" s="15">
        <f>VLOOKUP(A:A,[1]TDSheet!$A:$N,14,0)</f>
        <v>0</v>
      </c>
      <c r="M44" s="15"/>
      <c r="N44" s="15"/>
      <c r="O44" s="15"/>
      <c r="P44" s="15"/>
      <c r="Q44" s="15"/>
      <c r="R44" s="15"/>
      <c r="S44" s="15">
        <f t="shared" si="11"/>
        <v>63.4</v>
      </c>
      <c r="T44" s="18"/>
      <c r="U44" s="20">
        <f t="shared" si="12"/>
        <v>6.7981072555205051</v>
      </c>
      <c r="V44" s="15">
        <f t="shared" si="13"/>
        <v>6.7981072555205051</v>
      </c>
      <c r="W44" s="15"/>
      <c r="X44" s="15"/>
      <c r="Y44" s="15"/>
      <c r="Z44" s="15">
        <f>VLOOKUP(A:A,[1]TDSheet!$A:$Z,26,0)</f>
        <v>58.2</v>
      </c>
      <c r="AA44" s="15">
        <f>VLOOKUP(A:A,[1]TDSheet!$A:$AA,27,0)</f>
        <v>76.8</v>
      </c>
      <c r="AB44" s="15">
        <f>VLOOKUP(A:A,[1]TDSheet!$A:$AB,28,0)</f>
        <v>68</v>
      </c>
      <c r="AC44" s="15">
        <f>VLOOKUP(A:A,[3]TDSheet!$A:$D,4,0)</f>
        <v>53</v>
      </c>
      <c r="AD44" s="15">
        <f>VLOOKUP(A:A,[1]TDSheet!$A:$AD,30,0)</f>
        <v>0</v>
      </c>
      <c r="AE44" s="15">
        <f>VLOOKUP(A:A,[1]TDSheet!$A:$AE,31,0)</f>
        <v>0</v>
      </c>
      <c r="AF44" s="15">
        <f t="shared" si="14"/>
        <v>0</v>
      </c>
      <c r="AG44" s="15"/>
      <c r="AH44" s="15"/>
      <c r="AI44" s="15"/>
    </row>
    <row r="45" spans="1:35" s="1" customFormat="1" ht="11.1" customHeight="1" outlineLevel="1" x14ac:dyDescent="0.2">
      <c r="A45" s="7" t="s">
        <v>47</v>
      </c>
      <c r="B45" s="7" t="s">
        <v>9</v>
      </c>
      <c r="C45" s="8">
        <v>396.524</v>
      </c>
      <c r="D45" s="8">
        <v>326.53399999999999</v>
      </c>
      <c r="E45" s="8">
        <v>342.23500000000001</v>
      </c>
      <c r="F45" s="8">
        <v>371.45499999999998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342.77800000000002</v>
      </c>
      <c r="J45" s="15">
        <f t="shared" si="10"/>
        <v>-0.54300000000000637</v>
      </c>
      <c r="K45" s="15">
        <f>VLOOKUP(A:A,[1]TDSheet!$A:$T,20,0)</f>
        <v>0</v>
      </c>
      <c r="L45" s="15">
        <f>VLOOKUP(A:A,[1]TDSheet!$A:$N,14,0)</f>
        <v>40</v>
      </c>
      <c r="M45" s="15"/>
      <c r="N45" s="15"/>
      <c r="O45" s="15"/>
      <c r="P45" s="15"/>
      <c r="Q45" s="15"/>
      <c r="R45" s="15"/>
      <c r="S45" s="15">
        <f t="shared" si="11"/>
        <v>68.447000000000003</v>
      </c>
      <c r="T45" s="18">
        <v>50</v>
      </c>
      <c r="U45" s="20">
        <f t="shared" si="12"/>
        <v>6.741785615147486</v>
      </c>
      <c r="V45" s="15">
        <f t="shared" si="13"/>
        <v>5.4268996449807876</v>
      </c>
      <c r="W45" s="15"/>
      <c r="X45" s="15"/>
      <c r="Y45" s="15">
        <v>50</v>
      </c>
      <c r="Z45" s="15">
        <f>VLOOKUP(A:A,[1]TDSheet!$A:$Z,26,0)</f>
        <v>78.223600000000005</v>
      </c>
      <c r="AA45" s="15">
        <f>VLOOKUP(A:A,[1]TDSheet!$A:$AA,27,0)</f>
        <v>73.861800000000002</v>
      </c>
      <c r="AB45" s="15">
        <f>VLOOKUP(A:A,[1]TDSheet!$A:$AB,28,0)</f>
        <v>74.731200000000001</v>
      </c>
      <c r="AC45" s="15">
        <f>VLOOKUP(A:A,[3]TDSheet!$A:$D,4,0)</f>
        <v>77.387</v>
      </c>
      <c r="AD45" s="15">
        <f>VLOOKUP(A:A,[1]TDSheet!$A:$AD,30,0)</f>
        <v>0</v>
      </c>
      <c r="AE45" s="15">
        <f>VLOOKUP(A:A,[1]TDSheet!$A:$AE,31,0)</f>
        <v>0</v>
      </c>
      <c r="AF45" s="15">
        <f t="shared" si="14"/>
        <v>50</v>
      </c>
      <c r="AG45" s="15"/>
      <c r="AH45" s="15"/>
      <c r="AI45" s="15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126</v>
      </c>
      <c r="D46" s="8">
        <v>5</v>
      </c>
      <c r="E46" s="8">
        <v>73</v>
      </c>
      <c r="F46" s="8">
        <v>48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85</v>
      </c>
      <c r="J46" s="15">
        <f t="shared" si="10"/>
        <v>-12</v>
      </c>
      <c r="K46" s="15">
        <f>VLOOKUP(A:A,[1]TDSheet!$A:$T,20,0)</f>
        <v>0</v>
      </c>
      <c r="L46" s="15">
        <f>VLOOKUP(A:A,[1]TDSheet!$A:$N,14,0)</f>
        <v>40</v>
      </c>
      <c r="M46" s="15"/>
      <c r="N46" s="15"/>
      <c r="O46" s="15"/>
      <c r="P46" s="15"/>
      <c r="Q46" s="15"/>
      <c r="R46" s="15"/>
      <c r="S46" s="15">
        <f t="shared" si="11"/>
        <v>14.6</v>
      </c>
      <c r="T46" s="18"/>
      <c r="U46" s="20">
        <f t="shared" si="12"/>
        <v>6.0273972602739727</v>
      </c>
      <c r="V46" s="15">
        <f t="shared" si="13"/>
        <v>3.2876712328767126</v>
      </c>
      <c r="W46" s="15"/>
      <c r="X46" s="15"/>
      <c r="Y46" s="15"/>
      <c r="Z46" s="15">
        <f>VLOOKUP(A:A,[1]TDSheet!$A:$Z,26,0)</f>
        <v>8.1999999999999993</v>
      </c>
      <c r="AA46" s="15">
        <f>VLOOKUP(A:A,[1]TDSheet!$A:$AA,27,0)</f>
        <v>16.2</v>
      </c>
      <c r="AB46" s="15">
        <f>VLOOKUP(A:A,[1]TDSheet!$A:$AB,28,0)</f>
        <v>15.4</v>
      </c>
      <c r="AC46" s="15">
        <f>VLOOKUP(A:A,[3]TDSheet!$A:$D,4,0)</f>
        <v>26</v>
      </c>
      <c r="AD46" s="15">
        <f>VLOOKUP(A:A,[1]TDSheet!$A:$AD,30,0)</f>
        <v>0</v>
      </c>
      <c r="AE46" s="15">
        <f>VLOOKUP(A:A,[1]TDSheet!$A:$AE,31,0)</f>
        <v>0</v>
      </c>
      <c r="AF46" s="15">
        <f t="shared" si="14"/>
        <v>0</v>
      </c>
      <c r="AG46" s="15"/>
      <c r="AH46" s="15"/>
      <c r="AI46" s="15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84</v>
      </c>
      <c r="D47" s="8"/>
      <c r="E47" s="8">
        <v>50</v>
      </c>
      <c r="F47" s="8">
        <v>34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53</v>
      </c>
      <c r="J47" s="15">
        <f t="shared" si="10"/>
        <v>-3</v>
      </c>
      <c r="K47" s="15">
        <f>VLOOKUP(A:A,[1]TDSheet!$A:$T,20,0)</f>
        <v>0</v>
      </c>
      <c r="L47" s="15">
        <f>VLOOKUP(A:A,[1]TDSheet!$A:$N,14,0)</f>
        <v>0</v>
      </c>
      <c r="M47" s="15"/>
      <c r="N47" s="15"/>
      <c r="O47" s="15"/>
      <c r="P47" s="15"/>
      <c r="Q47" s="15"/>
      <c r="R47" s="15"/>
      <c r="S47" s="15">
        <f t="shared" si="11"/>
        <v>10</v>
      </c>
      <c r="T47" s="18">
        <v>40</v>
      </c>
      <c r="U47" s="20">
        <f t="shared" si="12"/>
        <v>7.4</v>
      </c>
      <c r="V47" s="15">
        <f t="shared" si="13"/>
        <v>3.4</v>
      </c>
      <c r="W47" s="15"/>
      <c r="X47" s="15"/>
      <c r="Y47" s="15">
        <v>40</v>
      </c>
      <c r="Z47" s="15">
        <f>VLOOKUP(A:A,[1]TDSheet!$A:$Z,26,0)</f>
        <v>14.4</v>
      </c>
      <c r="AA47" s="15">
        <f>VLOOKUP(A:A,[1]TDSheet!$A:$AA,27,0)</f>
        <v>13.8</v>
      </c>
      <c r="AB47" s="15">
        <f>VLOOKUP(A:A,[1]TDSheet!$A:$AB,28,0)</f>
        <v>14.4</v>
      </c>
      <c r="AC47" s="15">
        <f>VLOOKUP(A:A,[3]TDSheet!$A:$D,4,0)</f>
        <v>24</v>
      </c>
      <c r="AD47" s="15">
        <f>VLOOKUP(A:A,[1]TDSheet!$A:$AD,30,0)</f>
        <v>0</v>
      </c>
      <c r="AE47" s="15">
        <f>VLOOKUP(A:A,[1]TDSheet!$A:$AE,31,0)</f>
        <v>0</v>
      </c>
      <c r="AF47" s="15">
        <f t="shared" si="14"/>
        <v>16</v>
      </c>
      <c r="AG47" s="15"/>
      <c r="AH47" s="15"/>
      <c r="AI47" s="15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2048</v>
      </c>
      <c r="D48" s="8">
        <v>1845</v>
      </c>
      <c r="E48" s="21">
        <v>2202</v>
      </c>
      <c r="F48" s="21">
        <v>1816</v>
      </c>
      <c r="G48" s="1">
        <f>VLOOKUP(A:A,[1]TDSheet!$A:$G,7,0)</f>
        <v>0.3</v>
      </c>
      <c r="H48" s="1">
        <f>VLOOKUP(A:A,[1]TDSheet!$A:$H,8,0)</f>
        <v>45</v>
      </c>
      <c r="I48" s="15">
        <f>VLOOKUP(A:A,[2]TDSheet!$A:$F,6,0)</f>
        <v>2186</v>
      </c>
      <c r="J48" s="15">
        <f t="shared" si="10"/>
        <v>16</v>
      </c>
      <c r="K48" s="15">
        <f>VLOOKUP(A:A,[1]TDSheet!$A:$T,20,0)</f>
        <v>0</v>
      </c>
      <c r="L48" s="15">
        <f>VLOOKUP(A:A,[1]TDSheet!$A:$N,14,0)</f>
        <v>240</v>
      </c>
      <c r="M48" s="15"/>
      <c r="N48" s="15"/>
      <c r="O48" s="15"/>
      <c r="P48" s="15"/>
      <c r="Q48" s="15"/>
      <c r="R48" s="15"/>
      <c r="S48" s="15">
        <f t="shared" si="11"/>
        <v>440.4</v>
      </c>
      <c r="T48" s="18">
        <v>720</v>
      </c>
      <c r="U48" s="20">
        <f t="shared" si="12"/>
        <v>6.3033605812897369</v>
      </c>
      <c r="V48" s="15">
        <f t="shared" si="13"/>
        <v>4.1235240690281563</v>
      </c>
      <c r="W48" s="15"/>
      <c r="X48" s="15"/>
      <c r="Y48" s="15">
        <v>720</v>
      </c>
      <c r="Z48" s="15">
        <f>VLOOKUP(A:A,[1]TDSheet!$A:$Z,26,0)</f>
        <v>580.20000000000005</v>
      </c>
      <c r="AA48" s="15">
        <f>VLOOKUP(A:A,[1]TDSheet!$A:$AA,27,0)</f>
        <v>590.6</v>
      </c>
      <c r="AB48" s="15">
        <f>VLOOKUP(A:A,[1]TDSheet!$A:$AB,28,0)</f>
        <v>510.6</v>
      </c>
      <c r="AC48" s="15">
        <f>VLOOKUP(A:A,[3]TDSheet!$A:$D,4,0)</f>
        <v>218</v>
      </c>
      <c r="AD48" s="15">
        <f>VLOOKUP(A:A,[1]TDSheet!$A:$AD,30,0)</f>
        <v>0</v>
      </c>
      <c r="AE48" s="15">
        <f>VLOOKUP(A:A,[1]TDSheet!$A:$AE,31,0)</f>
        <v>0</v>
      </c>
      <c r="AF48" s="15">
        <f t="shared" si="14"/>
        <v>216</v>
      </c>
      <c r="AG48" s="15"/>
      <c r="AH48" s="15"/>
      <c r="AI48" s="15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4129</v>
      </c>
      <c r="D49" s="8">
        <v>4863</v>
      </c>
      <c r="E49" s="8">
        <v>4233</v>
      </c>
      <c r="F49" s="8">
        <v>4622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4338</v>
      </c>
      <c r="J49" s="15">
        <f t="shared" si="10"/>
        <v>-105</v>
      </c>
      <c r="K49" s="15">
        <f>VLOOKUP(A:A,[1]TDSheet!$A:$T,20,0)</f>
        <v>0</v>
      </c>
      <c r="L49" s="15">
        <f>VLOOKUP(A:A,[1]TDSheet!$A:$N,14,0)</f>
        <v>400</v>
      </c>
      <c r="M49" s="15"/>
      <c r="N49" s="15"/>
      <c r="O49" s="15"/>
      <c r="P49" s="15"/>
      <c r="Q49" s="15"/>
      <c r="R49" s="15"/>
      <c r="S49" s="15">
        <f t="shared" si="11"/>
        <v>846.6</v>
      </c>
      <c r="T49" s="18">
        <v>400</v>
      </c>
      <c r="U49" s="20">
        <f t="shared" si="12"/>
        <v>6.404441294590125</v>
      </c>
      <c r="V49" s="15">
        <f t="shared" si="13"/>
        <v>5.4594849988188043</v>
      </c>
      <c r="W49" s="15"/>
      <c r="X49" s="15"/>
      <c r="Y49" s="15">
        <v>400</v>
      </c>
      <c r="Z49" s="15">
        <f>VLOOKUP(A:A,[1]TDSheet!$A:$Z,26,0)</f>
        <v>1105</v>
      </c>
      <c r="AA49" s="15">
        <f>VLOOKUP(A:A,[1]TDSheet!$A:$AA,27,0)</f>
        <v>1009.8</v>
      </c>
      <c r="AB49" s="15">
        <f>VLOOKUP(A:A,[1]TDSheet!$A:$AB,28,0)</f>
        <v>1011.6</v>
      </c>
      <c r="AC49" s="15">
        <f>VLOOKUP(A:A,[3]TDSheet!$A:$D,4,0)</f>
        <v>623</v>
      </c>
      <c r="AD49" s="15">
        <f>VLOOKUP(A:A,[1]TDSheet!$A:$AD,30,0)</f>
        <v>0</v>
      </c>
      <c r="AE49" s="15">
        <f>VLOOKUP(A:A,[1]TDSheet!$A:$AE,31,0)</f>
        <v>0</v>
      </c>
      <c r="AF49" s="15">
        <f t="shared" si="14"/>
        <v>140</v>
      </c>
      <c r="AG49" s="15"/>
      <c r="AH49" s="15"/>
      <c r="AI49" s="15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1283</v>
      </c>
      <c r="D50" s="8">
        <v>1410</v>
      </c>
      <c r="E50" s="8">
        <v>1620</v>
      </c>
      <c r="F50" s="8">
        <v>1035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1637</v>
      </c>
      <c r="J50" s="15">
        <f t="shared" si="10"/>
        <v>-17</v>
      </c>
      <c r="K50" s="15">
        <f>VLOOKUP(A:A,[1]TDSheet!$A:$T,20,0)</f>
        <v>0</v>
      </c>
      <c r="L50" s="15">
        <f>VLOOKUP(A:A,[1]TDSheet!$A:$N,14,0)</f>
        <v>240</v>
      </c>
      <c r="M50" s="15"/>
      <c r="N50" s="15"/>
      <c r="O50" s="15"/>
      <c r="P50" s="15"/>
      <c r="Q50" s="15"/>
      <c r="R50" s="15"/>
      <c r="S50" s="15">
        <f t="shared" si="11"/>
        <v>324</v>
      </c>
      <c r="T50" s="18">
        <v>720</v>
      </c>
      <c r="U50" s="20">
        <f t="shared" si="12"/>
        <v>6.1574074074074074</v>
      </c>
      <c r="V50" s="15">
        <f t="shared" si="13"/>
        <v>3.1944444444444446</v>
      </c>
      <c r="W50" s="15"/>
      <c r="X50" s="15"/>
      <c r="Y50" s="15">
        <v>720</v>
      </c>
      <c r="Z50" s="15">
        <f>VLOOKUP(A:A,[1]TDSheet!$A:$Z,26,0)</f>
        <v>368.6</v>
      </c>
      <c r="AA50" s="15">
        <f>VLOOKUP(A:A,[1]TDSheet!$A:$AA,27,0)</f>
        <v>335.8</v>
      </c>
      <c r="AB50" s="15">
        <f>VLOOKUP(A:A,[1]TDSheet!$A:$AB,28,0)</f>
        <v>320.39999999999998</v>
      </c>
      <c r="AC50" s="15">
        <f>VLOOKUP(A:A,[3]TDSheet!$A:$D,4,0)</f>
        <v>175</v>
      </c>
      <c r="AD50" s="15">
        <f>VLOOKUP(A:A,[1]TDSheet!$A:$AD,30,0)</f>
        <v>0</v>
      </c>
      <c r="AE50" s="15">
        <f>VLOOKUP(A:A,[1]TDSheet!$A:$AE,31,0)</f>
        <v>0</v>
      </c>
      <c r="AF50" s="15">
        <f t="shared" si="14"/>
        <v>295.2</v>
      </c>
      <c r="AG50" s="15"/>
      <c r="AH50" s="15"/>
      <c r="AI50" s="15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621</v>
      </c>
      <c r="D51" s="8">
        <v>523</v>
      </c>
      <c r="E51" s="8">
        <v>546</v>
      </c>
      <c r="F51" s="8">
        <v>551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586</v>
      </c>
      <c r="J51" s="15">
        <f t="shared" si="10"/>
        <v>-40</v>
      </c>
      <c r="K51" s="15">
        <f>VLOOKUP(A:A,[1]TDSheet!$A:$T,20,0)</f>
        <v>0</v>
      </c>
      <c r="L51" s="15">
        <f>VLOOKUP(A:A,[1]TDSheet!$A:$N,14,0)</f>
        <v>60</v>
      </c>
      <c r="M51" s="15"/>
      <c r="N51" s="15"/>
      <c r="O51" s="15"/>
      <c r="P51" s="15"/>
      <c r="Q51" s="15"/>
      <c r="R51" s="15"/>
      <c r="S51" s="15">
        <f t="shared" si="11"/>
        <v>109.2</v>
      </c>
      <c r="T51" s="18">
        <v>80</v>
      </c>
      <c r="U51" s="20">
        <f t="shared" si="12"/>
        <v>6.3278388278388276</v>
      </c>
      <c r="V51" s="15">
        <f t="shared" si="13"/>
        <v>5.0457875457875456</v>
      </c>
      <c r="W51" s="15"/>
      <c r="X51" s="15"/>
      <c r="Y51" s="15">
        <v>80</v>
      </c>
      <c r="Z51" s="15">
        <f>VLOOKUP(A:A,[1]TDSheet!$A:$Z,26,0)</f>
        <v>178</v>
      </c>
      <c r="AA51" s="15">
        <f>VLOOKUP(A:A,[1]TDSheet!$A:$AA,27,0)</f>
        <v>163.80000000000001</v>
      </c>
      <c r="AB51" s="15">
        <f>VLOOKUP(A:A,[1]TDSheet!$A:$AB,28,0)</f>
        <v>138.6</v>
      </c>
      <c r="AC51" s="15">
        <f>VLOOKUP(A:A,[3]TDSheet!$A:$D,4,0)</f>
        <v>99</v>
      </c>
      <c r="AD51" s="15">
        <f>VLOOKUP(A:A,[1]TDSheet!$A:$AD,30,0)</f>
        <v>0</v>
      </c>
      <c r="AE51" s="15">
        <f>VLOOKUP(A:A,[1]TDSheet!$A:$AE,31,0)</f>
        <v>0</v>
      </c>
      <c r="AF51" s="15">
        <f t="shared" si="14"/>
        <v>32.799999999999997</v>
      </c>
      <c r="AG51" s="15"/>
      <c r="AH51" s="15"/>
      <c r="AI51" s="15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366</v>
      </c>
      <c r="D52" s="8">
        <v>400</v>
      </c>
      <c r="E52" s="8">
        <v>371</v>
      </c>
      <c r="F52" s="8">
        <v>373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391</v>
      </c>
      <c r="J52" s="15">
        <f t="shared" si="10"/>
        <v>-20</v>
      </c>
      <c r="K52" s="15">
        <f>VLOOKUP(A:A,[1]TDSheet!$A:$T,20,0)</f>
        <v>0</v>
      </c>
      <c r="L52" s="15">
        <f>VLOOKUP(A:A,[1]TDSheet!$A:$N,14,0)</f>
        <v>30</v>
      </c>
      <c r="M52" s="15"/>
      <c r="N52" s="15"/>
      <c r="O52" s="15"/>
      <c r="P52" s="15"/>
      <c r="Q52" s="15"/>
      <c r="R52" s="15"/>
      <c r="S52" s="15">
        <f t="shared" si="11"/>
        <v>74.2</v>
      </c>
      <c r="T52" s="18">
        <v>60</v>
      </c>
      <c r="U52" s="20">
        <f t="shared" si="12"/>
        <v>6.2398921832884096</v>
      </c>
      <c r="V52" s="15">
        <f t="shared" si="13"/>
        <v>5.0269541778975739</v>
      </c>
      <c r="W52" s="15"/>
      <c r="X52" s="15"/>
      <c r="Y52" s="15">
        <v>60</v>
      </c>
      <c r="Z52" s="15">
        <f>VLOOKUP(A:A,[1]TDSheet!$A:$Z,26,0)</f>
        <v>127</v>
      </c>
      <c r="AA52" s="15">
        <f>VLOOKUP(A:A,[1]TDSheet!$A:$AA,27,0)</f>
        <v>118.8</v>
      </c>
      <c r="AB52" s="15">
        <f>VLOOKUP(A:A,[1]TDSheet!$A:$AB,28,0)</f>
        <v>95.4</v>
      </c>
      <c r="AC52" s="15">
        <f>VLOOKUP(A:A,[3]TDSheet!$A:$D,4,0)</f>
        <v>82</v>
      </c>
      <c r="AD52" s="15">
        <f>VLOOKUP(A:A,[1]TDSheet!$A:$AD,30,0)</f>
        <v>0</v>
      </c>
      <c r="AE52" s="15">
        <f>VLOOKUP(A:A,[1]TDSheet!$A:$AE,31,0)</f>
        <v>0</v>
      </c>
      <c r="AF52" s="15">
        <f t="shared" si="14"/>
        <v>21.599999999999998</v>
      </c>
      <c r="AG52" s="15"/>
      <c r="AH52" s="15"/>
      <c r="AI52" s="15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174</v>
      </c>
      <c r="D53" s="8">
        <v>84</v>
      </c>
      <c r="E53" s="8">
        <v>130</v>
      </c>
      <c r="F53" s="8">
        <v>112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146</v>
      </c>
      <c r="J53" s="15">
        <f t="shared" si="10"/>
        <v>-16</v>
      </c>
      <c r="K53" s="15">
        <f>VLOOKUP(A:A,[1]TDSheet!$A:$T,20,0)</f>
        <v>0</v>
      </c>
      <c r="L53" s="15">
        <f>VLOOKUP(A:A,[1]TDSheet!$A:$N,14,0)</f>
        <v>0</v>
      </c>
      <c r="M53" s="15"/>
      <c r="N53" s="15"/>
      <c r="O53" s="15"/>
      <c r="P53" s="15"/>
      <c r="Q53" s="15"/>
      <c r="R53" s="15"/>
      <c r="S53" s="15">
        <f t="shared" si="11"/>
        <v>26</v>
      </c>
      <c r="T53" s="18">
        <v>80</v>
      </c>
      <c r="U53" s="20">
        <f t="shared" si="12"/>
        <v>7.384615384615385</v>
      </c>
      <c r="V53" s="15">
        <f t="shared" si="13"/>
        <v>4.3076923076923075</v>
      </c>
      <c r="W53" s="15"/>
      <c r="X53" s="15"/>
      <c r="Y53" s="15">
        <v>80</v>
      </c>
      <c r="Z53" s="15">
        <f>VLOOKUP(A:A,[1]TDSheet!$A:$Z,26,0)</f>
        <v>37.4</v>
      </c>
      <c r="AA53" s="15">
        <f>VLOOKUP(A:A,[1]TDSheet!$A:$AA,27,0)</f>
        <v>34.200000000000003</v>
      </c>
      <c r="AB53" s="15">
        <f>VLOOKUP(A:A,[1]TDSheet!$A:$AB,28,0)</f>
        <v>29.4</v>
      </c>
      <c r="AC53" s="15">
        <f>VLOOKUP(A:A,[3]TDSheet!$A:$D,4,0)</f>
        <v>21</v>
      </c>
      <c r="AD53" s="15">
        <v>0</v>
      </c>
      <c r="AE53" s="15">
        <f>VLOOKUP(A:A,[1]TDSheet!$A:$AE,31,0)</f>
        <v>0</v>
      </c>
      <c r="AF53" s="15">
        <f t="shared" si="14"/>
        <v>26.400000000000002</v>
      </c>
      <c r="AG53" s="15"/>
      <c r="AH53" s="15"/>
      <c r="AI53" s="15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296</v>
      </c>
      <c r="D54" s="8">
        <v>127</v>
      </c>
      <c r="E54" s="8">
        <v>158</v>
      </c>
      <c r="F54" s="8">
        <v>261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162</v>
      </c>
      <c r="J54" s="15">
        <f t="shared" si="10"/>
        <v>-4</v>
      </c>
      <c r="K54" s="15">
        <f>VLOOKUP(A:A,[1]TDSheet!$A:$T,20,0)</f>
        <v>0</v>
      </c>
      <c r="L54" s="15">
        <f>VLOOKUP(A:A,[1]TDSheet!$A:$N,14,0)</f>
        <v>0</v>
      </c>
      <c r="M54" s="15"/>
      <c r="N54" s="15"/>
      <c r="O54" s="15"/>
      <c r="P54" s="15"/>
      <c r="Q54" s="15"/>
      <c r="R54" s="15"/>
      <c r="S54" s="15">
        <f t="shared" si="11"/>
        <v>31.6</v>
      </c>
      <c r="T54" s="18"/>
      <c r="U54" s="20">
        <f t="shared" si="12"/>
        <v>8.2594936708860764</v>
      </c>
      <c r="V54" s="15">
        <f t="shared" si="13"/>
        <v>8.2594936708860764</v>
      </c>
      <c r="W54" s="15"/>
      <c r="X54" s="15"/>
      <c r="Y54" s="15"/>
      <c r="Z54" s="15">
        <f>VLOOKUP(A:A,[1]TDSheet!$A:$Z,26,0)</f>
        <v>36.200000000000003</v>
      </c>
      <c r="AA54" s="15">
        <f>VLOOKUP(A:A,[1]TDSheet!$A:$AA,27,0)</f>
        <v>38.6</v>
      </c>
      <c r="AB54" s="15">
        <f>VLOOKUP(A:A,[1]TDSheet!$A:$AB,28,0)</f>
        <v>39.200000000000003</v>
      </c>
      <c r="AC54" s="15">
        <f>VLOOKUP(A:A,[3]TDSheet!$A:$D,4,0)</f>
        <v>35</v>
      </c>
      <c r="AD54" s="15">
        <v>0</v>
      </c>
      <c r="AE54" s="15">
        <f>VLOOKUP(A:A,[1]TDSheet!$A:$AE,31,0)</f>
        <v>0</v>
      </c>
      <c r="AF54" s="15">
        <f t="shared" si="14"/>
        <v>0</v>
      </c>
      <c r="AG54" s="15"/>
      <c r="AH54" s="15"/>
      <c r="AI54" s="15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423</v>
      </c>
      <c r="D55" s="8">
        <v>206</v>
      </c>
      <c r="E55" s="8">
        <v>276</v>
      </c>
      <c r="F55" s="8">
        <v>346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283</v>
      </c>
      <c r="J55" s="15">
        <f t="shared" si="10"/>
        <v>-7</v>
      </c>
      <c r="K55" s="15">
        <f>VLOOKUP(A:A,[1]TDSheet!$A:$T,20,0)</f>
        <v>0</v>
      </c>
      <c r="L55" s="15">
        <f>VLOOKUP(A:A,[1]TDSheet!$A:$N,14,0)</f>
        <v>0</v>
      </c>
      <c r="M55" s="15"/>
      <c r="N55" s="15"/>
      <c r="O55" s="15"/>
      <c r="P55" s="15"/>
      <c r="Q55" s="15"/>
      <c r="R55" s="15"/>
      <c r="S55" s="15">
        <f t="shared" si="11"/>
        <v>55.2</v>
      </c>
      <c r="T55" s="18"/>
      <c r="U55" s="20">
        <f t="shared" si="12"/>
        <v>6.2681159420289854</v>
      </c>
      <c r="V55" s="15">
        <f t="shared" si="13"/>
        <v>6.2681159420289854</v>
      </c>
      <c r="W55" s="15"/>
      <c r="X55" s="15"/>
      <c r="Y55" s="15"/>
      <c r="Z55" s="15">
        <f>VLOOKUP(A:A,[1]TDSheet!$A:$Z,26,0)</f>
        <v>89.6</v>
      </c>
      <c r="AA55" s="15">
        <f>VLOOKUP(A:A,[1]TDSheet!$A:$AA,27,0)</f>
        <v>94.4</v>
      </c>
      <c r="AB55" s="15">
        <f>VLOOKUP(A:A,[1]TDSheet!$A:$AB,28,0)</f>
        <v>77.599999999999994</v>
      </c>
      <c r="AC55" s="15">
        <f>VLOOKUP(A:A,[3]TDSheet!$A:$D,4,0)</f>
        <v>50</v>
      </c>
      <c r="AD55" s="15">
        <f>VLOOKUP(A:A,[1]TDSheet!$A:$AD,30,0)</f>
        <v>0</v>
      </c>
      <c r="AE55" s="15">
        <f>VLOOKUP(A:A,[1]TDSheet!$A:$AE,31,0)</f>
        <v>0</v>
      </c>
      <c r="AF55" s="15">
        <f t="shared" si="14"/>
        <v>0</v>
      </c>
      <c r="AG55" s="15"/>
      <c r="AH55" s="15"/>
      <c r="AI55" s="15"/>
    </row>
    <row r="56" spans="1:35" s="1" customFormat="1" ht="11.1" customHeight="1" outlineLevel="1" x14ac:dyDescent="0.2">
      <c r="A56" s="7" t="s">
        <v>58</v>
      </c>
      <c r="B56" s="7" t="s">
        <v>9</v>
      </c>
      <c r="C56" s="8">
        <v>608.00900000000001</v>
      </c>
      <c r="D56" s="8">
        <v>1149.885</v>
      </c>
      <c r="E56" s="21">
        <v>898</v>
      </c>
      <c r="F56" s="21">
        <v>992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838.5</v>
      </c>
      <c r="J56" s="15">
        <f t="shared" si="10"/>
        <v>59.5</v>
      </c>
      <c r="K56" s="15">
        <f>VLOOKUP(A:A,[1]TDSheet!$A:$T,20,0)</f>
        <v>0</v>
      </c>
      <c r="L56" s="15">
        <f>VLOOKUP(A:A,[1]TDSheet!$A:$N,14,0)</f>
        <v>80</v>
      </c>
      <c r="M56" s="15"/>
      <c r="N56" s="15"/>
      <c r="O56" s="15"/>
      <c r="P56" s="15"/>
      <c r="Q56" s="15"/>
      <c r="R56" s="15"/>
      <c r="S56" s="15">
        <f t="shared" si="11"/>
        <v>179.6</v>
      </c>
      <c r="T56" s="18">
        <v>100</v>
      </c>
      <c r="U56" s="20">
        <f t="shared" si="12"/>
        <v>6.5256124721603568</v>
      </c>
      <c r="V56" s="15">
        <f t="shared" si="13"/>
        <v>5.5233853006681519</v>
      </c>
      <c r="W56" s="15"/>
      <c r="X56" s="15"/>
      <c r="Y56" s="15">
        <v>100</v>
      </c>
      <c r="Z56" s="15">
        <f>VLOOKUP(A:A,[1]TDSheet!$A:$Z,26,0)</f>
        <v>216.4</v>
      </c>
      <c r="AA56" s="15">
        <f>VLOOKUP(A:A,[1]TDSheet!$A:$AA,27,0)</f>
        <v>169.4</v>
      </c>
      <c r="AB56" s="15">
        <f>VLOOKUP(A:A,[1]TDSheet!$A:$AB,28,0)</f>
        <v>171.4</v>
      </c>
      <c r="AC56" s="15">
        <f>VLOOKUP(A:A,[3]TDSheet!$A:$D,4,0)</f>
        <v>203.74100000000001</v>
      </c>
      <c r="AD56" s="15">
        <f>VLOOKUP(A:A,[1]TDSheet!$A:$AD,30,0)</f>
        <v>0</v>
      </c>
      <c r="AE56" s="15">
        <f>VLOOKUP(A:A,[1]TDSheet!$A:$AE,31,0)</f>
        <v>0</v>
      </c>
      <c r="AF56" s="15">
        <f t="shared" si="14"/>
        <v>100</v>
      </c>
      <c r="AG56" s="15"/>
      <c r="AH56" s="15"/>
      <c r="AI56" s="15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1305</v>
      </c>
      <c r="D57" s="8">
        <v>968</v>
      </c>
      <c r="E57" s="8">
        <v>931</v>
      </c>
      <c r="F57" s="8">
        <v>1310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950</v>
      </c>
      <c r="J57" s="15">
        <f t="shared" si="10"/>
        <v>-19</v>
      </c>
      <c r="K57" s="15">
        <f>VLOOKUP(A:A,[1]TDSheet!$A:$T,20,0)</f>
        <v>0</v>
      </c>
      <c r="L57" s="15">
        <f>VLOOKUP(A:A,[1]TDSheet!$A:$N,14,0)</f>
        <v>120</v>
      </c>
      <c r="M57" s="15"/>
      <c r="N57" s="15"/>
      <c r="O57" s="15"/>
      <c r="P57" s="15"/>
      <c r="Q57" s="15"/>
      <c r="R57" s="15"/>
      <c r="S57" s="15">
        <f t="shared" si="11"/>
        <v>186.2</v>
      </c>
      <c r="T57" s="18"/>
      <c r="U57" s="20">
        <f t="shared" si="12"/>
        <v>7.679914070891515</v>
      </c>
      <c r="V57" s="15">
        <f t="shared" si="13"/>
        <v>7.0354457572502689</v>
      </c>
      <c r="W57" s="15"/>
      <c r="X57" s="15"/>
      <c r="Y57" s="15"/>
      <c r="Z57" s="15">
        <f>VLOOKUP(A:A,[1]TDSheet!$A:$Z,26,0)</f>
        <v>260.39999999999998</v>
      </c>
      <c r="AA57" s="15">
        <f>VLOOKUP(A:A,[1]TDSheet!$A:$AA,27,0)</f>
        <v>271.8</v>
      </c>
      <c r="AB57" s="15">
        <f>VLOOKUP(A:A,[1]TDSheet!$A:$AB,28,0)</f>
        <v>250.2</v>
      </c>
      <c r="AC57" s="15">
        <f>VLOOKUP(A:A,[3]TDSheet!$A:$D,4,0)</f>
        <v>151</v>
      </c>
      <c r="AD57" s="15">
        <f>VLOOKUP(A:A,[1]TDSheet!$A:$AD,30,0)</f>
        <v>0</v>
      </c>
      <c r="AE57" s="15">
        <f>VLOOKUP(A:A,[1]TDSheet!$A:$AE,31,0)</f>
        <v>0</v>
      </c>
      <c r="AF57" s="15">
        <f t="shared" si="14"/>
        <v>0</v>
      </c>
      <c r="AG57" s="15"/>
      <c r="AH57" s="15"/>
      <c r="AI57" s="15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353</v>
      </c>
      <c r="D58" s="8">
        <v>163</v>
      </c>
      <c r="E58" s="8">
        <v>126</v>
      </c>
      <c r="F58" s="8">
        <v>389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126</v>
      </c>
      <c r="J58" s="15">
        <f t="shared" si="10"/>
        <v>0</v>
      </c>
      <c r="K58" s="15">
        <f>VLOOKUP(A:A,[1]TDSheet!$A:$T,20,0)</f>
        <v>0</v>
      </c>
      <c r="L58" s="15">
        <f>VLOOKUP(A:A,[1]TDSheet!$A:$N,14,0)</f>
        <v>0</v>
      </c>
      <c r="M58" s="15"/>
      <c r="N58" s="15"/>
      <c r="O58" s="15"/>
      <c r="P58" s="15"/>
      <c r="Q58" s="15"/>
      <c r="R58" s="15"/>
      <c r="S58" s="15">
        <f t="shared" si="11"/>
        <v>25.2</v>
      </c>
      <c r="T58" s="18"/>
      <c r="U58" s="20">
        <f t="shared" si="12"/>
        <v>15.436507936507937</v>
      </c>
      <c r="V58" s="15">
        <f t="shared" si="13"/>
        <v>15.436507936507937</v>
      </c>
      <c r="W58" s="15"/>
      <c r="X58" s="15"/>
      <c r="Y58" s="15"/>
      <c r="Z58" s="15">
        <f>VLOOKUP(A:A,[1]TDSheet!$A:$Z,26,0)</f>
        <v>57.8</v>
      </c>
      <c r="AA58" s="15">
        <f>VLOOKUP(A:A,[1]TDSheet!$A:$AA,27,0)</f>
        <v>54</v>
      </c>
      <c r="AB58" s="15">
        <f>VLOOKUP(A:A,[1]TDSheet!$A:$AB,28,0)</f>
        <v>55.2</v>
      </c>
      <c r="AC58" s="15">
        <f>VLOOKUP(A:A,[3]TDSheet!$A:$D,4,0)</f>
        <v>5</v>
      </c>
      <c r="AD58" s="22" t="s">
        <v>122</v>
      </c>
      <c r="AE58" s="15">
        <f>VLOOKUP(A:A,[1]TDSheet!$A:$AE,31,0)</f>
        <v>0</v>
      </c>
      <c r="AF58" s="15">
        <f t="shared" si="14"/>
        <v>0</v>
      </c>
      <c r="AG58" s="15"/>
      <c r="AH58" s="15"/>
      <c r="AI58" s="15"/>
    </row>
    <row r="59" spans="1:35" s="1" customFormat="1" ht="11.1" customHeight="1" outlineLevel="1" x14ac:dyDescent="0.2">
      <c r="A59" s="7" t="s">
        <v>61</v>
      </c>
      <c r="B59" s="7" t="s">
        <v>9</v>
      </c>
      <c r="C59" s="8">
        <v>908.51800000000003</v>
      </c>
      <c r="D59" s="8">
        <v>1675.0809999999999</v>
      </c>
      <c r="E59" s="8">
        <v>942.48099999999999</v>
      </c>
      <c r="F59" s="8">
        <v>1621.2650000000001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950.779</v>
      </c>
      <c r="J59" s="15">
        <f t="shared" si="10"/>
        <v>-8.2980000000000018</v>
      </c>
      <c r="K59" s="19">
        <v>0</v>
      </c>
      <c r="L59" s="15">
        <f>VLOOKUP(A:A,[1]TDSheet!$A:$N,14,0)</f>
        <v>100</v>
      </c>
      <c r="M59" s="15"/>
      <c r="N59" s="15"/>
      <c r="O59" s="15"/>
      <c r="P59" s="15"/>
      <c r="Q59" s="15"/>
      <c r="R59" s="15"/>
      <c r="S59" s="15">
        <f t="shared" si="11"/>
        <v>188.49619999999999</v>
      </c>
      <c r="T59" s="18"/>
      <c r="U59" s="20">
        <f t="shared" si="12"/>
        <v>9.1315633949119412</v>
      </c>
      <c r="V59" s="15">
        <f t="shared" si="13"/>
        <v>8.6010487214065865</v>
      </c>
      <c r="W59" s="15"/>
      <c r="X59" s="15"/>
      <c r="Y59" s="15"/>
      <c r="Z59" s="15">
        <f>VLOOKUP(A:A,[1]TDSheet!$A:$Z,26,0)</f>
        <v>127.2886</v>
      </c>
      <c r="AA59" s="15">
        <f>VLOOKUP(A:A,[1]TDSheet!$A:$AA,27,0)</f>
        <v>228.99380000000002</v>
      </c>
      <c r="AB59" s="15">
        <f>VLOOKUP(A:A,[1]TDSheet!$A:$AB,28,0)</f>
        <v>147.51920000000001</v>
      </c>
      <c r="AC59" s="15">
        <f>VLOOKUP(A:A,[3]TDSheet!$A:$D,4,0)</f>
        <v>7.9240000000000004</v>
      </c>
      <c r="AD59" s="15">
        <f>VLOOKUP(A:A,[1]TDSheet!$A:$AD,30,0)</f>
        <v>0</v>
      </c>
      <c r="AE59" s="15">
        <f>VLOOKUP(A:A,[1]TDSheet!$A:$AE,31,0)</f>
        <v>0</v>
      </c>
      <c r="AF59" s="15">
        <f t="shared" si="14"/>
        <v>0</v>
      </c>
      <c r="AG59" s="15"/>
      <c r="AH59" s="15"/>
      <c r="AI59" s="15"/>
    </row>
    <row r="60" spans="1:35" s="1" customFormat="1" ht="11.1" customHeight="1" outlineLevel="1" x14ac:dyDescent="0.2">
      <c r="A60" s="7" t="s">
        <v>62</v>
      </c>
      <c r="B60" s="7" t="s">
        <v>9</v>
      </c>
      <c r="C60" s="8">
        <v>313.44600000000003</v>
      </c>
      <c r="D60" s="8">
        <v>169.34</v>
      </c>
      <c r="E60" s="8">
        <v>219.99</v>
      </c>
      <c r="F60" s="8">
        <v>259.78100000000001</v>
      </c>
      <c r="G60" s="1">
        <f>VLOOKUP(A:A,[1]TDSheet!$A:$G,7,0)</f>
        <v>1</v>
      </c>
      <c r="H60" s="1">
        <f>VLOOKUP(A:A,[1]TDSheet!$A:$H,8,0)</f>
        <v>60</v>
      </c>
      <c r="I60" s="15">
        <f>VLOOKUP(A:A,[2]TDSheet!$A:$F,6,0)</f>
        <v>209.6</v>
      </c>
      <c r="J60" s="15">
        <f t="shared" si="10"/>
        <v>10.390000000000015</v>
      </c>
      <c r="K60" s="15">
        <f>VLOOKUP(A:A,[1]TDSheet!$A:$T,20,0)</f>
        <v>0</v>
      </c>
      <c r="L60" s="15">
        <f>VLOOKUP(A:A,[1]TDSheet!$A:$N,14,0)</f>
        <v>0</v>
      </c>
      <c r="M60" s="15"/>
      <c r="N60" s="15"/>
      <c r="O60" s="15"/>
      <c r="P60" s="15"/>
      <c r="Q60" s="15"/>
      <c r="R60" s="15"/>
      <c r="S60" s="15">
        <f t="shared" si="11"/>
        <v>43.998000000000005</v>
      </c>
      <c r="T60" s="18">
        <v>40</v>
      </c>
      <c r="U60" s="20">
        <f t="shared" si="12"/>
        <v>6.8135142506477564</v>
      </c>
      <c r="V60" s="15">
        <f t="shared" si="13"/>
        <v>5.9043820173644255</v>
      </c>
      <c r="W60" s="15"/>
      <c r="X60" s="15"/>
      <c r="Y60" s="15">
        <v>40</v>
      </c>
      <c r="Z60" s="15">
        <f>VLOOKUP(A:A,[1]TDSheet!$A:$Z,26,0)</f>
        <v>58.791200000000003</v>
      </c>
      <c r="AA60" s="15">
        <f>VLOOKUP(A:A,[1]TDSheet!$A:$AA,27,0)</f>
        <v>66.103200000000001</v>
      </c>
      <c r="AB60" s="15">
        <f>VLOOKUP(A:A,[1]TDSheet!$A:$AB,28,0)</f>
        <v>54.899199999999993</v>
      </c>
      <c r="AC60" s="15">
        <f>VLOOKUP(A:A,[3]TDSheet!$A:$D,4,0)</f>
        <v>15.1</v>
      </c>
      <c r="AD60" s="15">
        <f>VLOOKUP(A:A,[1]TDSheet!$A:$AD,30,0)</f>
        <v>0</v>
      </c>
      <c r="AE60" s="15">
        <f>VLOOKUP(A:A,[1]TDSheet!$A:$AE,31,0)</f>
        <v>0</v>
      </c>
      <c r="AF60" s="15">
        <f t="shared" si="14"/>
        <v>40</v>
      </c>
      <c r="AG60" s="15"/>
      <c r="AH60" s="15"/>
      <c r="AI60" s="15"/>
    </row>
    <row r="61" spans="1:35" s="1" customFormat="1" ht="11.1" customHeight="1" outlineLevel="1" x14ac:dyDescent="0.2">
      <c r="A61" s="7" t="s">
        <v>63</v>
      </c>
      <c r="B61" s="7" t="s">
        <v>9</v>
      </c>
      <c r="C61" s="8">
        <v>387.54899999999998</v>
      </c>
      <c r="D61" s="8">
        <v>180.39</v>
      </c>
      <c r="E61" s="8">
        <v>223.84100000000001</v>
      </c>
      <c r="F61" s="8">
        <v>338.94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224.6</v>
      </c>
      <c r="J61" s="15">
        <f t="shared" si="10"/>
        <v>-0.75899999999998613</v>
      </c>
      <c r="K61" s="15">
        <f>VLOOKUP(A:A,[1]TDSheet!$A:$T,20,0)</f>
        <v>0</v>
      </c>
      <c r="L61" s="15">
        <f>VLOOKUP(A:A,[1]TDSheet!$A:$N,14,0)</f>
        <v>0</v>
      </c>
      <c r="M61" s="15"/>
      <c r="N61" s="15"/>
      <c r="O61" s="15"/>
      <c r="P61" s="15"/>
      <c r="Q61" s="15"/>
      <c r="R61" s="15"/>
      <c r="S61" s="15">
        <f t="shared" si="11"/>
        <v>44.7682</v>
      </c>
      <c r="T61" s="18"/>
      <c r="U61" s="20">
        <f t="shared" si="12"/>
        <v>7.5709990573666124</v>
      </c>
      <c r="V61" s="15">
        <f t="shared" si="13"/>
        <v>7.5709990573666124</v>
      </c>
      <c r="W61" s="15"/>
      <c r="X61" s="15"/>
      <c r="Y61" s="15"/>
      <c r="Z61" s="15">
        <f>VLOOKUP(A:A,[1]TDSheet!$A:$Z,26,0)</f>
        <v>55.738</v>
      </c>
      <c r="AA61" s="15">
        <f>VLOOKUP(A:A,[1]TDSheet!$A:$AA,27,0)</f>
        <v>37.998000000000005</v>
      </c>
      <c r="AB61" s="15">
        <f>VLOOKUP(A:A,[1]TDSheet!$A:$AB,28,0)</f>
        <v>37.882600000000004</v>
      </c>
      <c r="AC61" s="15">
        <f>VLOOKUP(A:A,[3]TDSheet!$A:$D,4,0)</f>
        <v>42.185000000000002</v>
      </c>
      <c r="AD61" s="15">
        <f>VLOOKUP(A:A,[1]TDSheet!$A:$AD,30,0)</f>
        <v>0</v>
      </c>
      <c r="AE61" s="15">
        <f>VLOOKUP(A:A,[1]TDSheet!$A:$AE,31,0)</f>
        <v>0</v>
      </c>
      <c r="AF61" s="15">
        <f t="shared" si="14"/>
        <v>0</v>
      </c>
      <c r="AG61" s="15"/>
      <c r="AH61" s="15"/>
      <c r="AI61" s="15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184</v>
      </c>
      <c r="D62" s="8">
        <v>80</v>
      </c>
      <c r="E62" s="8">
        <v>210</v>
      </c>
      <c r="F62" s="8">
        <v>46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218</v>
      </c>
      <c r="J62" s="15">
        <f t="shared" si="10"/>
        <v>-8</v>
      </c>
      <c r="K62" s="15">
        <f>VLOOKUP(A:A,[1]TDSheet!$A:$T,20,0)</f>
        <v>0</v>
      </c>
      <c r="L62" s="15">
        <f>VLOOKUP(A:A,[1]TDSheet!$A:$N,14,0)</f>
        <v>40</v>
      </c>
      <c r="M62" s="15"/>
      <c r="N62" s="15"/>
      <c r="O62" s="15"/>
      <c r="P62" s="15"/>
      <c r="Q62" s="15"/>
      <c r="R62" s="15"/>
      <c r="S62" s="15">
        <f t="shared" si="11"/>
        <v>42</v>
      </c>
      <c r="T62" s="18">
        <v>200</v>
      </c>
      <c r="U62" s="20">
        <f t="shared" si="12"/>
        <v>6.8095238095238093</v>
      </c>
      <c r="V62" s="15">
        <f t="shared" si="13"/>
        <v>1.0952380952380953</v>
      </c>
      <c r="W62" s="15"/>
      <c r="X62" s="15"/>
      <c r="Y62" s="15">
        <v>200</v>
      </c>
      <c r="Z62" s="15">
        <f>VLOOKUP(A:A,[1]TDSheet!$A:$Z,26,0)</f>
        <v>41</v>
      </c>
      <c r="AA62" s="15">
        <f>VLOOKUP(A:A,[1]TDSheet!$A:$AA,27,0)</f>
        <v>38</v>
      </c>
      <c r="AB62" s="15">
        <f>VLOOKUP(A:A,[1]TDSheet!$A:$AB,28,0)</f>
        <v>35.799999999999997</v>
      </c>
      <c r="AC62" s="15">
        <f>VLOOKUP(A:A,[3]TDSheet!$A:$D,4,0)</f>
        <v>28</v>
      </c>
      <c r="AD62" s="15">
        <f>VLOOKUP(A:A,[1]TDSheet!$A:$AD,30,0)</f>
        <v>0</v>
      </c>
      <c r="AE62" s="15">
        <f>VLOOKUP(A:A,[1]TDSheet!$A:$AE,31,0)</f>
        <v>0</v>
      </c>
      <c r="AF62" s="15">
        <f t="shared" si="14"/>
        <v>54</v>
      </c>
      <c r="AG62" s="15"/>
      <c r="AH62" s="15"/>
      <c r="AI62" s="15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323</v>
      </c>
      <c r="D63" s="8">
        <v>455</v>
      </c>
      <c r="E63" s="8">
        <v>336</v>
      </c>
      <c r="F63" s="8">
        <v>427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342</v>
      </c>
      <c r="J63" s="15">
        <f t="shared" si="10"/>
        <v>-6</v>
      </c>
      <c r="K63" s="15">
        <f>VLOOKUP(A:A,[1]TDSheet!$A:$T,20,0)</f>
        <v>0</v>
      </c>
      <c r="L63" s="15">
        <f>VLOOKUP(A:A,[1]TDSheet!$A:$N,14,0)</f>
        <v>40</v>
      </c>
      <c r="M63" s="15"/>
      <c r="N63" s="15"/>
      <c r="O63" s="15"/>
      <c r="P63" s="15"/>
      <c r="Q63" s="15"/>
      <c r="R63" s="15"/>
      <c r="S63" s="15">
        <f t="shared" si="11"/>
        <v>67.2</v>
      </c>
      <c r="T63" s="18"/>
      <c r="U63" s="20">
        <f t="shared" si="12"/>
        <v>6.9494047619047619</v>
      </c>
      <c r="V63" s="15">
        <f t="shared" si="13"/>
        <v>6.3541666666666661</v>
      </c>
      <c r="W63" s="15"/>
      <c r="X63" s="15"/>
      <c r="Y63" s="15"/>
      <c r="Z63" s="15">
        <f>VLOOKUP(A:A,[1]TDSheet!$A:$Z,26,0)</f>
        <v>49.4</v>
      </c>
      <c r="AA63" s="15">
        <f>VLOOKUP(A:A,[1]TDSheet!$A:$AA,27,0)</f>
        <v>89</v>
      </c>
      <c r="AB63" s="15">
        <f>VLOOKUP(A:A,[1]TDSheet!$A:$AB,28,0)</f>
        <v>86.4</v>
      </c>
      <c r="AC63" s="15">
        <f>VLOOKUP(A:A,[3]TDSheet!$A:$D,4,0)</f>
        <v>56</v>
      </c>
      <c r="AD63" s="15">
        <f>VLOOKUP(A:A,[1]TDSheet!$A:$AD,30,0)</f>
        <v>0</v>
      </c>
      <c r="AE63" s="15">
        <f>VLOOKUP(A:A,[1]TDSheet!$A:$AE,31,0)</f>
        <v>0</v>
      </c>
      <c r="AF63" s="15">
        <f t="shared" si="14"/>
        <v>0</v>
      </c>
      <c r="AG63" s="15"/>
      <c r="AH63" s="15"/>
      <c r="AI63" s="15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8025</v>
      </c>
      <c r="D64" s="8">
        <v>6905</v>
      </c>
      <c r="E64" s="21">
        <v>7837</v>
      </c>
      <c r="F64" s="21">
        <v>7527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7885</v>
      </c>
      <c r="J64" s="15">
        <f t="shared" si="10"/>
        <v>-48</v>
      </c>
      <c r="K64" s="19">
        <v>0</v>
      </c>
      <c r="L64" s="15">
        <f>VLOOKUP(A:A,[1]TDSheet!$A:$N,14,0)</f>
        <v>300</v>
      </c>
      <c r="M64" s="15"/>
      <c r="N64" s="15"/>
      <c r="O64" s="15"/>
      <c r="P64" s="15"/>
      <c r="Q64" s="15"/>
      <c r="R64" s="15"/>
      <c r="S64" s="15">
        <f t="shared" si="11"/>
        <v>1567.4</v>
      </c>
      <c r="T64" s="18">
        <v>2700</v>
      </c>
      <c r="U64" s="20">
        <f t="shared" si="12"/>
        <v>6.7162179405384705</v>
      </c>
      <c r="V64" s="15">
        <f t="shared" si="13"/>
        <v>4.8022202373357148</v>
      </c>
      <c r="W64" s="15"/>
      <c r="X64" s="15"/>
      <c r="Y64" s="15">
        <v>2700</v>
      </c>
      <c r="Z64" s="15">
        <f>VLOOKUP(A:A,[1]TDSheet!$A:$Z,26,0)</f>
        <v>1557.2</v>
      </c>
      <c r="AA64" s="15">
        <f>VLOOKUP(A:A,[1]TDSheet!$A:$AA,27,0)</f>
        <v>1360.2</v>
      </c>
      <c r="AB64" s="15">
        <f>VLOOKUP(A:A,[1]TDSheet!$A:$AB,28,0)</f>
        <v>1603.8</v>
      </c>
      <c r="AC64" s="15">
        <f>VLOOKUP(A:A,[3]TDSheet!$A:$D,4,0)</f>
        <v>731</v>
      </c>
      <c r="AD64" s="15">
        <f>VLOOKUP(A:A,[1]TDSheet!$A:$AD,30,0)</f>
        <v>0</v>
      </c>
      <c r="AE64" s="15">
        <f>VLOOKUP(A:A,[1]TDSheet!$A:$AE,31,0)</f>
        <v>0</v>
      </c>
      <c r="AF64" s="15">
        <f t="shared" si="14"/>
        <v>1107</v>
      </c>
      <c r="AG64" s="15"/>
      <c r="AH64" s="15"/>
      <c r="AI64" s="15"/>
    </row>
    <row r="65" spans="1:35" s="1" customFormat="1" ht="11.1" customHeight="1" outlineLevel="1" x14ac:dyDescent="0.2">
      <c r="A65" s="7" t="s">
        <v>67</v>
      </c>
      <c r="B65" s="7" t="s">
        <v>9</v>
      </c>
      <c r="C65" s="8">
        <v>3116.5340000000001</v>
      </c>
      <c r="D65" s="8">
        <v>4188.1450000000004</v>
      </c>
      <c r="E65" s="21">
        <v>3527</v>
      </c>
      <c r="F65" s="21">
        <v>4110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3236.9560000000001</v>
      </c>
      <c r="J65" s="15">
        <f t="shared" si="10"/>
        <v>290.04399999999987</v>
      </c>
      <c r="K65" s="19">
        <v>350</v>
      </c>
      <c r="L65" s="15">
        <f>VLOOKUP(A:A,[1]TDSheet!$A:$N,14,0)</f>
        <v>400</v>
      </c>
      <c r="M65" s="15"/>
      <c r="N65" s="15"/>
      <c r="O65" s="15"/>
      <c r="P65" s="15"/>
      <c r="Q65" s="15"/>
      <c r="R65" s="15"/>
      <c r="S65" s="15">
        <f t="shared" si="11"/>
        <v>705.4</v>
      </c>
      <c r="T65" s="18">
        <v>300</v>
      </c>
      <c r="U65" s="20">
        <f t="shared" si="12"/>
        <v>7.3149985823646162</v>
      </c>
      <c r="V65" s="15">
        <f t="shared" si="13"/>
        <v>5.826481428976467</v>
      </c>
      <c r="W65" s="15"/>
      <c r="X65" s="15"/>
      <c r="Y65" s="15">
        <v>300</v>
      </c>
      <c r="Z65" s="15">
        <f>VLOOKUP(A:A,[1]TDSheet!$A:$Z,26,0)</f>
        <v>883.8</v>
      </c>
      <c r="AA65" s="15">
        <f>VLOOKUP(A:A,[1]TDSheet!$A:$AA,27,0)</f>
        <v>777.2</v>
      </c>
      <c r="AB65" s="15">
        <f>VLOOKUP(A:A,[1]TDSheet!$A:$AB,28,0)</f>
        <v>772.2</v>
      </c>
      <c r="AC65" s="15">
        <f>VLOOKUP(A:A,[3]TDSheet!$A:$D,4,0)</f>
        <v>291.14400000000001</v>
      </c>
      <c r="AD65" s="15">
        <f>VLOOKUP(A:A,[1]TDSheet!$A:$AD,30,0)</f>
        <v>0</v>
      </c>
      <c r="AE65" s="15">
        <f>VLOOKUP(A:A,[1]TDSheet!$A:$AE,31,0)</f>
        <v>0</v>
      </c>
      <c r="AF65" s="15">
        <f t="shared" si="14"/>
        <v>300</v>
      </c>
      <c r="AG65" s="15"/>
      <c r="AH65" s="15"/>
      <c r="AI65" s="15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1619</v>
      </c>
      <c r="D66" s="8">
        <v>1165</v>
      </c>
      <c r="E66" s="8">
        <v>1428</v>
      </c>
      <c r="F66" s="8">
        <v>1293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1487</v>
      </c>
      <c r="J66" s="15">
        <f t="shared" si="10"/>
        <v>-59</v>
      </c>
      <c r="K66" s="15">
        <f>VLOOKUP(A:A,[1]TDSheet!$A:$T,20,0)</f>
        <v>0</v>
      </c>
      <c r="L66" s="15">
        <f>VLOOKUP(A:A,[1]TDSheet!$A:$N,14,0)</f>
        <v>120</v>
      </c>
      <c r="M66" s="15"/>
      <c r="N66" s="15"/>
      <c r="O66" s="15"/>
      <c r="P66" s="15"/>
      <c r="Q66" s="15"/>
      <c r="R66" s="15"/>
      <c r="S66" s="15">
        <f t="shared" si="11"/>
        <v>285.60000000000002</v>
      </c>
      <c r="T66" s="18">
        <v>480</v>
      </c>
      <c r="U66" s="20">
        <f t="shared" si="12"/>
        <v>6.6281512605042012</v>
      </c>
      <c r="V66" s="15">
        <f t="shared" si="13"/>
        <v>4.5273109243697478</v>
      </c>
      <c r="W66" s="15"/>
      <c r="X66" s="15"/>
      <c r="Y66" s="15">
        <v>480</v>
      </c>
      <c r="Z66" s="15">
        <f>VLOOKUP(A:A,[1]TDSheet!$A:$Z,26,0)</f>
        <v>475.8</v>
      </c>
      <c r="AA66" s="15">
        <f>VLOOKUP(A:A,[1]TDSheet!$A:$AA,27,0)</f>
        <v>432.2</v>
      </c>
      <c r="AB66" s="15">
        <f>VLOOKUP(A:A,[1]TDSheet!$A:$AB,28,0)</f>
        <v>426.4</v>
      </c>
      <c r="AC66" s="15">
        <f>VLOOKUP(A:A,[3]TDSheet!$A:$D,4,0)</f>
        <v>185</v>
      </c>
      <c r="AD66" s="15">
        <f>VLOOKUP(A:A,[1]TDSheet!$A:$AD,30,0)</f>
        <v>0</v>
      </c>
      <c r="AE66" s="15">
        <f>VLOOKUP(A:A,[1]TDSheet!$A:$AE,31,0)</f>
        <v>0</v>
      </c>
      <c r="AF66" s="15">
        <f t="shared" si="14"/>
        <v>168</v>
      </c>
      <c r="AG66" s="15"/>
      <c r="AH66" s="15"/>
      <c r="AI66" s="15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53</v>
      </c>
      <c r="D67" s="8">
        <v>16</v>
      </c>
      <c r="E67" s="8">
        <v>20</v>
      </c>
      <c r="F67" s="8">
        <v>30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57</v>
      </c>
      <c r="J67" s="15">
        <f t="shared" si="10"/>
        <v>-37</v>
      </c>
      <c r="K67" s="15">
        <f>VLOOKUP(A:A,[1]TDSheet!$A:$T,20,0)</f>
        <v>0</v>
      </c>
      <c r="L67" s="15">
        <f>VLOOKUP(A:A,[1]TDSheet!$A:$N,14,0)</f>
        <v>0</v>
      </c>
      <c r="M67" s="15"/>
      <c r="N67" s="15"/>
      <c r="O67" s="15"/>
      <c r="P67" s="15"/>
      <c r="Q67" s="15"/>
      <c r="R67" s="15"/>
      <c r="S67" s="15">
        <f t="shared" si="11"/>
        <v>4</v>
      </c>
      <c r="T67" s="18"/>
      <c r="U67" s="20">
        <f t="shared" si="12"/>
        <v>7.5</v>
      </c>
      <c r="V67" s="15">
        <f t="shared" si="13"/>
        <v>7.5</v>
      </c>
      <c r="W67" s="15"/>
      <c r="X67" s="15"/>
      <c r="Y67" s="15"/>
      <c r="Z67" s="15">
        <f>VLOOKUP(A:A,[1]TDSheet!$A:$Z,26,0)</f>
        <v>9</v>
      </c>
      <c r="AA67" s="15">
        <f>VLOOKUP(A:A,[1]TDSheet!$A:$AA,27,0)</f>
        <v>13.2</v>
      </c>
      <c r="AB67" s="15">
        <f>VLOOKUP(A:A,[1]TDSheet!$A:$AB,28,0)</f>
        <v>9.4</v>
      </c>
      <c r="AC67" s="15">
        <f>VLOOKUP(A:A,[3]TDSheet!$A:$D,4,0)</f>
        <v>7</v>
      </c>
      <c r="AD67" s="22" t="s">
        <v>123</v>
      </c>
      <c r="AE67" s="15">
        <f>VLOOKUP(A:A,[1]TDSheet!$A:$AE,31,0)</f>
        <v>0</v>
      </c>
      <c r="AF67" s="15">
        <f t="shared" si="14"/>
        <v>0</v>
      </c>
      <c r="AG67" s="15"/>
      <c r="AH67" s="15"/>
      <c r="AI67" s="15"/>
    </row>
    <row r="68" spans="1:35" s="1" customFormat="1" ht="11.1" customHeight="1" outlineLevel="1" x14ac:dyDescent="0.2">
      <c r="A68" s="7" t="s">
        <v>70</v>
      </c>
      <c r="B68" s="7" t="s">
        <v>9</v>
      </c>
      <c r="C68" s="8">
        <v>62.057000000000002</v>
      </c>
      <c r="D68" s="8">
        <v>83.218000000000004</v>
      </c>
      <c r="E68" s="8">
        <v>84.484999999999999</v>
      </c>
      <c r="F68" s="8">
        <v>60.79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76.900000000000006</v>
      </c>
      <c r="J68" s="15">
        <f t="shared" si="10"/>
        <v>7.5849999999999937</v>
      </c>
      <c r="K68" s="15">
        <f>VLOOKUP(A:A,[1]TDSheet!$A:$T,20,0)</f>
        <v>0</v>
      </c>
      <c r="L68" s="15">
        <f>VLOOKUP(A:A,[1]TDSheet!$A:$N,14,0)</f>
        <v>0</v>
      </c>
      <c r="M68" s="15"/>
      <c r="N68" s="15"/>
      <c r="O68" s="15"/>
      <c r="P68" s="15"/>
      <c r="Q68" s="15"/>
      <c r="R68" s="15"/>
      <c r="S68" s="15">
        <f t="shared" si="11"/>
        <v>16.896999999999998</v>
      </c>
      <c r="T68" s="18">
        <v>50</v>
      </c>
      <c r="U68" s="20">
        <f t="shared" si="12"/>
        <v>6.5567852281470085</v>
      </c>
      <c r="V68" s="15">
        <f t="shared" si="13"/>
        <v>3.5976800615493878</v>
      </c>
      <c r="W68" s="15"/>
      <c r="X68" s="15"/>
      <c r="Y68" s="15">
        <v>50</v>
      </c>
      <c r="Z68" s="15">
        <f>VLOOKUP(A:A,[1]TDSheet!$A:$Z,26,0)</f>
        <v>16.089199999999998</v>
      </c>
      <c r="AA68" s="15">
        <f>VLOOKUP(A:A,[1]TDSheet!$A:$AA,27,0)</f>
        <v>17.968600000000002</v>
      </c>
      <c r="AB68" s="15">
        <f>VLOOKUP(A:A,[1]TDSheet!$A:$AB,28,0)</f>
        <v>22.203399999999998</v>
      </c>
      <c r="AC68" s="15">
        <f>VLOOKUP(A:A,[3]TDSheet!$A:$D,4,0)</f>
        <v>17.218</v>
      </c>
      <c r="AD68" s="15">
        <f>VLOOKUP(A:A,[1]TDSheet!$A:$AD,30,0)</f>
        <v>0</v>
      </c>
      <c r="AE68" s="15">
        <f>VLOOKUP(A:A,[1]TDSheet!$A:$AE,31,0)</f>
        <v>0</v>
      </c>
      <c r="AF68" s="15">
        <f t="shared" si="14"/>
        <v>50</v>
      </c>
      <c r="AG68" s="15"/>
      <c r="AH68" s="15"/>
      <c r="AI68" s="15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1875</v>
      </c>
      <c r="D69" s="8">
        <v>1559</v>
      </c>
      <c r="E69" s="8">
        <v>1638</v>
      </c>
      <c r="F69" s="8">
        <v>1735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1710</v>
      </c>
      <c r="J69" s="15">
        <f t="shared" si="10"/>
        <v>-72</v>
      </c>
      <c r="K69" s="15">
        <f>VLOOKUP(A:A,[1]TDSheet!$A:$T,20,0)</f>
        <v>0</v>
      </c>
      <c r="L69" s="15">
        <f>VLOOKUP(A:A,[1]TDSheet!$A:$N,14,0)</f>
        <v>120</v>
      </c>
      <c r="M69" s="15"/>
      <c r="N69" s="15"/>
      <c r="O69" s="15"/>
      <c r="P69" s="15"/>
      <c r="Q69" s="15"/>
      <c r="R69" s="15"/>
      <c r="S69" s="15">
        <f t="shared" si="11"/>
        <v>327.60000000000002</v>
      </c>
      <c r="T69" s="18">
        <v>240</v>
      </c>
      <c r="U69" s="20">
        <f t="shared" si="12"/>
        <v>6.3949938949938945</v>
      </c>
      <c r="V69" s="15">
        <f t="shared" si="13"/>
        <v>5.2960927960927959</v>
      </c>
      <c r="W69" s="15"/>
      <c r="X69" s="15"/>
      <c r="Y69" s="15">
        <v>240</v>
      </c>
      <c r="Z69" s="15">
        <f>VLOOKUP(A:A,[1]TDSheet!$A:$Z,26,0)</f>
        <v>489.6</v>
      </c>
      <c r="AA69" s="15">
        <f>VLOOKUP(A:A,[1]TDSheet!$A:$AA,27,0)</f>
        <v>442</v>
      </c>
      <c r="AB69" s="15">
        <f>VLOOKUP(A:A,[1]TDSheet!$A:$AB,28,0)</f>
        <v>437</v>
      </c>
      <c r="AC69" s="15">
        <f>VLOOKUP(A:A,[3]TDSheet!$A:$D,4,0)</f>
        <v>285</v>
      </c>
      <c r="AD69" s="15">
        <f>VLOOKUP(A:A,[1]TDSheet!$A:$AD,30,0)</f>
        <v>0</v>
      </c>
      <c r="AE69" s="15">
        <f>VLOOKUP(A:A,[1]TDSheet!$A:$AE,31,0)</f>
        <v>0</v>
      </c>
      <c r="AF69" s="15">
        <f t="shared" si="14"/>
        <v>96</v>
      </c>
      <c r="AG69" s="15"/>
      <c r="AH69" s="15"/>
      <c r="AI69" s="15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3441</v>
      </c>
      <c r="D70" s="8">
        <v>2115</v>
      </c>
      <c r="E70" s="8">
        <v>2901</v>
      </c>
      <c r="F70" s="8">
        <v>2546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3006</v>
      </c>
      <c r="J70" s="15">
        <f t="shared" si="10"/>
        <v>-105</v>
      </c>
      <c r="K70" s="15">
        <f>VLOOKUP(A:A,[1]TDSheet!$A:$T,20,0)</f>
        <v>0</v>
      </c>
      <c r="L70" s="15">
        <f>VLOOKUP(A:A,[1]TDSheet!$A:$N,14,0)</f>
        <v>0</v>
      </c>
      <c r="M70" s="15"/>
      <c r="N70" s="15"/>
      <c r="O70" s="15"/>
      <c r="P70" s="15"/>
      <c r="Q70" s="15"/>
      <c r="R70" s="15"/>
      <c r="S70" s="15">
        <f t="shared" si="11"/>
        <v>580.20000000000005</v>
      </c>
      <c r="T70" s="18">
        <v>1200</v>
      </c>
      <c r="U70" s="20">
        <f t="shared" si="12"/>
        <v>6.4563943467769729</v>
      </c>
      <c r="V70" s="15">
        <f t="shared" si="13"/>
        <v>4.3881420199931052</v>
      </c>
      <c r="W70" s="15"/>
      <c r="X70" s="15"/>
      <c r="Y70" s="15">
        <v>1200</v>
      </c>
      <c r="Z70" s="15">
        <f>VLOOKUP(A:A,[1]TDSheet!$A:$Z,26,0)</f>
        <v>893.4</v>
      </c>
      <c r="AA70" s="15">
        <f>VLOOKUP(A:A,[1]TDSheet!$A:$AA,27,0)</f>
        <v>693.2</v>
      </c>
      <c r="AB70" s="15">
        <f>VLOOKUP(A:A,[1]TDSheet!$A:$AB,28,0)</f>
        <v>684.8</v>
      </c>
      <c r="AC70" s="15">
        <f>VLOOKUP(A:A,[3]TDSheet!$A:$D,4,0)</f>
        <v>437</v>
      </c>
      <c r="AD70" s="15">
        <f>VLOOKUP(A:A,[1]TDSheet!$A:$AD,30,0)</f>
        <v>0</v>
      </c>
      <c r="AE70" s="15">
        <f>VLOOKUP(A:A,[1]TDSheet!$A:$AE,31,0)</f>
        <v>0</v>
      </c>
      <c r="AF70" s="15">
        <f t="shared" si="14"/>
        <v>491.99999999999994</v>
      </c>
      <c r="AG70" s="15"/>
      <c r="AH70" s="15"/>
      <c r="AI70" s="15"/>
    </row>
    <row r="71" spans="1:35" s="1" customFormat="1" ht="11.1" customHeight="1" outlineLevel="1" x14ac:dyDescent="0.2">
      <c r="A71" s="7" t="s">
        <v>73</v>
      </c>
      <c r="B71" s="7" t="s">
        <v>9</v>
      </c>
      <c r="C71" s="8">
        <v>150.803</v>
      </c>
      <c r="D71" s="8">
        <v>182.685</v>
      </c>
      <c r="E71" s="8">
        <v>166.489</v>
      </c>
      <c r="F71" s="8">
        <v>162.29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165.3</v>
      </c>
      <c r="J71" s="15">
        <f t="shared" si="10"/>
        <v>1.188999999999993</v>
      </c>
      <c r="K71" s="15">
        <f>VLOOKUP(A:A,[1]TDSheet!$A:$T,20,0)</f>
        <v>0</v>
      </c>
      <c r="L71" s="15">
        <f>VLOOKUP(A:A,[1]TDSheet!$A:$N,14,0)</f>
        <v>30</v>
      </c>
      <c r="M71" s="15"/>
      <c r="N71" s="15"/>
      <c r="O71" s="15"/>
      <c r="P71" s="15"/>
      <c r="Q71" s="15"/>
      <c r="R71" s="15"/>
      <c r="S71" s="15">
        <f t="shared" si="11"/>
        <v>33.297800000000002</v>
      </c>
      <c r="T71" s="18">
        <v>20</v>
      </c>
      <c r="U71" s="20">
        <f t="shared" si="12"/>
        <v>6.3754962790334488</v>
      </c>
      <c r="V71" s="15">
        <f t="shared" si="13"/>
        <v>4.8738955726804765</v>
      </c>
      <c r="W71" s="15"/>
      <c r="X71" s="15"/>
      <c r="Y71" s="15">
        <v>20</v>
      </c>
      <c r="Z71" s="15">
        <f>VLOOKUP(A:A,[1]TDSheet!$A:$Z,26,0)</f>
        <v>36.573799999999999</v>
      </c>
      <c r="AA71" s="15">
        <f>VLOOKUP(A:A,[1]TDSheet!$A:$AA,27,0)</f>
        <v>28.4298</v>
      </c>
      <c r="AB71" s="15">
        <f>VLOOKUP(A:A,[1]TDSheet!$A:$AB,28,0)</f>
        <v>34.568599999999996</v>
      </c>
      <c r="AC71" s="15">
        <f>VLOOKUP(A:A,[3]TDSheet!$A:$D,4,0)</f>
        <v>34.299999999999997</v>
      </c>
      <c r="AD71" s="15">
        <f>VLOOKUP(A:A,[1]TDSheet!$A:$AD,30,0)</f>
        <v>0</v>
      </c>
      <c r="AE71" s="15">
        <f>VLOOKUP(A:A,[1]TDSheet!$A:$AE,31,0)</f>
        <v>0</v>
      </c>
      <c r="AF71" s="15">
        <f t="shared" si="14"/>
        <v>20</v>
      </c>
      <c r="AG71" s="15"/>
      <c r="AH71" s="15"/>
      <c r="AI71" s="15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341</v>
      </c>
      <c r="D72" s="8">
        <v>212</v>
      </c>
      <c r="E72" s="8">
        <v>212</v>
      </c>
      <c r="F72" s="8">
        <v>324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228</v>
      </c>
      <c r="J72" s="15">
        <f t="shared" ref="J72:J97" si="15">E72-I72</f>
        <v>-16</v>
      </c>
      <c r="K72" s="15">
        <f>VLOOKUP(A:A,[1]TDSheet!$A:$T,20,0)</f>
        <v>0</v>
      </c>
      <c r="L72" s="15">
        <f>VLOOKUP(A:A,[1]TDSheet!$A:$N,14,0)</f>
        <v>0</v>
      </c>
      <c r="M72" s="15"/>
      <c r="N72" s="15"/>
      <c r="O72" s="15"/>
      <c r="P72" s="15"/>
      <c r="Q72" s="15"/>
      <c r="R72" s="15"/>
      <c r="S72" s="15">
        <f t="shared" ref="S72:S97" si="16">E72/5</f>
        <v>42.4</v>
      </c>
      <c r="T72" s="18"/>
      <c r="U72" s="20">
        <f t="shared" ref="U72:U97" si="17">(F72+K72+L72+T72)/S72</f>
        <v>7.6415094339622645</v>
      </c>
      <c r="V72" s="15">
        <f t="shared" ref="V72:V97" si="18">F72/S72</f>
        <v>7.6415094339622645</v>
      </c>
      <c r="W72" s="15"/>
      <c r="X72" s="15"/>
      <c r="Y72" s="15"/>
      <c r="Z72" s="15">
        <f>VLOOKUP(A:A,[1]TDSheet!$A:$Z,26,0)</f>
        <v>86</v>
      </c>
      <c r="AA72" s="15">
        <f>VLOOKUP(A:A,[1]TDSheet!$A:$AA,27,0)</f>
        <v>59</v>
      </c>
      <c r="AB72" s="15">
        <f>VLOOKUP(A:A,[1]TDSheet!$A:$AB,28,0)</f>
        <v>78</v>
      </c>
      <c r="AC72" s="15">
        <f>VLOOKUP(A:A,[3]TDSheet!$A:$D,4,0)</f>
        <v>24</v>
      </c>
      <c r="AD72" s="15">
        <f>VLOOKUP(A:A,[1]TDSheet!$A:$AD,30,0)</f>
        <v>0</v>
      </c>
      <c r="AE72" s="15">
        <f>VLOOKUP(A:A,[1]TDSheet!$A:$AE,31,0)</f>
        <v>0</v>
      </c>
      <c r="AF72" s="15">
        <f t="shared" ref="AF72:AF97" si="19">T72*G72</f>
        <v>0</v>
      </c>
      <c r="AG72" s="15"/>
      <c r="AH72" s="15"/>
      <c r="AI72" s="15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756</v>
      </c>
      <c r="D73" s="8">
        <v>512</v>
      </c>
      <c r="E73" s="8">
        <v>509</v>
      </c>
      <c r="F73" s="8">
        <v>702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553</v>
      </c>
      <c r="J73" s="15">
        <f t="shared" si="15"/>
        <v>-44</v>
      </c>
      <c r="K73" s="15">
        <f>VLOOKUP(A:A,[1]TDSheet!$A:$T,20,0)</f>
        <v>0</v>
      </c>
      <c r="L73" s="15">
        <f>VLOOKUP(A:A,[1]TDSheet!$A:$N,14,0)</f>
        <v>120</v>
      </c>
      <c r="M73" s="15"/>
      <c r="N73" s="15"/>
      <c r="O73" s="15"/>
      <c r="P73" s="15"/>
      <c r="Q73" s="15"/>
      <c r="R73" s="15"/>
      <c r="S73" s="15">
        <f t="shared" si="16"/>
        <v>101.8</v>
      </c>
      <c r="T73" s="18"/>
      <c r="U73" s="20">
        <f t="shared" si="17"/>
        <v>8.0746561886051076</v>
      </c>
      <c r="V73" s="15">
        <f t="shared" si="18"/>
        <v>6.8958742632612973</v>
      </c>
      <c r="W73" s="15"/>
      <c r="X73" s="15"/>
      <c r="Y73" s="15"/>
      <c r="Z73" s="15">
        <f>VLOOKUP(A:A,[1]TDSheet!$A:$Z,26,0)</f>
        <v>139.4</v>
      </c>
      <c r="AA73" s="15">
        <f>VLOOKUP(A:A,[1]TDSheet!$A:$AA,27,0)</f>
        <v>152.4</v>
      </c>
      <c r="AB73" s="15">
        <f>VLOOKUP(A:A,[1]TDSheet!$A:$AB,28,0)</f>
        <v>138.19999999999999</v>
      </c>
      <c r="AC73" s="15">
        <f>VLOOKUP(A:A,[3]TDSheet!$A:$D,4,0)</f>
        <v>67</v>
      </c>
      <c r="AD73" s="15">
        <f>VLOOKUP(A:A,[1]TDSheet!$A:$AD,30,0)</f>
        <v>0</v>
      </c>
      <c r="AE73" s="15">
        <f>VLOOKUP(A:A,[1]TDSheet!$A:$AE,31,0)</f>
        <v>0</v>
      </c>
      <c r="AF73" s="15">
        <f t="shared" si="19"/>
        <v>0</v>
      </c>
      <c r="AG73" s="15"/>
      <c r="AH73" s="15"/>
      <c r="AI73" s="15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774</v>
      </c>
      <c r="D74" s="8">
        <v>1223</v>
      </c>
      <c r="E74" s="8">
        <v>871</v>
      </c>
      <c r="F74" s="8">
        <v>1080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914</v>
      </c>
      <c r="J74" s="15">
        <f t="shared" si="15"/>
        <v>-43</v>
      </c>
      <c r="K74" s="15">
        <f>VLOOKUP(A:A,[1]TDSheet!$A:$T,20,0)</f>
        <v>0</v>
      </c>
      <c r="L74" s="15">
        <f>VLOOKUP(A:A,[1]TDSheet!$A:$N,14,0)</f>
        <v>120</v>
      </c>
      <c r="M74" s="15"/>
      <c r="N74" s="15"/>
      <c r="O74" s="15"/>
      <c r="P74" s="15"/>
      <c r="Q74" s="15"/>
      <c r="R74" s="15"/>
      <c r="S74" s="15">
        <f t="shared" si="16"/>
        <v>174.2</v>
      </c>
      <c r="T74" s="18"/>
      <c r="U74" s="20">
        <f t="shared" si="17"/>
        <v>6.8886337543053964</v>
      </c>
      <c r="V74" s="15">
        <f t="shared" si="18"/>
        <v>6.1997703788748568</v>
      </c>
      <c r="W74" s="15"/>
      <c r="X74" s="15"/>
      <c r="Y74" s="15"/>
      <c r="Z74" s="15">
        <f>VLOOKUP(A:A,[1]TDSheet!$A:$Z,26,0)</f>
        <v>216.2</v>
      </c>
      <c r="AA74" s="15">
        <f>VLOOKUP(A:A,[1]TDSheet!$A:$AA,27,0)</f>
        <v>211</v>
      </c>
      <c r="AB74" s="15">
        <f>VLOOKUP(A:A,[1]TDSheet!$A:$AB,28,0)</f>
        <v>184.8</v>
      </c>
      <c r="AC74" s="15">
        <f>VLOOKUP(A:A,[3]TDSheet!$A:$D,4,0)</f>
        <v>174</v>
      </c>
      <c r="AD74" s="15">
        <f>VLOOKUP(A:A,[1]TDSheet!$A:$AD,30,0)</f>
        <v>0</v>
      </c>
      <c r="AE74" s="15">
        <f>VLOOKUP(A:A,[1]TDSheet!$A:$AE,31,0)</f>
        <v>0</v>
      </c>
      <c r="AF74" s="15">
        <f t="shared" si="19"/>
        <v>0</v>
      </c>
      <c r="AG74" s="15"/>
      <c r="AH74" s="15"/>
      <c r="AI74" s="15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91</v>
      </c>
      <c r="D75" s="8"/>
      <c r="E75" s="8">
        <v>48</v>
      </c>
      <c r="F75" s="8">
        <v>43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44</v>
      </c>
      <c r="J75" s="15">
        <f t="shared" si="15"/>
        <v>4</v>
      </c>
      <c r="K75" s="15">
        <f>VLOOKUP(A:A,[1]TDSheet!$A:$T,20,0)</f>
        <v>0</v>
      </c>
      <c r="L75" s="15">
        <f>VLOOKUP(A:A,[1]TDSheet!$A:$N,14,0)</f>
        <v>60</v>
      </c>
      <c r="M75" s="15"/>
      <c r="N75" s="15"/>
      <c r="O75" s="15"/>
      <c r="P75" s="15"/>
      <c r="Q75" s="15"/>
      <c r="R75" s="15"/>
      <c r="S75" s="15">
        <f t="shared" si="16"/>
        <v>9.6</v>
      </c>
      <c r="T75" s="18"/>
      <c r="U75" s="20">
        <f t="shared" si="17"/>
        <v>10.729166666666668</v>
      </c>
      <c r="V75" s="15">
        <f t="shared" si="18"/>
        <v>4.479166666666667</v>
      </c>
      <c r="W75" s="15"/>
      <c r="X75" s="15"/>
      <c r="Y75" s="15"/>
      <c r="Z75" s="15">
        <f>VLOOKUP(A:A,[1]TDSheet!$A:$Z,26,0)</f>
        <v>13.2</v>
      </c>
      <c r="AA75" s="15">
        <f>VLOOKUP(A:A,[1]TDSheet!$A:$AA,27,0)</f>
        <v>16</v>
      </c>
      <c r="AB75" s="15">
        <f>VLOOKUP(A:A,[1]TDSheet!$A:$AB,28,0)</f>
        <v>7.2</v>
      </c>
      <c r="AC75" s="15">
        <f>VLOOKUP(A:A,[3]TDSheet!$A:$D,4,0)</f>
        <v>9</v>
      </c>
      <c r="AD75" s="15">
        <f>VLOOKUP(A:A,[1]TDSheet!$A:$AD,30,0)</f>
        <v>0</v>
      </c>
      <c r="AE75" s="15">
        <f>VLOOKUP(A:A,[1]TDSheet!$A:$AE,31,0)</f>
        <v>0</v>
      </c>
      <c r="AF75" s="15">
        <f t="shared" si="19"/>
        <v>0</v>
      </c>
      <c r="AG75" s="15"/>
      <c r="AH75" s="15"/>
      <c r="AI75" s="15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55</v>
      </c>
      <c r="D76" s="8">
        <v>30</v>
      </c>
      <c r="E76" s="8">
        <v>50</v>
      </c>
      <c r="F76" s="8">
        <v>32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53</v>
      </c>
      <c r="J76" s="15">
        <f t="shared" si="15"/>
        <v>-3</v>
      </c>
      <c r="K76" s="15">
        <f>VLOOKUP(A:A,[1]TDSheet!$A:$T,20,0)</f>
        <v>0</v>
      </c>
      <c r="L76" s="15">
        <f>VLOOKUP(A:A,[1]TDSheet!$A:$N,14,0)</f>
        <v>0</v>
      </c>
      <c r="M76" s="15"/>
      <c r="N76" s="15"/>
      <c r="O76" s="15"/>
      <c r="P76" s="15"/>
      <c r="Q76" s="15"/>
      <c r="R76" s="15"/>
      <c r="S76" s="15">
        <f t="shared" si="16"/>
        <v>10</v>
      </c>
      <c r="T76" s="18">
        <v>40</v>
      </c>
      <c r="U76" s="20">
        <f t="shared" si="17"/>
        <v>7.2</v>
      </c>
      <c r="V76" s="15">
        <f t="shared" si="18"/>
        <v>3.2</v>
      </c>
      <c r="W76" s="15"/>
      <c r="X76" s="15"/>
      <c r="Y76" s="15">
        <v>40</v>
      </c>
      <c r="Z76" s="15">
        <f>VLOOKUP(A:A,[1]TDSheet!$A:$Z,26,0)</f>
        <v>8.1999999999999993</v>
      </c>
      <c r="AA76" s="15">
        <f>VLOOKUP(A:A,[1]TDSheet!$A:$AA,27,0)</f>
        <v>9.1999999999999993</v>
      </c>
      <c r="AB76" s="15">
        <f>VLOOKUP(A:A,[1]TDSheet!$A:$AB,28,0)</f>
        <v>10.4</v>
      </c>
      <c r="AC76" s="15">
        <f>VLOOKUP(A:A,[3]TDSheet!$A:$D,4,0)</f>
        <v>13</v>
      </c>
      <c r="AD76" s="15">
        <f>VLOOKUP(A:A,[1]TDSheet!$A:$AD,30,0)</f>
        <v>0</v>
      </c>
      <c r="AE76" s="15">
        <f>VLOOKUP(A:A,[1]TDSheet!$A:$AE,31,0)</f>
        <v>0</v>
      </c>
      <c r="AF76" s="15">
        <f t="shared" si="19"/>
        <v>33.6</v>
      </c>
      <c r="AG76" s="15"/>
      <c r="AH76" s="15"/>
      <c r="AI76" s="15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2770</v>
      </c>
      <c r="D77" s="8">
        <v>2984</v>
      </c>
      <c r="E77" s="8">
        <v>2661</v>
      </c>
      <c r="F77" s="8">
        <v>2975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2773</v>
      </c>
      <c r="J77" s="15">
        <f t="shared" si="15"/>
        <v>-112</v>
      </c>
      <c r="K77" s="15">
        <f>VLOOKUP(A:A,[1]TDSheet!$A:$T,20,0)</f>
        <v>0</v>
      </c>
      <c r="L77" s="15">
        <f>VLOOKUP(A:A,[1]TDSheet!$A:$N,14,0)</f>
        <v>200</v>
      </c>
      <c r="M77" s="15"/>
      <c r="N77" s="15"/>
      <c r="O77" s="15"/>
      <c r="P77" s="15"/>
      <c r="Q77" s="15"/>
      <c r="R77" s="15"/>
      <c r="S77" s="15">
        <f t="shared" si="16"/>
        <v>532.20000000000005</v>
      </c>
      <c r="T77" s="18">
        <v>400</v>
      </c>
      <c r="U77" s="20">
        <f t="shared" si="17"/>
        <v>6.7173994738819989</v>
      </c>
      <c r="V77" s="15">
        <f t="shared" si="18"/>
        <v>5.5900037579857189</v>
      </c>
      <c r="W77" s="15"/>
      <c r="X77" s="15"/>
      <c r="Y77" s="15">
        <v>400</v>
      </c>
      <c r="Z77" s="15">
        <f>VLOOKUP(A:A,[1]TDSheet!$A:$Z,26,0)</f>
        <v>620.4</v>
      </c>
      <c r="AA77" s="15">
        <f>VLOOKUP(A:A,[1]TDSheet!$A:$AA,27,0)</f>
        <v>555.79999999999995</v>
      </c>
      <c r="AB77" s="15">
        <f>VLOOKUP(A:A,[1]TDSheet!$A:$AB,28,0)</f>
        <v>568</v>
      </c>
      <c r="AC77" s="15">
        <f>VLOOKUP(A:A,[3]TDSheet!$A:$D,4,0)</f>
        <v>435</v>
      </c>
      <c r="AD77" s="15">
        <f>VLOOKUP(A:A,[1]TDSheet!$A:$AD,30,0)</f>
        <v>0</v>
      </c>
      <c r="AE77" s="15">
        <f>VLOOKUP(A:A,[1]TDSheet!$A:$AE,31,0)</f>
        <v>0</v>
      </c>
      <c r="AF77" s="15">
        <f t="shared" si="19"/>
        <v>140</v>
      </c>
      <c r="AG77" s="15"/>
      <c r="AH77" s="15"/>
      <c r="AI77" s="15"/>
    </row>
    <row r="78" spans="1:35" s="1" customFormat="1" ht="11.1" customHeight="1" outlineLevel="1" x14ac:dyDescent="0.2">
      <c r="A78" s="7" t="s">
        <v>80</v>
      </c>
      <c r="B78" s="7" t="s">
        <v>9</v>
      </c>
      <c r="C78" s="8">
        <v>86.795000000000002</v>
      </c>
      <c r="D78" s="8">
        <v>43.826000000000001</v>
      </c>
      <c r="E78" s="8">
        <v>72.960999999999999</v>
      </c>
      <c r="F78" s="8">
        <v>56.353999999999999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74.900000000000006</v>
      </c>
      <c r="J78" s="15">
        <f t="shared" si="15"/>
        <v>-1.9390000000000072</v>
      </c>
      <c r="K78" s="15">
        <f>VLOOKUP(A:A,[1]TDSheet!$A:$T,20,0)</f>
        <v>0</v>
      </c>
      <c r="L78" s="15">
        <f>VLOOKUP(A:A,[1]TDSheet!$A:$N,14,0)</f>
        <v>30</v>
      </c>
      <c r="M78" s="15"/>
      <c r="N78" s="15"/>
      <c r="O78" s="15"/>
      <c r="P78" s="15"/>
      <c r="Q78" s="15"/>
      <c r="R78" s="15"/>
      <c r="S78" s="15">
        <f t="shared" si="16"/>
        <v>14.5922</v>
      </c>
      <c r="T78" s="18">
        <v>20</v>
      </c>
      <c r="U78" s="20">
        <f t="shared" si="17"/>
        <v>7.2884143583558343</v>
      </c>
      <c r="V78" s="15">
        <f t="shared" si="18"/>
        <v>3.8619262345636711</v>
      </c>
      <c r="W78" s="15"/>
      <c r="X78" s="15"/>
      <c r="Y78" s="15">
        <v>20</v>
      </c>
      <c r="Z78" s="15">
        <f>VLOOKUP(A:A,[1]TDSheet!$A:$Z,26,0)</f>
        <v>0</v>
      </c>
      <c r="AA78" s="15">
        <f>VLOOKUP(A:A,[1]TDSheet!$A:$AA,27,0)</f>
        <v>0</v>
      </c>
      <c r="AB78" s="15">
        <f>VLOOKUP(A:A,[1]TDSheet!$A:$AB,28,0)</f>
        <v>10.8086</v>
      </c>
      <c r="AC78" s="15">
        <f>VLOOKUP(A:A,[3]TDSheet!$A:$D,4,0)</f>
        <v>14.935</v>
      </c>
      <c r="AD78" s="15">
        <f>VLOOKUP(A:A,[1]TDSheet!$A:$AD,30,0)</f>
        <v>0</v>
      </c>
      <c r="AE78" s="15" t="e">
        <f>VLOOKUP(A:A,[1]TDSheet!$A:$AE,31,0)</f>
        <v>#N/A</v>
      </c>
      <c r="AF78" s="15">
        <f t="shared" si="19"/>
        <v>20</v>
      </c>
      <c r="AG78" s="15"/>
      <c r="AH78" s="15"/>
      <c r="AI78" s="15"/>
    </row>
    <row r="79" spans="1:35" s="1" customFormat="1" ht="11.1" customHeight="1" outlineLevel="1" x14ac:dyDescent="0.2">
      <c r="A79" s="7" t="s">
        <v>81</v>
      </c>
      <c r="B79" s="7" t="s">
        <v>9</v>
      </c>
      <c r="C79" s="8">
        <v>361.46</v>
      </c>
      <c r="D79" s="8">
        <v>618.33299999999997</v>
      </c>
      <c r="E79" s="8">
        <v>502.07900000000001</v>
      </c>
      <c r="F79" s="8">
        <v>422.61099999999999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521.50800000000004</v>
      </c>
      <c r="J79" s="15">
        <f t="shared" si="15"/>
        <v>-19.42900000000003</v>
      </c>
      <c r="K79" s="15">
        <f>VLOOKUP(A:A,[1]TDSheet!$A:$T,20,0)</f>
        <v>0</v>
      </c>
      <c r="L79" s="15">
        <f>VLOOKUP(A:A,[1]TDSheet!$A:$N,14,0)</f>
        <v>50</v>
      </c>
      <c r="M79" s="15"/>
      <c r="N79" s="15"/>
      <c r="O79" s="15"/>
      <c r="P79" s="15"/>
      <c r="Q79" s="15"/>
      <c r="R79" s="15"/>
      <c r="S79" s="15">
        <f t="shared" si="16"/>
        <v>100.4158</v>
      </c>
      <c r="T79" s="18">
        <v>200</v>
      </c>
      <c r="U79" s="20">
        <f t="shared" si="17"/>
        <v>6.6982586405724991</v>
      </c>
      <c r="V79" s="15">
        <f t="shared" si="18"/>
        <v>4.2086105971371035</v>
      </c>
      <c r="W79" s="15"/>
      <c r="X79" s="15"/>
      <c r="Y79" s="15">
        <v>200</v>
      </c>
      <c r="Z79" s="15">
        <f>VLOOKUP(A:A,[1]TDSheet!$A:$Z,26,0)</f>
        <v>106.8124</v>
      </c>
      <c r="AA79" s="15">
        <f>VLOOKUP(A:A,[1]TDSheet!$A:$AA,27,0)</f>
        <v>107.45060000000001</v>
      </c>
      <c r="AB79" s="15">
        <f>VLOOKUP(A:A,[1]TDSheet!$A:$AB,28,0)</f>
        <v>102.1874</v>
      </c>
      <c r="AC79" s="15">
        <f>VLOOKUP(A:A,[3]TDSheet!$A:$D,4,0)</f>
        <v>63.52</v>
      </c>
      <c r="AD79" s="15">
        <f>VLOOKUP(A:A,[1]TDSheet!$A:$AD,30,0)</f>
        <v>0</v>
      </c>
      <c r="AE79" s="15">
        <f>VLOOKUP(A:A,[1]TDSheet!$A:$AE,31,0)</f>
        <v>0</v>
      </c>
      <c r="AF79" s="15">
        <f t="shared" si="19"/>
        <v>200</v>
      </c>
      <c r="AG79" s="15"/>
      <c r="AH79" s="15"/>
      <c r="AI79" s="15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3946</v>
      </c>
      <c r="D80" s="8">
        <v>2258</v>
      </c>
      <c r="E80" s="8">
        <v>3099</v>
      </c>
      <c r="F80" s="8">
        <v>2989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3202</v>
      </c>
      <c r="J80" s="15">
        <f t="shared" si="15"/>
        <v>-103</v>
      </c>
      <c r="K80" s="15">
        <f>VLOOKUP(A:A,[1]TDSheet!$A:$T,20,0)</f>
        <v>0</v>
      </c>
      <c r="L80" s="15">
        <f>VLOOKUP(A:A,[1]TDSheet!$A:$N,14,0)</f>
        <v>0</v>
      </c>
      <c r="M80" s="15"/>
      <c r="N80" s="15"/>
      <c r="O80" s="15"/>
      <c r="P80" s="15"/>
      <c r="Q80" s="15"/>
      <c r="R80" s="15"/>
      <c r="S80" s="15">
        <f t="shared" si="16"/>
        <v>619.79999999999995</v>
      </c>
      <c r="T80" s="18">
        <v>1000</v>
      </c>
      <c r="U80" s="20">
        <f t="shared" si="17"/>
        <v>6.4359470797031308</v>
      </c>
      <c r="V80" s="15">
        <f t="shared" si="18"/>
        <v>4.8225233946434338</v>
      </c>
      <c r="W80" s="15"/>
      <c r="X80" s="15"/>
      <c r="Y80" s="15">
        <v>1000</v>
      </c>
      <c r="Z80" s="15">
        <f>VLOOKUP(A:A,[1]TDSheet!$A:$Z,26,0)</f>
        <v>885.4</v>
      </c>
      <c r="AA80" s="15">
        <f>VLOOKUP(A:A,[1]TDSheet!$A:$AA,27,0)</f>
        <v>757.4</v>
      </c>
      <c r="AB80" s="15">
        <f>VLOOKUP(A:A,[1]TDSheet!$A:$AB,28,0)</f>
        <v>696.8</v>
      </c>
      <c r="AC80" s="15">
        <f>VLOOKUP(A:A,[3]TDSheet!$A:$D,4,0)</f>
        <v>501</v>
      </c>
      <c r="AD80" s="15">
        <f>VLOOKUP(A:A,[1]TDSheet!$A:$AD,30,0)</f>
        <v>0</v>
      </c>
      <c r="AE80" s="15">
        <f>VLOOKUP(A:A,[1]TDSheet!$A:$AE,31,0)</f>
        <v>0</v>
      </c>
      <c r="AF80" s="15">
        <f t="shared" si="19"/>
        <v>350</v>
      </c>
      <c r="AG80" s="15"/>
      <c r="AH80" s="15"/>
      <c r="AI80" s="15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892</v>
      </c>
      <c r="D81" s="8">
        <v>1201</v>
      </c>
      <c r="E81" s="8">
        <v>825</v>
      </c>
      <c r="F81" s="8">
        <v>1253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842</v>
      </c>
      <c r="J81" s="15">
        <f t="shared" si="15"/>
        <v>-17</v>
      </c>
      <c r="K81" s="15">
        <f>VLOOKUP(A:A,[1]TDSheet!$A:$T,20,0)</f>
        <v>0</v>
      </c>
      <c r="L81" s="15">
        <f>VLOOKUP(A:A,[1]TDSheet!$A:$N,14,0)</f>
        <v>0</v>
      </c>
      <c r="M81" s="15"/>
      <c r="N81" s="15"/>
      <c r="O81" s="15"/>
      <c r="P81" s="15"/>
      <c r="Q81" s="15"/>
      <c r="R81" s="15"/>
      <c r="S81" s="15">
        <f t="shared" si="16"/>
        <v>165</v>
      </c>
      <c r="T81" s="18"/>
      <c r="U81" s="20">
        <f t="shared" si="17"/>
        <v>7.5939393939393938</v>
      </c>
      <c r="V81" s="15">
        <f t="shared" si="18"/>
        <v>7.5939393939393938</v>
      </c>
      <c r="W81" s="15"/>
      <c r="X81" s="15"/>
      <c r="Y81" s="15"/>
      <c r="Z81" s="15">
        <f>VLOOKUP(A:A,[1]TDSheet!$A:$Z,26,0)</f>
        <v>271.60000000000002</v>
      </c>
      <c r="AA81" s="15">
        <f>VLOOKUP(A:A,[1]TDSheet!$A:$AA,27,0)</f>
        <v>221.6</v>
      </c>
      <c r="AB81" s="15">
        <f>VLOOKUP(A:A,[1]TDSheet!$A:$AB,28,0)</f>
        <v>236.6</v>
      </c>
      <c r="AC81" s="15">
        <f>VLOOKUP(A:A,[3]TDSheet!$A:$D,4,0)</f>
        <v>100</v>
      </c>
      <c r="AD81" s="15">
        <f>VLOOKUP(A:A,[1]TDSheet!$A:$AD,30,0)</f>
        <v>0</v>
      </c>
      <c r="AE81" s="15">
        <f>VLOOKUP(A:A,[1]TDSheet!$A:$AE,31,0)</f>
        <v>0</v>
      </c>
      <c r="AF81" s="15">
        <f t="shared" si="19"/>
        <v>0</v>
      </c>
      <c r="AG81" s="15"/>
      <c r="AH81" s="15"/>
      <c r="AI81" s="15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33</v>
      </c>
      <c r="D82" s="8"/>
      <c r="E82" s="8">
        <v>17</v>
      </c>
      <c r="F82" s="8">
        <v>16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17</v>
      </c>
      <c r="J82" s="15">
        <f t="shared" si="15"/>
        <v>0</v>
      </c>
      <c r="K82" s="15">
        <f>VLOOKUP(A:A,[1]TDSheet!$A:$T,20,0)</f>
        <v>0</v>
      </c>
      <c r="L82" s="15">
        <f>VLOOKUP(A:A,[1]TDSheet!$A:$N,14,0)</f>
        <v>0</v>
      </c>
      <c r="M82" s="15"/>
      <c r="N82" s="15"/>
      <c r="O82" s="15"/>
      <c r="P82" s="15"/>
      <c r="Q82" s="15"/>
      <c r="R82" s="15"/>
      <c r="S82" s="15">
        <f t="shared" si="16"/>
        <v>3.4</v>
      </c>
      <c r="T82" s="18"/>
      <c r="U82" s="20">
        <f t="shared" si="17"/>
        <v>4.7058823529411766</v>
      </c>
      <c r="V82" s="15">
        <f t="shared" si="18"/>
        <v>4.7058823529411766</v>
      </c>
      <c r="W82" s="15"/>
      <c r="X82" s="15"/>
      <c r="Y82" s="15"/>
      <c r="Z82" s="15">
        <f>VLOOKUP(A:A,[1]TDSheet!$A:$Z,26,0)</f>
        <v>0.2</v>
      </c>
      <c r="AA82" s="15">
        <f>VLOOKUP(A:A,[1]TDSheet!$A:$AA,27,0)</f>
        <v>0</v>
      </c>
      <c r="AB82" s="15">
        <f>VLOOKUP(A:A,[1]TDSheet!$A:$AB,28,0)</f>
        <v>0</v>
      </c>
      <c r="AC82" s="15">
        <f>VLOOKUP(A:A,[3]TDSheet!$A:$D,4,0)</f>
        <v>4</v>
      </c>
      <c r="AD82" s="15">
        <f>VLOOKUP(A:A,[1]TDSheet!$A:$AD,30,0)</f>
        <v>0</v>
      </c>
      <c r="AE82" s="15">
        <f>VLOOKUP(A:A,[1]TDSheet!$A:$AE,31,0)</f>
        <v>0</v>
      </c>
      <c r="AF82" s="15">
        <f t="shared" si="19"/>
        <v>0</v>
      </c>
      <c r="AG82" s="15"/>
      <c r="AH82" s="15"/>
      <c r="AI82" s="15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1465</v>
      </c>
      <c r="D83" s="8">
        <v>1490</v>
      </c>
      <c r="E83" s="8">
        <v>1262</v>
      </c>
      <c r="F83" s="8">
        <v>1681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1275</v>
      </c>
      <c r="J83" s="15">
        <f t="shared" si="15"/>
        <v>-13</v>
      </c>
      <c r="K83" s="15">
        <f>VLOOKUP(A:A,[1]TDSheet!$A:$T,20,0)</f>
        <v>0</v>
      </c>
      <c r="L83" s="15">
        <f>VLOOKUP(A:A,[1]TDSheet!$A:$N,14,0)</f>
        <v>80</v>
      </c>
      <c r="M83" s="15"/>
      <c r="N83" s="15"/>
      <c r="O83" s="15"/>
      <c r="P83" s="15"/>
      <c r="Q83" s="15"/>
      <c r="R83" s="15"/>
      <c r="S83" s="15">
        <f t="shared" si="16"/>
        <v>252.4</v>
      </c>
      <c r="T83" s="18"/>
      <c r="U83" s="20">
        <f t="shared" si="17"/>
        <v>6.9770206022187002</v>
      </c>
      <c r="V83" s="15">
        <f t="shared" si="18"/>
        <v>6.6600633914421552</v>
      </c>
      <c r="W83" s="15"/>
      <c r="X83" s="15"/>
      <c r="Y83" s="15"/>
      <c r="Z83" s="15">
        <f>VLOOKUP(A:A,[1]TDSheet!$A:$Z,26,0)</f>
        <v>302.60000000000002</v>
      </c>
      <c r="AA83" s="15">
        <f>VLOOKUP(A:A,[1]TDSheet!$A:$AA,27,0)</f>
        <v>249.2</v>
      </c>
      <c r="AB83" s="15">
        <f>VLOOKUP(A:A,[1]TDSheet!$A:$AB,28,0)</f>
        <v>303.8</v>
      </c>
      <c r="AC83" s="15">
        <f>VLOOKUP(A:A,[3]TDSheet!$A:$D,4,0)</f>
        <v>115</v>
      </c>
      <c r="AD83" s="15">
        <f>VLOOKUP(A:A,[1]TDSheet!$A:$AD,30,0)</f>
        <v>0</v>
      </c>
      <c r="AE83" s="15">
        <f>VLOOKUP(A:A,[1]TDSheet!$A:$AE,31,0)</f>
        <v>0</v>
      </c>
      <c r="AF83" s="15">
        <f t="shared" si="19"/>
        <v>0</v>
      </c>
      <c r="AG83" s="15"/>
      <c r="AH83" s="15"/>
      <c r="AI83" s="15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1287</v>
      </c>
      <c r="D84" s="8">
        <v>1720</v>
      </c>
      <c r="E84" s="8">
        <v>1425</v>
      </c>
      <c r="F84" s="8">
        <v>1505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1496</v>
      </c>
      <c r="J84" s="15">
        <f t="shared" si="15"/>
        <v>-71</v>
      </c>
      <c r="K84" s="15">
        <f>VLOOKUP(A:A,[1]TDSheet!$A:$T,20,0)</f>
        <v>0</v>
      </c>
      <c r="L84" s="15">
        <f>VLOOKUP(A:A,[1]TDSheet!$A:$N,14,0)</f>
        <v>200</v>
      </c>
      <c r="M84" s="15"/>
      <c r="N84" s="15"/>
      <c r="O84" s="15"/>
      <c r="P84" s="15"/>
      <c r="Q84" s="15"/>
      <c r="R84" s="15"/>
      <c r="S84" s="15">
        <f t="shared" si="16"/>
        <v>285</v>
      </c>
      <c r="T84" s="18">
        <v>200</v>
      </c>
      <c r="U84" s="20">
        <f t="shared" si="17"/>
        <v>6.6842105263157894</v>
      </c>
      <c r="V84" s="15">
        <f t="shared" si="18"/>
        <v>5.2807017543859649</v>
      </c>
      <c r="W84" s="15"/>
      <c r="X84" s="15"/>
      <c r="Y84" s="15">
        <v>200</v>
      </c>
      <c r="Z84" s="15">
        <f>VLOOKUP(A:A,[1]TDSheet!$A:$Z,26,0)</f>
        <v>342</v>
      </c>
      <c r="AA84" s="15">
        <f>VLOOKUP(A:A,[1]TDSheet!$A:$AA,27,0)</f>
        <v>337.6</v>
      </c>
      <c r="AB84" s="15">
        <f>VLOOKUP(A:A,[1]TDSheet!$A:$AB,28,0)</f>
        <v>335.8</v>
      </c>
      <c r="AC84" s="15">
        <f>VLOOKUP(A:A,[3]TDSheet!$A:$D,4,0)</f>
        <v>300</v>
      </c>
      <c r="AD84" s="15">
        <f>VLOOKUP(A:A,[1]TDSheet!$A:$AD,30,0)</f>
        <v>0</v>
      </c>
      <c r="AE84" s="15">
        <f>VLOOKUP(A:A,[1]TDSheet!$A:$AE,31,0)</f>
        <v>0</v>
      </c>
      <c r="AF84" s="15">
        <f t="shared" si="19"/>
        <v>56.000000000000007</v>
      </c>
      <c r="AG84" s="15"/>
      <c r="AH84" s="15"/>
      <c r="AI84" s="15"/>
    </row>
    <row r="85" spans="1:35" s="1" customFormat="1" ht="11.1" customHeight="1" outlineLevel="1" x14ac:dyDescent="0.2">
      <c r="A85" s="7" t="s">
        <v>87</v>
      </c>
      <c r="B85" s="7" t="s">
        <v>8</v>
      </c>
      <c r="C85" s="8">
        <v>73</v>
      </c>
      <c r="D85" s="8">
        <v>41</v>
      </c>
      <c r="E85" s="8">
        <v>74</v>
      </c>
      <c r="F85" s="8">
        <v>39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74</v>
      </c>
      <c r="J85" s="15">
        <f t="shared" si="15"/>
        <v>0</v>
      </c>
      <c r="K85" s="15">
        <f>VLOOKUP(A:A,[1]TDSheet!$A:$T,20,0)</f>
        <v>0</v>
      </c>
      <c r="L85" s="15">
        <f>VLOOKUP(A:A,[1]TDSheet!$A:$N,14,0)</f>
        <v>40</v>
      </c>
      <c r="M85" s="15"/>
      <c r="N85" s="15"/>
      <c r="O85" s="15"/>
      <c r="P85" s="15"/>
      <c r="Q85" s="15"/>
      <c r="R85" s="15"/>
      <c r="S85" s="15">
        <f t="shared" si="16"/>
        <v>14.8</v>
      </c>
      <c r="T85" s="18">
        <v>40</v>
      </c>
      <c r="U85" s="20">
        <f t="shared" si="17"/>
        <v>8.0405405405405403</v>
      </c>
      <c r="V85" s="15">
        <f t="shared" si="18"/>
        <v>2.6351351351351351</v>
      </c>
      <c r="W85" s="15"/>
      <c r="X85" s="15"/>
      <c r="Y85" s="15">
        <v>40</v>
      </c>
      <c r="Z85" s="15">
        <f>VLOOKUP(A:A,[1]TDSheet!$A:$Z,26,0)</f>
        <v>4.4000000000000004</v>
      </c>
      <c r="AA85" s="15">
        <f>VLOOKUP(A:A,[1]TDSheet!$A:$AA,27,0)</f>
        <v>14.4</v>
      </c>
      <c r="AB85" s="15">
        <f>VLOOKUP(A:A,[1]TDSheet!$A:$AB,28,0)</f>
        <v>9.6</v>
      </c>
      <c r="AC85" s="15">
        <f>VLOOKUP(A:A,[3]TDSheet!$A:$D,4,0)</f>
        <v>17</v>
      </c>
      <c r="AD85" s="15">
        <f>VLOOKUP(A:A,[1]TDSheet!$A:$AD,30,0)</f>
        <v>0</v>
      </c>
      <c r="AE85" s="15">
        <f>VLOOKUP(A:A,[1]TDSheet!$A:$AE,31,0)</f>
        <v>0</v>
      </c>
      <c r="AF85" s="15">
        <f t="shared" si="19"/>
        <v>14</v>
      </c>
      <c r="AG85" s="15"/>
      <c r="AH85" s="15"/>
      <c r="AI85" s="15"/>
    </row>
    <row r="86" spans="1:35" s="1" customFormat="1" ht="11.1" customHeight="1" outlineLevel="1" x14ac:dyDescent="0.2">
      <c r="A86" s="7" t="s">
        <v>88</v>
      </c>
      <c r="B86" s="7" t="s">
        <v>8</v>
      </c>
      <c r="C86" s="8">
        <v>3083</v>
      </c>
      <c r="D86" s="8">
        <v>4747</v>
      </c>
      <c r="E86" s="8">
        <v>3626</v>
      </c>
      <c r="F86" s="8">
        <v>4093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3725</v>
      </c>
      <c r="J86" s="15">
        <f t="shared" si="15"/>
        <v>-99</v>
      </c>
      <c r="K86" s="15">
        <f>VLOOKUP(A:A,[1]TDSheet!$A:$T,20,0)</f>
        <v>0</v>
      </c>
      <c r="L86" s="15">
        <f>VLOOKUP(A:A,[1]TDSheet!$A:$N,14,0)</f>
        <v>400</v>
      </c>
      <c r="M86" s="15"/>
      <c r="N86" s="15"/>
      <c r="O86" s="15"/>
      <c r="P86" s="15"/>
      <c r="Q86" s="15"/>
      <c r="R86" s="15"/>
      <c r="S86" s="15">
        <f t="shared" si="16"/>
        <v>725.2</v>
      </c>
      <c r="T86" s="18">
        <v>400</v>
      </c>
      <c r="U86" s="20">
        <f t="shared" si="17"/>
        <v>6.7471042471042466</v>
      </c>
      <c r="V86" s="15">
        <f t="shared" si="18"/>
        <v>5.6439602868174292</v>
      </c>
      <c r="W86" s="15"/>
      <c r="X86" s="15"/>
      <c r="Y86" s="15">
        <v>400</v>
      </c>
      <c r="Z86" s="15">
        <f>VLOOKUP(A:A,[1]TDSheet!$A:$Z,26,0)</f>
        <v>835</v>
      </c>
      <c r="AA86" s="15">
        <f>VLOOKUP(A:A,[1]TDSheet!$A:$AA,27,0)</f>
        <v>829.8</v>
      </c>
      <c r="AB86" s="15">
        <f>VLOOKUP(A:A,[1]TDSheet!$A:$AB,28,0)</f>
        <v>773.2</v>
      </c>
      <c r="AC86" s="15">
        <f>VLOOKUP(A:A,[3]TDSheet!$A:$D,4,0)</f>
        <v>486</v>
      </c>
      <c r="AD86" s="15">
        <f>VLOOKUP(A:A,[1]TDSheet!$A:$AD,30,0)</f>
        <v>0</v>
      </c>
      <c r="AE86" s="15">
        <f>VLOOKUP(A:A,[1]TDSheet!$A:$AE,31,0)</f>
        <v>0</v>
      </c>
      <c r="AF86" s="15">
        <f t="shared" si="19"/>
        <v>112.00000000000001</v>
      </c>
      <c r="AG86" s="15"/>
      <c r="AH86" s="15"/>
      <c r="AI86" s="15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791</v>
      </c>
      <c r="D87" s="8">
        <v>1068</v>
      </c>
      <c r="E87" s="8">
        <v>970</v>
      </c>
      <c r="F87" s="8">
        <v>860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1003</v>
      </c>
      <c r="J87" s="15">
        <f t="shared" si="15"/>
        <v>-33</v>
      </c>
      <c r="K87" s="15">
        <f>VLOOKUP(A:A,[1]TDSheet!$A:$T,20,0)</f>
        <v>0</v>
      </c>
      <c r="L87" s="15">
        <f>VLOOKUP(A:A,[1]TDSheet!$A:$N,14,0)</f>
        <v>80</v>
      </c>
      <c r="M87" s="15"/>
      <c r="N87" s="15"/>
      <c r="O87" s="15"/>
      <c r="P87" s="15"/>
      <c r="Q87" s="15"/>
      <c r="R87" s="15"/>
      <c r="S87" s="15">
        <f t="shared" si="16"/>
        <v>194</v>
      </c>
      <c r="T87" s="18">
        <v>280</v>
      </c>
      <c r="U87" s="20">
        <f t="shared" si="17"/>
        <v>6.2886597938144329</v>
      </c>
      <c r="V87" s="15">
        <f t="shared" si="18"/>
        <v>4.4329896907216497</v>
      </c>
      <c r="W87" s="15"/>
      <c r="X87" s="15"/>
      <c r="Y87" s="15">
        <v>280</v>
      </c>
      <c r="Z87" s="15">
        <f>VLOOKUP(A:A,[1]TDSheet!$A:$Z,26,0)</f>
        <v>228</v>
      </c>
      <c r="AA87" s="15">
        <f>VLOOKUP(A:A,[1]TDSheet!$A:$AA,27,0)</f>
        <v>223.2</v>
      </c>
      <c r="AB87" s="15">
        <f>VLOOKUP(A:A,[1]TDSheet!$A:$AB,28,0)</f>
        <v>220.6</v>
      </c>
      <c r="AC87" s="15">
        <f>VLOOKUP(A:A,[3]TDSheet!$A:$D,4,0)</f>
        <v>177</v>
      </c>
      <c r="AD87" s="15">
        <f>VLOOKUP(A:A,[1]TDSheet!$A:$AD,30,0)</f>
        <v>0</v>
      </c>
      <c r="AE87" s="15">
        <f>VLOOKUP(A:A,[1]TDSheet!$A:$AE,31,0)</f>
        <v>0</v>
      </c>
      <c r="AF87" s="15">
        <f t="shared" si="19"/>
        <v>78.400000000000006</v>
      </c>
      <c r="AG87" s="15"/>
      <c r="AH87" s="15"/>
      <c r="AI87" s="15"/>
    </row>
    <row r="88" spans="1:35" s="1" customFormat="1" ht="11.1" customHeight="1" outlineLevel="1" x14ac:dyDescent="0.2">
      <c r="A88" s="7" t="s">
        <v>90</v>
      </c>
      <c r="B88" s="7" t="s">
        <v>8</v>
      </c>
      <c r="C88" s="8">
        <v>46</v>
      </c>
      <c r="D88" s="8">
        <v>120</v>
      </c>
      <c r="E88" s="8">
        <v>35</v>
      </c>
      <c r="F88" s="8">
        <v>130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36</v>
      </c>
      <c r="J88" s="15">
        <f t="shared" si="15"/>
        <v>-1</v>
      </c>
      <c r="K88" s="15">
        <f>VLOOKUP(A:A,[1]TDSheet!$A:$T,20,0)</f>
        <v>0</v>
      </c>
      <c r="L88" s="15">
        <f>VLOOKUP(A:A,[1]TDSheet!$A:$N,14,0)</f>
        <v>0</v>
      </c>
      <c r="M88" s="15"/>
      <c r="N88" s="15"/>
      <c r="O88" s="15"/>
      <c r="P88" s="15"/>
      <c r="Q88" s="15"/>
      <c r="R88" s="15"/>
      <c r="S88" s="15">
        <f t="shared" si="16"/>
        <v>7</v>
      </c>
      <c r="T88" s="18"/>
      <c r="U88" s="20">
        <f t="shared" si="17"/>
        <v>18.571428571428573</v>
      </c>
      <c r="V88" s="15">
        <f t="shared" si="18"/>
        <v>18.571428571428573</v>
      </c>
      <c r="W88" s="15"/>
      <c r="X88" s="15"/>
      <c r="Y88" s="15"/>
      <c r="Z88" s="15">
        <f>VLOOKUP(A:A,[1]TDSheet!$A:$Z,26,0)</f>
        <v>12</v>
      </c>
      <c r="AA88" s="15">
        <f>VLOOKUP(A:A,[1]TDSheet!$A:$AA,27,0)</f>
        <v>12.2</v>
      </c>
      <c r="AB88" s="15">
        <f>VLOOKUP(A:A,[1]TDSheet!$A:$AB,28,0)</f>
        <v>7.4</v>
      </c>
      <c r="AC88" s="15">
        <f>VLOOKUP(A:A,[3]TDSheet!$A:$D,4,0)</f>
        <v>11</v>
      </c>
      <c r="AD88" s="22" t="s">
        <v>122</v>
      </c>
      <c r="AE88" s="15">
        <f>VLOOKUP(A:A,[1]TDSheet!$A:$AE,31,0)</f>
        <v>0</v>
      </c>
      <c r="AF88" s="15">
        <f t="shared" si="19"/>
        <v>0</v>
      </c>
      <c r="AG88" s="15"/>
      <c r="AH88" s="15"/>
      <c r="AI88" s="15"/>
    </row>
    <row r="89" spans="1:35" s="1" customFormat="1" ht="11.1" customHeight="1" outlineLevel="1" x14ac:dyDescent="0.2">
      <c r="A89" s="7" t="s">
        <v>91</v>
      </c>
      <c r="B89" s="7" t="s">
        <v>9</v>
      </c>
      <c r="C89" s="8">
        <v>245.29900000000001</v>
      </c>
      <c r="D89" s="8"/>
      <c r="E89" s="8">
        <v>100.184</v>
      </c>
      <c r="F89" s="8">
        <v>114.086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121.9</v>
      </c>
      <c r="J89" s="15">
        <f t="shared" si="15"/>
        <v>-21.716000000000008</v>
      </c>
      <c r="K89" s="15">
        <f>VLOOKUP(A:A,[1]TDSheet!$A:$T,20,0)</f>
        <v>0</v>
      </c>
      <c r="L89" s="15">
        <f>VLOOKUP(A:A,[1]TDSheet!$A:$N,14,0)</f>
        <v>0</v>
      </c>
      <c r="M89" s="15"/>
      <c r="N89" s="15"/>
      <c r="O89" s="15"/>
      <c r="P89" s="15"/>
      <c r="Q89" s="15"/>
      <c r="R89" s="15"/>
      <c r="S89" s="15">
        <f t="shared" si="16"/>
        <v>20.036799999999999</v>
      </c>
      <c r="T89" s="18">
        <v>20</v>
      </c>
      <c r="U89" s="20">
        <f t="shared" si="17"/>
        <v>6.6919867443903227</v>
      </c>
      <c r="V89" s="15">
        <f t="shared" si="18"/>
        <v>5.6938233650083845</v>
      </c>
      <c r="W89" s="15"/>
      <c r="X89" s="15"/>
      <c r="Y89" s="15">
        <v>20</v>
      </c>
      <c r="Z89" s="15">
        <f>VLOOKUP(A:A,[1]TDSheet!$A:$Z,26,0)</f>
        <v>23.128800000000002</v>
      </c>
      <c r="AA89" s="15">
        <f>VLOOKUP(A:A,[1]TDSheet!$A:$AA,27,0)</f>
        <v>24.586600000000001</v>
      </c>
      <c r="AB89" s="15">
        <f>VLOOKUP(A:A,[1]TDSheet!$A:$AB,28,0)</f>
        <v>20.697200000000002</v>
      </c>
      <c r="AC89" s="15">
        <f>VLOOKUP(A:A,[3]TDSheet!$A:$D,4,0)</f>
        <v>7.83</v>
      </c>
      <c r="AD89" s="15">
        <v>0</v>
      </c>
      <c r="AE89" s="15">
        <f>VLOOKUP(A:A,[1]TDSheet!$A:$AE,31,0)</f>
        <v>0</v>
      </c>
      <c r="AF89" s="15">
        <f t="shared" si="19"/>
        <v>20</v>
      </c>
      <c r="AG89" s="15"/>
      <c r="AH89" s="15"/>
      <c r="AI89" s="15"/>
    </row>
    <row r="90" spans="1:35" s="1" customFormat="1" ht="11.1" customHeight="1" outlineLevel="1" x14ac:dyDescent="0.2">
      <c r="A90" s="7" t="s">
        <v>92</v>
      </c>
      <c r="B90" s="7" t="s">
        <v>8</v>
      </c>
      <c r="C90" s="8">
        <v>77</v>
      </c>
      <c r="D90" s="8">
        <v>153</v>
      </c>
      <c r="E90" s="8">
        <v>134</v>
      </c>
      <c r="F90" s="8">
        <v>88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144</v>
      </c>
      <c r="J90" s="15">
        <f t="shared" si="15"/>
        <v>-10</v>
      </c>
      <c r="K90" s="15">
        <f>VLOOKUP(A:A,[1]TDSheet!$A:$T,20,0)</f>
        <v>0</v>
      </c>
      <c r="L90" s="15">
        <f>VLOOKUP(A:A,[1]TDSheet!$A:$N,14,0)</f>
        <v>30</v>
      </c>
      <c r="M90" s="15"/>
      <c r="N90" s="15"/>
      <c r="O90" s="15"/>
      <c r="P90" s="15"/>
      <c r="Q90" s="15"/>
      <c r="R90" s="15"/>
      <c r="S90" s="15">
        <f t="shared" si="16"/>
        <v>26.8</v>
      </c>
      <c r="T90" s="18">
        <v>60</v>
      </c>
      <c r="U90" s="20">
        <f t="shared" si="17"/>
        <v>6.6417910447761193</v>
      </c>
      <c r="V90" s="15">
        <f t="shared" si="18"/>
        <v>3.2835820895522385</v>
      </c>
      <c r="W90" s="15"/>
      <c r="X90" s="15"/>
      <c r="Y90" s="15">
        <v>60</v>
      </c>
      <c r="Z90" s="15">
        <f>VLOOKUP(A:A,[1]TDSheet!$A:$Z,26,0)</f>
        <v>48.2</v>
      </c>
      <c r="AA90" s="15">
        <f>VLOOKUP(A:A,[1]TDSheet!$A:$AA,27,0)</f>
        <v>44.4</v>
      </c>
      <c r="AB90" s="15">
        <f>VLOOKUP(A:A,[1]TDSheet!$A:$AB,28,0)</f>
        <v>42</v>
      </c>
      <c r="AC90" s="15">
        <f>VLOOKUP(A:A,[3]TDSheet!$A:$D,4,0)</f>
        <v>17</v>
      </c>
      <c r="AD90" s="15">
        <f>VLOOKUP(A:A,[1]TDSheet!$A:$AD,30,0)</f>
        <v>0</v>
      </c>
      <c r="AE90" s="15">
        <f>VLOOKUP(A:A,[1]TDSheet!$A:$AE,31,0)</f>
        <v>0</v>
      </c>
      <c r="AF90" s="15">
        <f t="shared" si="19"/>
        <v>19.8</v>
      </c>
      <c r="AG90" s="15"/>
      <c r="AH90" s="15"/>
      <c r="AI90" s="15"/>
    </row>
    <row r="91" spans="1:35" s="1" customFormat="1" ht="11.1" customHeight="1" outlineLevel="1" x14ac:dyDescent="0.2">
      <c r="A91" s="7" t="s">
        <v>93</v>
      </c>
      <c r="B91" s="7" t="s">
        <v>8</v>
      </c>
      <c r="C91" s="8">
        <v>165</v>
      </c>
      <c r="D91" s="8">
        <v>14</v>
      </c>
      <c r="E91" s="8">
        <v>113</v>
      </c>
      <c r="F91" s="8">
        <v>59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119</v>
      </c>
      <c r="J91" s="15">
        <f t="shared" si="15"/>
        <v>-6</v>
      </c>
      <c r="K91" s="15">
        <f>VLOOKUP(A:A,[1]TDSheet!$A:$T,20,0)</f>
        <v>0</v>
      </c>
      <c r="L91" s="15">
        <f>VLOOKUP(A:A,[1]TDSheet!$A:$N,14,0)</f>
        <v>0</v>
      </c>
      <c r="M91" s="15"/>
      <c r="N91" s="15"/>
      <c r="O91" s="15"/>
      <c r="P91" s="15"/>
      <c r="Q91" s="15"/>
      <c r="R91" s="15"/>
      <c r="S91" s="15">
        <f t="shared" si="16"/>
        <v>22.6</v>
      </c>
      <c r="T91" s="18">
        <v>80</v>
      </c>
      <c r="U91" s="20">
        <f t="shared" si="17"/>
        <v>6.1504424778761058</v>
      </c>
      <c r="V91" s="15">
        <f t="shared" si="18"/>
        <v>2.6106194690265485</v>
      </c>
      <c r="W91" s="15"/>
      <c r="X91" s="15"/>
      <c r="Y91" s="15">
        <v>80</v>
      </c>
      <c r="Z91" s="15">
        <f>VLOOKUP(A:A,[1]TDSheet!$A:$Z,26,0)</f>
        <v>0</v>
      </c>
      <c r="AA91" s="15">
        <f>VLOOKUP(A:A,[1]TDSheet!$A:$AA,27,0)</f>
        <v>0</v>
      </c>
      <c r="AB91" s="15">
        <f>VLOOKUP(A:A,[1]TDSheet!$A:$AB,28,0)</f>
        <v>34.200000000000003</v>
      </c>
      <c r="AC91" s="15">
        <f>VLOOKUP(A:A,[3]TDSheet!$A:$D,4,0)</f>
        <v>23</v>
      </c>
      <c r="AD91" s="15">
        <f>VLOOKUP(A:A,[1]TDSheet!$A:$AD,30,0)</f>
        <v>0</v>
      </c>
      <c r="AE91" s="15" t="e">
        <f>VLOOKUP(A:A,[1]TDSheet!$A:$AE,31,0)</f>
        <v>#N/A</v>
      </c>
      <c r="AF91" s="15">
        <f t="shared" si="19"/>
        <v>22.400000000000002</v>
      </c>
      <c r="AG91" s="15"/>
      <c r="AH91" s="15"/>
      <c r="AI91" s="15"/>
    </row>
    <row r="92" spans="1:35" s="1" customFormat="1" ht="11.1" customHeight="1" outlineLevel="1" x14ac:dyDescent="0.2">
      <c r="A92" s="7" t="s">
        <v>94</v>
      </c>
      <c r="B92" s="7" t="s">
        <v>8</v>
      </c>
      <c r="C92" s="8">
        <v>213</v>
      </c>
      <c r="D92" s="8">
        <v>4</v>
      </c>
      <c r="E92" s="8">
        <v>130</v>
      </c>
      <c r="F92" s="8">
        <v>81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137</v>
      </c>
      <c r="J92" s="15">
        <f t="shared" si="15"/>
        <v>-7</v>
      </c>
      <c r="K92" s="15">
        <f>VLOOKUP(A:A,[1]TDSheet!$A:$T,20,0)</f>
        <v>0</v>
      </c>
      <c r="L92" s="15">
        <f>VLOOKUP(A:A,[1]TDSheet!$A:$N,14,0)</f>
        <v>0</v>
      </c>
      <c r="M92" s="15"/>
      <c r="N92" s="15"/>
      <c r="O92" s="15"/>
      <c r="P92" s="15"/>
      <c r="Q92" s="15"/>
      <c r="R92" s="15"/>
      <c r="S92" s="15">
        <f t="shared" si="16"/>
        <v>26</v>
      </c>
      <c r="T92" s="18">
        <v>80</v>
      </c>
      <c r="U92" s="20">
        <f t="shared" si="17"/>
        <v>6.1923076923076925</v>
      </c>
      <c r="V92" s="15">
        <f t="shared" si="18"/>
        <v>3.1153846153846154</v>
      </c>
      <c r="W92" s="15"/>
      <c r="X92" s="15"/>
      <c r="Y92" s="15">
        <v>80</v>
      </c>
      <c r="Z92" s="15">
        <f>VLOOKUP(A:A,[1]TDSheet!$A:$Z,26,0)</f>
        <v>0</v>
      </c>
      <c r="AA92" s="15">
        <f>VLOOKUP(A:A,[1]TDSheet!$A:$AA,27,0)</f>
        <v>0</v>
      </c>
      <c r="AB92" s="15">
        <f>VLOOKUP(A:A,[1]TDSheet!$A:$AB,28,0)</f>
        <v>23.2</v>
      </c>
      <c r="AC92" s="15">
        <f>VLOOKUP(A:A,[3]TDSheet!$A:$D,4,0)</f>
        <v>22</v>
      </c>
      <c r="AD92" s="15">
        <f>VLOOKUP(A:A,[1]TDSheet!$A:$AD,30,0)</f>
        <v>0</v>
      </c>
      <c r="AE92" s="15" t="e">
        <f>VLOOKUP(A:A,[1]TDSheet!$A:$AE,31,0)</f>
        <v>#N/A</v>
      </c>
      <c r="AF92" s="15">
        <f t="shared" si="19"/>
        <v>22.400000000000002</v>
      </c>
      <c r="AG92" s="15"/>
      <c r="AH92" s="15"/>
      <c r="AI92" s="15"/>
    </row>
    <row r="93" spans="1:35" s="1" customFormat="1" ht="11.1" customHeight="1" outlineLevel="1" x14ac:dyDescent="0.2">
      <c r="A93" s="7" t="s">
        <v>97</v>
      </c>
      <c r="B93" s="7" t="s">
        <v>8</v>
      </c>
      <c r="C93" s="8">
        <v>596</v>
      </c>
      <c r="D93" s="8">
        <v>1539</v>
      </c>
      <c r="E93" s="8">
        <v>1263</v>
      </c>
      <c r="F93" s="8">
        <v>849</v>
      </c>
      <c r="G93" s="1">
        <f>VLOOKUP(A:A,[1]TDSheet!$A:$G,7,0)</f>
        <v>0.4</v>
      </c>
      <c r="H93" s="1" t="e">
        <f>VLOOKUP(A:A,[1]TDSheet!$A:$H,8,0)</f>
        <v>#N/A</v>
      </c>
      <c r="I93" s="15">
        <f>VLOOKUP(A:A,[2]TDSheet!$A:$F,6,0)</f>
        <v>1278</v>
      </c>
      <c r="J93" s="15">
        <f t="shared" si="15"/>
        <v>-15</v>
      </c>
      <c r="K93" s="15">
        <f>VLOOKUP(A:A,[1]TDSheet!$A:$T,20,0)</f>
        <v>0</v>
      </c>
      <c r="L93" s="15">
        <f>VLOOKUP(A:A,[1]TDSheet!$A:$N,14,0)</f>
        <v>0</v>
      </c>
      <c r="M93" s="15"/>
      <c r="N93" s="15"/>
      <c r="O93" s="15"/>
      <c r="P93" s="15"/>
      <c r="Q93" s="15"/>
      <c r="R93" s="15"/>
      <c r="S93" s="15">
        <f t="shared" si="16"/>
        <v>252.6</v>
      </c>
      <c r="T93" s="18">
        <v>680</v>
      </c>
      <c r="U93" s="20">
        <f t="shared" si="17"/>
        <v>6.0530482977038798</v>
      </c>
      <c r="V93" s="15">
        <f t="shared" si="18"/>
        <v>3.36104513064133</v>
      </c>
      <c r="W93" s="15"/>
      <c r="X93" s="15"/>
      <c r="Y93" s="15">
        <v>680</v>
      </c>
      <c r="Z93" s="15">
        <f>VLOOKUP(A:A,[1]TDSheet!$A:$Z,26,0)</f>
        <v>0</v>
      </c>
      <c r="AA93" s="15">
        <f>VLOOKUP(A:A,[1]TDSheet!$A:$AA,27,0)</f>
        <v>0</v>
      </c>
      <c r="AB93" s="15">
        <f>VLOOKUP(A:A,[1]TDSheet!$A:$AB,28,0)</f>
        <v>0</v>
      </c>
      <c r="AC93" s="15">
        <f>VLOOKUP(A:A,[3]TDSheet!$A:$D,4,0)</f>
        <v>23</v>
      </c>
      <c r="AD93" s="15">
        <f>VLOOKUP(A:A,[1]TDSheet!$A:$AD,30,0)</f>
        <v>0</v>
      </c>
      <c r="AE93" s="15" t="e">
        <f>VLOOKUP(A:A,[1]TDSheet!$A:$AE,31,0)</f>
        <v>#N/A</v>
      </c>
      <c r="AF93" s="15">
        <f t="shared" si="19"/>
        <v>272</v>
      </c>
      <c r="AG93" s="15"/>
      <c r="AH93" s="15"/>
      <c r="AI93" s="15"/>
    </row>
    <row r="94" spans="1:35" s="1" customFormat="1" ht="11.1" customHeight="1" outlineLevel="1" x14ac:dyDescent="0.2">
      <c r="A94" s="7" t="s">
        <v>98</v>
      </c>
      <c r="B94" s="7" t="s">
        <v>8</v>
      </c>
      <c r="C94" s="8">
        <v>200</v>
      </c>
      <c r="D94" s="8"/>
      <c r="E94" s="21">
        <v>56</v>
      </c>
      <c r="F94" s="21">
        <v>142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58</v>
      </c>
      <c r="J94" s="15">
        <f t="shared" si="15"/>
        <v>-2</v>
      </c>
      <c r="K94" s="15">
        <f>VLOOKUP(A:A,[1]TDSheet!$A:$T,20,0)</f>
        <v>0</v>
      </c>
      <c r="L94" s="15">
        <f>VLOOKUP(A:A,[1]TDSheet!$A:$N,14,0)</f>
        <v>0</v>
      </c>
      <c r="M94" s="15"/>
      <c r="N94" s="15"/>
      <c r="O94" s="15"/>
      <c r="P94" s="15"/>
      <c r="Q94" s="15"/>
      <c r="R94" s="15"/>
      <c r="S94" s="15">
        <f t="shared" si="16"/>
        <v>11.2</v>
      </c>
      <c r="T94" s="18"/>
      <c r="U94" s="20">
        <f t="shared" si="17"/>
        <v>12.678571428571429</v>
      </c>
      <c r="V94" s="15">
        <f t="shared" si="18"/>
        <v>12.678571428571429</v>
      </c>
      <c r="W94" s="15"/>
      <c r="X94" s="15"/>
      <c r="Y94" s="15"/>
      <c r="Z94" s="15">
        <f>VLOOKUP(A:A,[1]TDSheet!$A:$Z,26,0)</f>
        <v>15.4</v>
      </c>
      <c r="AA94" s="15">
        <f>VLOOKUP(A:A,[1]TDSheet!$A:$AA,27,0)</f>
        <v>16.399999999999999</v>
      </c>
      <c r="AB94" s="15">
        <f>VLOOKUP(A:A,[1]TDSheet!$A:$AB,28,0)</f>
        <v>13.4</v>
      </c>
      <c r="AC94" s="15">
        <f>VLOOKUP(A:A,[3]TDSheet!$A:$D,4,0)</f>
        <v>16</v>
      </c>
      <c r="AD94" s="15">
        <f>VLOOKUP(A:A,[1]TDSheet!$A:$AD,30,0)</f>
        <v>0</v>
      </c>
      <c r="AE94" s="15">
        <f>VLOOKUP(A:A,[1]TDSheet!$A:$AE,31,0)</f>
        <v>0</v>
      </c>
      <c r="AF94" s="15">
        <f t="shared" si="19"/>
        <v>0</v>
      </c>
      <c r="AG94" s="15"/>
      <c r="AH94" s="15"/>
      <c r="AI94" s="15"/>
    </row>
    <row r="95" spans="1:35" s="1" customFormat="1" ht="11.1" customHeight="1" outlineLevel="1" x14ac:dyDescent="0.2">
      <c r="A95" s="7" t="s">
        <v>99</v>
      </c>
      <c r="B95" s="7" t="s">
        <v>9</v>
      </c>
      <c r="C95" s="8">
        <v>134.578</v>
      </c>
      <c r="D95" s="8"/>
      <c r="E95" s="21">
        <v>16.759</v>
      </c>
      <c r="F95" s="21">
        <v>117.819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16</v>
      </c>
      <c r="J95" s="15">
        <f t="shared" si="15"/>
        <v>0.75900000000000034</v>
      </c>
      <c r="K95" s="15">
        <f>VLOOKUP(A:A,[1]TDSheet!$A:$T,20,0)</f>
        <v>0</v>
      </c>
      <c r="L95" s="15">
        <f>VLOOKUP(A:A,[1]TDSheet!$A:$N,14,0)</f>
        <v>0</v>
      </c>
      <c r="M95" s="15"/>
      <c r="N95" s="15"/>
      <c r="O95" s="15"/>
      <c r="P95" s="15"/>
      <c r="Q95" s="15"/>
      <c r="R95" s="15"/>
      <c r="S95" s="15">
        <f t="shared" si="16"/>
        <v>3.3517999999999999</v>
      </c>
      <c r="T95" s="18"/>
      <c r="U95" s="20">
        <f t="shared" si="17"/>
        <v>35.150963661316311</v>
      </c>
      <c r="V95" s="15">
        <f t="shared" si="18"/>
        <v>35.150963661316311</v>
      </c>
      <c r="W95" s="15"/>
      <c r="X95" s="15"/>
      <c r="Y95" s="15"/>
      <c r="Z95" s="15">
        <f>VLOOKUP(A:A,[1]TDSheet!$A:$Z,26,0)</f>
        <v>3.7464</v>
      </c>
      <c r="AA95" s="15">
        <f>VLOOKUP(A:A,[1]TDSheet!$A:$AA,27,0)</f>
        <v>6.3116000000000003</v>
      </c>
      <c r="AB95" s="15">
        <f>VLOOKUP(A:A,[1]TDSheet!$A:$AB,28,0)</f>
        <v>6.3006000000000002</v>
      </c>
      <c r="AC95" s="15">
        <f>VLOOKUP(A:A,[3]TDSheet!$A:$D,4,0)</f>
        <v>4.2169999999999996</v>
      </c>
      <c r="AD95" s="15">
        <f>VLOOKUP(A:A,[1]TDSheet!$A:$AD,30,0)</f>
        <v>0</v>
      </c>
      <c r="AE95" s="15">
        <f>VLOOKUP(A:A,[1]TDSheet!$A:$AE,31,0)</f>
        <v>0</v>
      </c>
      <c r="AF95" s="15">
        <f t="shared" si="19"/>
        <v>0</v>
      </c>
      <c r="AG95" s="15"/>
      <c r="AH95" s="15"/>
      <c r="AI95" s="15"/>
    </row>
    <row r="96" spans="1:35" s="1" customFormat="1" ht="11.1" customHeight="1" outlineLevel="1" x14ac:dyDescent="0.2">
      <c r="A96" s="7" t="s">
        <v>100</v>
      </c>
      <c r="B96" s="7" t="s">
        <v>9</v>
      </c>
      <c r="C96" s="8">
        <v>479.858</v>
      </c>
      <c r="D96" s="8">
        <v>1.5309999999999999</v>
      </c>
      <c r="E96" s="21">
        <v>321.32900000000001</v>
      </c>
      <c r="F96" s="21">
        <v>158.529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314</v>
      </c>
      <c r="J96" s="15">
        <f t="shared" si="15"/>
        <v>7.3290000000000077</v>
      </c>
      <c r="K96" s="15">
        <f>VLOOKUP(A:A,[1]TDSheet!$A:$T,20,0)</f>
        <v>0</v>
      </c>
      <c r="L96" s="15">
        <f>VLOOKUP(A:A,[1]TDSheet!$A:$N,14,0)</f>
        <v>0</v>
      </c>
      <c r="M96" s="15"/>
      <c r="N96" s="15"/>
      <c r="O96" s="15"/>
      <c r="P96" s="15"/>
      <c r="Q96" s="15"/>
      <c r="R96" s="15"/>
      <c r="S96" s="15">
        <f t="shared" si="16"/>
        <v>64.265799999999999</v>
      </c>
      <c r="T96" s="18"/>
      <c r="U96" s="20">
        <f t="shared" si="17"/>
        <v>2.4667708174487832</v>
      </c>
      <c r="V96" s="15">
        <f t="shared" si="18"/>
        <v>2.4667708174487832</v>
      </c>
      <c r="W96" s="15"/>
      <c r="X96" s="15"/>
      <c r="Y96" s="15"/>
      <c r="Z96" s="15">
        <f>VLOOKUP(A:A,[1]TDSheet!$A:$Z,26,0)</f>
        <v>72.11699999999999</v>
      </c>
      <c r="AA96" s="15">
        <f>VLOOKUP(A:A,[1]TDSheet!$A:$AA,27,0)</f>
        <v>59.294799999999995</v>
      </c>
      <c r="AB96" s="15">
        <f>VLOOKUP(A:A,[1]TDSheet!$A:$AB,28,0)</f>
        <v>64.1828</v>
      </c>
      <c r="AC96" s="15">
        <f>VLOOKUP(A:A,[3]TDSheet!$A:$D,4,0)</f>
        <v>13.765000000000001</v>
      </c>
      <c r="AD96" s="15">
        <f>VLOOKUP(A:A,[1]TDSheet!$A:$AD,30,0)</f>
        <v>0</v>
      </c>
      <c r="AE96" s="15">
        <f>VLOOKUP(A:A,[1]TDSheet!$A:$AE,31,0)</f>
        <v>0</v>
      </c>
      <c r="AF96" s="15">
        <f t="shared" si="19"/>
        <v>0</v>
      </c>
      <c r="AG96" s="15"/>
      <c r="AH96" s="15"/>
      <c r="AI96" s="15"/>
    </row>
    <row r="97" spans="1:35" s="1" customFormat="1" ht="11.1" customHeight="1" outlineLevel="1" x14ac:dyDescent="0.2">
      <c r="A97" s="7" t="s">
        <v>95</v>
      </c>
      <c r="B97" s="7" t="s">
        <v>8</v>
      </c>
      <c r="C97" s="8">
        <v>859</v>
      </c>
      <c r="D97" s="8">
        <v>5</v>
      </c>
      <c r="E97" s="21">
        <v>192</v>
      </c>
      <c r="F97" s="21">
        <v>664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198</v>
      </c>
      <c r="J97" s="15">
        <f t="shared" si="15"/>
        <v>-6</v>
      </c>
      <c r="K97" s="15">
        <f>VLOOKUP(A:A,[1]TDSheet!$A:$T,20,0)</f>
        <v>0</v>
      </c>
      <c r="L97" s="15">
        <f>VLOOKUP(A:A,[1]TDSheet!$A:$N,14,0)</f>
        <v>0</v>
      </c>
      <c r="M97" s="15"/>
      <c r="N97" s="15"/>
      <c r="O97" s="15"/>
      <c r="P97" s="15"/>
      <c r="Q97" s="15"/>
      <c r="R97" s="15"/>
      <c r="S97" s="15">
        <f t="shared" si="16"/>
        <v>38.4</v>
      </c>
      <c r="T97" s="18"/>
      <c r="U97" s="20">
        <f t="shared" si="17"/>
        <v>17.291666666666668</v>
      </c>
      <c r="V97" s="15">
        <f t="shared" si="18"/>
        <v>17.291666666666668</v>
      </c>
      <c r="W97" s="15"/>
      <c r="X97" s="15"/>
      <c r="Y97" s="15"/>
      <c r="Z97" s="15">
        <f>VLOOKUP(A:A,[1]TDSheet!$A:$Z,26,0)</f>
        <v>56.6</v>
      </c>
      <c r="AA97" s="15">
        <f>VLOOKUP(A:A,[1]TDSheet!$A:$AA,27,0)</f>
        <v>38.4</v>
      </c>
      <c r="AB97" s="15">
        <f>VLOOKUP(A:A,[1]TDSheet!$A:$AB,28,0)</f>
        <v>43</v>
      </c>
      <c r="AC97" s="15">
        <f>VLOOKUP(A:A,[3]TDSheet!$A:$D,4,0)</f>
        <v>35</v>
      </c>
      <c r="AD97" s="15">
        <f>VLOOKUP(A:A,[1]TDSheet!$A:$AD,30,0)</f>
        <v>0</v>
      </c>
      <c r="AE97" s="15">
        <f>VLOOKUP(A:A,[1]TDSheet!$A:$AE,31,0)</f>
        <v>0</v>
      </c>
      <c r="AF97" s="15">
        <f t="shared" si="19"/>
        <v>0</v>
      </c>
      <c r="AG97" s="15"/>
      <c r="AH97" s="15"/>
      <c r="AI9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2025-10-23T11:49:56Z</dcterms:modified>
</cp:coreProperties>
</file>