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EA44B203-1940-455C-A633-E3F06B5CDA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AJ74" i="1" l="1"/>
  <c r="AN74" i="1" s="1"/>
  <c r="AH74" i="1"/>
  <c r="R74" i="1"/>
  <c r="P74" i="1"/>
  <c r="V74" i="1" s="1"/>
  <c r="L74" i="1"/>
  <c r="P73" i="1"/>
  <c r="U73" i="1" s="1"/>
  <c r="L73" i="1"/>
  <c r="F72" i="1"/>
  <c r="E72" i="1"/>
  <c r="P72" i="1" s="1"/>
  <c r="P71" i="1"/>
  <c r="L71" i="1"/>
  <c r="P70" i="1"/>
  <c r="L70" i="1"/>
  <c r="P69" i="1"/>
  <c r="L69" i="1"/>
  <c r="P68" i="1"/>
  <c r="U68" i="1" s="1"/>
  <c r="L68" i="1"/>
  <c r="P67" i="1"/>
  <c r="L67" i="1"/>
  <c r="P66" i="1"/>
  <c r="L66" i="1"/>
  <c r="P65" i="1"/>
  <c r="L65" i="1"/>
  <c r="P64" i="1"/>
  <c r="L64" i="1"/>
  <c r="P63" i="1"/>
  <c r="U63" i="1" s="1"/>
  <c r="L63" i="1"/>
  <c r="P62" i="1"/>
  <c r="L62" i="1"/>
  <c r="P61" i="1"/>
  <c r="V61" i="1" s="1"/>
  <c r="L61" i="1"/>
  <c r="P60" i="1"/>
  <c r="V60" i="1" s="1"/>
  <c r="L60" i="1"/>
  <c r="P59" i="1"/>
  <c r="L59" i="1"/>
  <c r="P58" i="1"/>
  <c r="L58" i="1"/>
  <c r="P57" i="1"/>
  <c r="L57" i="1"/>
  <c r="AJ56" i="1"/>
  <c r="AK56" i="1" s="1"/>
  <c r="AH56" i="1"/>
  <c r="R56" i="1"/>
  <c r="P56" i="1"/>
  <c r="V56" i="1" s="1"/>
  <c r="L56" i="1"/>
  <c r="P55" i="1"/>
  <c r="L55" i="1"/>
  <c r="P54" i="1"/>
  <c r="U54" i="1" s="1"/>
  <c r="L54" i="1"/>
  <c r="P53" i="1"/>
  <c r="U53" i="1" s="1"/>
  <c r="L53" i="1"/>
  <c r="P52" i="1"/>
  <c r="L52" i="1"/>
  <c r="P51" i="1"/>
  <c r="V51" i="1" s="1"/>
  <c r="L51" i="1"/>
  <c r="P50" i="1"/>
  <c r="L50" i="1"/>
  <c r="AJ49" i="1"/>
  <c r="AK49" i="1" s="1"/>
  <c r="P49" i="1"/>
  <c r="AH49" i="1" s="1"/>
  <c r="L49" i="1"/>
  <c r="P48" i="1"/>
  <c r="L48" i="1"/>
  <c r="P47" i="1"/>
  <c r="L47" i="1"/>
  <c r="P46" i="1"/>
  <c r="L46" i="1"/>
  <c r="P45" i="1"/>
  <c r="AH45" i="1" s="1"/>
  <c r="L45" i="1"/>
  <c r="P44" i="1"/>
  <c r="V44" i="1" s="1"/>
  <c r="L44" i="1"/>
  <c r="P43" i="1"/>
  <c r="L43" i="1"/>
  <c r="P42" i="1"/>
  <c r="U42" i="1" s="1"/>
  <c r="L42" i="1"/>
  <c r="AJ41" i="1"/>
  <c r="AK41" i="1" s="1"/>
  <c r="AH41" i="1"/>
  <c r="P41" i="1"/>
  <c r="V41" i="1" s="1"/>
  <c r="L41" i="1"/>
  <c r="P40" i="1"/>
  <c r="L40" i="1"/>
  <c r="P39" i="1"/>
  <c r="Q39" i="1" s="1"/>
  <c r="AH39" i="1" s="1"/>
  <c r="L39" i="1"/>
  <c r="P38" i="1"/>
  <c r="L38" i="1"/>
  <c r="P37" i="1"/>
  <c r="L37" i="1"/>
  <c r="P36" i="1"/>
  <c r="L36" i="1"/>
  <c r="AJ35" i="1"/>
  <c r="AK35" i="1" s="1"/>
  <c r="AH35" i="1"/>
  <c r="P35" i="1"/>
  <c r="V35" i="1" s="1"/>
  <c r="L35" i="1"/>
  <c r="P34" i="1"/>
  <c r="L34" i="1"/>
  <c r="P33" i="1"/>
  <c r="U33" i="1" s="1"/>
  <c r="L33" i="1"/>
  <c r="P32" i="1"/>
  <c r="L32" i="1"/>
  <c r="F32" i="1"/>
  <c r="V32" i="1" s="1"/>
  <c r="P31" i="1"/>
  <c r="L31" i="1"/>
  <c r="P30" i="1"/>
  <c r="Q30" i="1" s="1"/>
  <c r="L30" i="1"/>
  <c r="P29" i="1"/>
  <c r="L29" i="1"/>
  <c r="P28" i="1"/>
  <c r="L28" i="1"/>
  <c r="P27" i="1"/>
  <c r="U27" i="1" s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U19" i="1" s="1"/>
  <c r="L19" i="1"/>
  <c r="P18" i="1"/>
  <c r="L18" i="1"/>
  <c r="P17" i="1"/>
  <c r="L17" i="1"/>
  <c r="L16" i="1"/>
  <c r="P15" i="1"/>
  <c r="V15" i="1" s="1"/>
  <c r="L15" i="1"/>
  <c r="P14" i="1"/>
  <c r="L14" i="1"/>
  <c r="P13" i="1"/>
  <c r="Q13" i="1" s="1"/>
  <c r="L13" i="1"/>
  <c r="P12" i="1"/>
  <c r="L12" i="1"/>
  <c r="P11" i="1"/>
  <c r="L11" i="1"/>
  <c r="P10" i="1"/>
  <c r="V10" i="1" s="1"/>
  <c r="L10" i="1"/>
  <c r="P9" i="1"/>
  <c r="L9" i="1"/>
  <c r="P8" i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49" i="1" l="1"/>
  <c r="U56" i="1"/>
  <c r="V39" i="1"/>
  <c r="U15" i="1"/>
  <c r="V45" i="1"/>
  <c r="AJ39" i="1"/>
  <c r="AK39" i="1" s="1"/>
  <c r="AJ45" i="1"/>
  <c r="AK45" i="1" s="1"/>
  <c r="V9" i="1"/>
  <c r="Q9" i="1"/>
  <c r="V14" i="1"/>
  <c r="Q14" i="1"/>
  <c r="V16" i="1"/>
  <c r="V20" i="1"/>
  <c r="V21" i="1"/>
  <c r="Q21" i="1"/>
  <c r="V24" i="1"/>
  <c r="V25" i="1"/>
  <c r="Q25" i="1"/>
  <c r="V30" i="1"/>
  <c r="V34" i="1"/>
  <c r="Q34" i="1"/>
  <c r="V36" i="1"/>
  <c r="V37" i="1"/>
  <c r="V40" i="1"/>
  <c r="V43" i="1"/>
  <c r="Q43" i="1"/>
  <c r="V48" i="1"/>
  <c r="V65" i="1"/>
  <c r="Q65" i="1"/>
  <c r="V8" i="1"/>
  <c r="Q8" i="1"/>
  <c r="V12" i="1"/>
  <c r="Q12" i="1"/>
  <c r="V17" i="1"/>
  <c r="Q17" i="1"/>
  <c r="V18" i="1"/>
  <c r="V22" i="1"/>
  <c r="V23" i="1"/>
  <c r="Q23" i="1"/>
  <c r="V26" i="1"/>
  <c r="Q26" i="1"/>
  <c r="V28" i="1"/>
  <c r="Q32" i="1"/>
  <c r="V38" i="1"/>
  <c r="V46" i="1"/>
  <c r="Q46" i="1"/>
  <c r="V47" i="1"/>
  <c r="V50" i="1"/>
  <c r="Q50" i="1"/>
  <c r="V52" i="1"/>
  <c r="V55" i="1"/>
  <c r="Q55" i="1"/>
  <c r="V57" i="1"/>
  <c r="Q57" i="1"/>
  <c r="V62" i="1"/>
  <c r="V66" i="1"/>
  <c r="Q66" i="1"/>
  <c r="V70" i="1"/>
  <c r="Q70" i="1"/>
  <c r="V71" i="1"/>
  <c r="Q71" i="1"/>
  <c r="V11" i="1"/>
  <c r="Q11" i="1"/>
  <c r="V13" i="1"/>
  <c r="V29" i="1"/>
  <c r="Q29" i="1"/>
  <c r="V31" i="1"/>
  <c r="Q31" i="1"/>
  <c r="V58" i="1"/>
  <c r="Q58" i="1"/>
  <c r="V59" i="1"/>
  <c r="Q59" i="1"/>
  <c r="V64" i="1"/>
  <c r="Q64" i="1"/>
  <c r="V67" i="1"/>
  <c r="Q67" i="1"/>
  <c r="V69" i="1"/>
  <c r="Q69" i="1"/>
  <c r="Q72" i="1"/>
  <c r="F5" i="1"/>
  <c r="U7" i="1"/>
  <c r="V42" i="1"/>
  <c r="AN56" i="1"/>
  <c r="U60" i="1"/>
  <c r="P5" i="1"/>
  <c r="U6" i="1"/>
  <c r="U10" i="1"/>
  <c r="V27" i="1"/>
  <c r="U44" i="1"/>
  <c r="U51" i="1"/>
  <c r="V54" i="1"/>
  <c r="U61" i="1"/>
  <c r="V68" i="1"/>
  <c r="V72" i="1"/>
  <c r="V73" i="1"/>
  <c r="AK74" i="1"/>
  <c r="V19" i="1"/>
  <c r="L72" i="1"/>
  <c r="L5" i="1" s="1"/>
  <c r="U74" i="1"/>
  <c r="E5" i="1"/>
  <c r="V33" i="1"/>
  <c r="R35" i="1"/>
  <c r="AN35" i="1"/>
  <c r="R39" i="1"/>
  <c r="U39" i="1" s="1"/>
  <c r="R41" i="1"/>
  <c r="U41" i="1" s="1"/>
  <c r="AN41" i="1"/>
  <c r="R45" i="1"/>
  <c r="U45" i="1" s="1"/>
  <c r="R49" i="1"/>
  <c r="U49" i="1" s="1"/>
  <c r="AN49" i="1"/>
  <c r="V53" i="1"/>
  <c r="V63" i="1"/>
  <c r="AN39" i="1" l="1"/>
  <c r="AN45" i="1"/>
  <c r="AH69" i="1"/>
  <c r="AJ69" i="1"/>
  <c r="AJ67" i="1"/>
  <c r="AH67" i="1"/>
  <c r="AH64" i="1"/>
  <c r="AJ64" i="1"/>
  <c r="AH59" i="1"/>
  <c r="AJ59" i="1"/>
  <c r="AJ58" i="1"/>
  <c r="AH58" i="1"/>
  <c r="AJ31" i="1"/>
  <c r="AH31" i="1"/>
  <c r="AH29" i="1"/>
  <c r="AJ29" i="1"/>
  <c r="AH13" i="1"/>
  <c r="AJ13" i="1"/>
  <c r="AH11" i="1"/>
  <c r="AJ11" i="1"/>
  <c r="AJ71" i="1"/>
  <c r="AH71" i="1"/>
  <c r="AJ70" i="1"/>
  <c r="AH70" i="1"/>
  <c r="AJ66" i="1"/>
  <c r="AH66" i="1"/>
  <c r="AJ62" i="1"/>
  <c r="AH62" i="1"/>
  <c r="AJ57" i="1"/>
  <c r="AH57" i="1"/>
  <c r="AJ55" i="1"/>
  <c r="AH55" i="1"/>
  <c r="AJ52" i="1"/>
  <c r="AH52" i="1"/>
  <c r="AJ50" i="1"/>
  <c r="AH50" i="1"/>
  <c r="AH47" i="1"/>
  <c r="AJ47" i="1"/>
  <c r="AJ46" i="1"/>
  <c r="AH46" i="1"/>
  <c r="AJ38" i="1"/>
  <c r="AH38" i="1"/>
  <c r="AH32" i="1"/>
  <c r="AJ32" i="1"/>
  <c r="AH72" i="1"/>
  <c r="AJ72" i="1"/>
  <c r="AJ28" i="1"/>
  <c r="AH28" i="1"/>
  <c r="AJ26" i="1"/>
  <c r="AH26" i="1"/>
  <c r="AH23" i="1"/>
  <c r="AJ23" i="1"/>
  <c r="AJ22" i="1"/>
  <c r="AH22" i="1"/>
  <c r="AH18" i="1"/>
  <c r="AJ18" i="1"/>
  <c r="AJ17" i="1"/>
  <c r="AH17" i="1"/>
  <c r="AJ12" i="1"/>
  <c r="AH12" i="1"/>
  <c r="AH8" i="1"/>
  <c r="Q5" i="1"/>
  <c r="AJ8" i="1"/>
  <c r="AH65" i="1"/>
  <c r="AJ65" i="1"/>
  <c r="AJ48" i="1"/>
  <c r="AH48" i="1"/>
  <c r="AJ43" i="1"/>
  <c r="AH43" i="1"/>
  <c r="AJ40" i="1"/>
  <c r="AH40" i="1"/>
  <c r="AH37" i="1"/>
  <c r="AJ37" i="1"/>
  <c r="AJ36" i="1"/>
  <c r="AH36" i="1"/>
  <c r="AJ34" i="1"/>
  <c r="AH34" i="1"/>
  <c r="AJ30" i="1"/>
  <c r="AH30" i="1"/>
  <c r="AH25" i="1"/>
  <c r="AJ25" i="1"/>
  <c r="AJ24" i="1"/>
  <c r="AH24" i="1"/>
  <c r="AH21" i="1"/>
  <c r="AJ21" i="1"/>
  <c r="AJ20" i="1"/>
  <c r="AH20" i="1"/>
  <c r="AH16" i="1"/>
  <c r="AJ16" i="1"/>
  <c r="AJ14" i="1"/>
  <c r="AH14" i="1"/>
  <c r="AJ9" i="1"/>
  <c r="AH9" i="1"/>
  <c r="U35" i="1"/>
  <c r="AN9" i="1" l="1"/>
  <c r="R9" i="1"/>
  <c r="U9" i="1" s="1"/>
  <c r="AK9" i="1"/>
  <c r="AN14" i="1"/>
  <c r="R14" i="1"/>
  <c r="U14" i="1" s="1"/>
  <c r="AK14" i="1"/>
  <c r="AN20" i="1"/>
  <c r="R20" i="1"/>
  <c r="U20" i="1" s="1"/>
  <c r="AK20" i="1"/>
  <c r="AN24" i="1"/>
  <c r="R24" i="1"/>
  <c r="U24" i="1" s="1"/>
  <c r="AK24" i="1"/>
  <c r="AN30" i="1"/>
  <c r="R30" i="1"/>
  <c r="U30" i="1" s="1"/>
  <c r="AK30" i="1"/>
  <c r="AN34" i="1"/>
  <c r="R34" i="1"/>
  <c r="U34" i="1" s="1"/>
  <c r="AK34" i="1"/>
  <c r="AN36" i="1"/>
  <c r="R36" i="1"/>
  <c r="U36" i="1" s="1"/>
  <c r="AK36" i="1"/>
  <c r="AN40" i="1"/>
  <c r="R40" i="1"/>
  <c r="U40" i="1" s="1"/>
  <c r="AK40" i="1"/>
  <c r="AN43" i="1"/>
  <c r="R43" i="1"/>
  <c r="U43" i="1" s="1"/>
  <c r="AK43" i="1"/>
  <c r="AN48" i="1"/>
  <c r="R48" i="1"/>
  <c r="U48" i="1" s="1"/>
  <c r="AK48" i="1"/>
  <c r="AK18" i="1"/>
  <c r="R18" i="1"/>
  <c r="U18" i="1" s="1"/>
  <c r="AN18" i="1"/>
  <c r="AK23" i="1"/>
  <c r="R23" i="1"/>
  <c r="U23" i="1" s="1"/>
  <c r="AN23" i="1"/>
  <c r="AK72" i="1"/>
  <c r="AN72" i="1"/>
  <c r="R72" i="1"/>
  <c r="U72" i="1" s="1"/>
  <c r="AK32" i="1"/>
  <c r="R32" i="1"/>
  <c r="U32" i="1" s="1"/>
  <c r="AN32" i="1"/>
  <c r="AK47" i="1"/>
  <c r="AN47" i="1"/>
  <c r="R47" i="1"/>
  <c r="U47" i="1" s="1"/>
  <c r="AK11" i="1"/>
  <c r="R11" i="1"/>
  <c r="U11" i="1" s="1"/>
  <c r="AN11" i="1"/>
  <c r="AK13" i="1"/>
  <c r="R13" i="1"/>
  <c r="U13" i="1" s="1"/>
  <c r="AN13" i="1"/>
  <c r="AK29" i="1"/>
  <c r="R29" i="1"/>
  <c r="U29" i="1" s="1"/>
  <c r="AN29" i="1"/>
  <c r="AN59" i="1"/>
  <c r="R59" i="1"/>
  <c r="U59" i="1" s="1"/>
  <c r="AK59" i="1"/>
  <c r="AN64" i="1"/>
  <c r="R64" i="1"/>
  <c r="U64" i="1" s="1"/>
  <c r="AK64" i="1"/>
  <c r="AN69" i="1"/>
  <c r="R69" i="1"/>
  <c r="U69" i="1" s="1"/>
  <c r="AK69" i="1"/>
  <c r="AK16" i="1"/>
  <c r="R16" i="1"/>
  <c r="U16" i="1" s="1"/>
  <c r="AN16" i="1"/>
  <c r="AK21" i="1"/>
  <c r="AN21" i="1"/>
  <c r="R21" i="1"/>
  <c r="U21" i="1" s="1"/>
  <c r="AK25" i="1"/>
  <c r="AN25" i="1"/>
  <c r="R25" i="1"/>
  <c r="U25" i="1" s="1"/>
  <c r="AK37" i="1"/>
  <c r="R37" i="1"/>
  <c r="U37" i="1" s="1"/>
  <c r="AN37" i="1"/>
  <c r="AK65" i="1"/>
  <c r="R65" i="1"/>
  <c r="U65" i="1" s="1"/>
  <c r="AN65" i="1"/>
  <c r="AK8" i="1"/>
  <c r="R8" i="1"/>
  <c r="AN8" i="1"/>
  <c r="AJ5" i="1"/>
  <c r="AH5" i="1"/>
  <c r="AN12" i="1"/>
  <c r="R12" i="1"/>
  <c r="U12" i="1" s="1"/>
  <c r="AK12" i="1"/>
  <c r="AN17" i="1"/>
  <c r="R17" i="1"/>
  <c r="U17" i="1" s="1"/>
  <c r="AK17" i="1"/>
  <c r="AN22" i="1"/>
  <c r="R22" i="1"/>
  <c r="U22" i="1" s="1"/>
  <c r="AK22" i="1"/>
  <c r="AN26" i="1"/>
  <c r="R26" i="1"/>
  <c r="U26" i="1" s="1"/>
  <c r="AK26" i="1"/>
  <c r="AN28" i="1"/>
  <c r="R28" i="1"/>
  <c r="U28" i="1" s="1"/>
  <c r="AK28" i="1"/>
  <c r="AN38" i="1"/>
  <c r="R38" i="1"/>
  <c r="U38" i="1" s="1"/>
  <c r="AK38" i="1"/>
  <c r="AN46" i="1"/>
  <c r="R46" i="1"/>
  <c r="U46" i="1" s="1"/>
  <c r="AK46" i="1"/>
  <c r="AN50" i="1"/>
  <c r="R50" i="1"/>
  <c r="U50" i="1" s="1"/>
  <c r="AK50" i="1"/>
  <c r="AK52" i="1"/>
  <c r="R52" i="1"/>
  <c r="U52" i="1" s="1"/>
  <c r="AN52" i="1"/>
  <c r="AN55" i="1"/>
  <c r="R55" i="1"/>
  <c r="U55" i="1" s="1"/>
  <c r="AK55" i="1"/>
  <c r="AN57" i="1"/>
  <c r="R57" i="1"/>
  <c r="U57" i="1" s="1"/>
  <c r="AK57" i="1"/>
  <c r="AK62" i="1"/>
  <c r="R62" i="1"/>
  <c r="U62" i="1" s="1"/>
  <c r="AN62" i="1"/>
  <c r="AN66" i="1"/>
  <c r="R66" i="1"/>
  <c r="U66" i="1" s="1"/>
  <c r="AK66" i="1"/>
  <c r="AK70" i="1"/>
  <c r="R70" i="1"/>
  <c r="U70" i="1" s="1"/>
  <c r="AN70" i="1"/>
  <c r="AN71" i="1"/>
  <c r="R71" i="1"/>
  <c r="U71" i="1" s="1"/>
  <c r="AK71" i="1"/>
  <c r="AK31" i="1"/>
  <c r="R31" i="1"/>
  <c r="U31" i="1" s="1"/>
  <c r="AN31" i="1"/>
  <c r="AK58" i="1"/>
  <c r="AN58" i="1"/>
  <c r="R58" i="1"/>
  <c r="U58" i="1" s="1"/>
  <c r="AK67" i="1"/>
  <c r="AN67" i="1"/>
  <c r="R67" i="1"/>
  <c r="U67" i="1" s="1"/>
  <c r="U8" i="1" l="1"/>
  <c r="R5" i="1"/>
  <c r="AN5" i="1"/>
  <c r="AK5" i="1"/>
</calcChain>
</file>

<file path=xl/sharedStrings.xml><?xml version="1.0" encoding="utf-8"?>
<sst xmlns="http://schemas.openxmlformats.org/spreadsheetml/2006/main" count="301" uniqueCount="130">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</sst>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9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129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9915.3999999999978</v>
      </c>
      <c r="F5" s="4">
        <f>SUM(F6:F500)</f>
        <v>15382.2</v>
      </c>
      <c r="G5" s="8"/>
      <c r="H5" s="1"/>
      <c r="I5" s="1"/>
      <c r="J5" s="1"/>
      <c r="K5" s="4">
        <f t="shared" ref="K5:S5" si="0">SUM(K6:K500)</f>
        <v>9895.5999999999985</v>
      </c>
      <c r="L5" s="4">
        <f t="shared" si="0"/>
        <v>19.800000000000011</v>
      </c>
      <c r="M5" s="4">
        <f t="shared" si="0"/>
        <v>0</v>
      </c>
      <c r="N5" s="4">
        <f t="shared" si="0"/>
        <v>0</v>
      </c>
      <c r="O5" s="4">
        <f t="shared" si="0"/>
        <v>5024.3999999999996</v>
      </c>
      <c r="P5" s="4">
        <f t="shared" si="0"/>
        <v>1983.08</v>
      </c>
      <c r="Q5" s="4">
        <f t="shared" si="0"/>
        <v>9904.16</v>
      </c>
      <c r="R5" s="4">
        <f t="shared" si="0"/>
        <v>10403.599999999999</v>
      </c>
      <c r="S5" s="4">
        <f t="shared" si="0"/>
        <v>0</v>
      </c>
      <c r="T5" s="1"/>
      <c r="U5" s="1"/>
      <c r="V5" s="1"/>
      <c r="W5" s="4">
        <f t="shared" ref="W5:AF5" si="1">SUM(W6:W500)</f>
        <v>1880.8000000000002</v>
      </c>
      <c r="X5" s="4">
        <f t="shared" si="1"/>
        <v>2159.4</v>
      </c>
      <c r="Y5" s="4">
        <f t="shared" si="1"/>
        <v>2133.4599999999996</v>
      </c>
      <c r="Z5" s="4">
        <f t="shared" si="1"/>
        <v>2185.2799999999993</v>
      </c>
      <c r="AA5" s="4">
        <f t="shared" si="1"/>
        <v>1877.9400000000003</v>
      </c>
      <c r="AB5" s="4">
        <f t="shared" si="1"/>
        <v>2227.8800000000006</v>
      </c>
      <c r="AC5" s="4">
        <f t="shared" si="1"/>
        <v>1977.6399999999994</v>
      </c>
      <c r="AD5" s="4">
        <f t="shared" si="1"/>
        <v>1943.7199999999998</v>
      </c>
      <c r="AE5" s="4">
        <f t="shared" si="1"/>
        <v>2011.3000000000009</v>
      </c>
      <c r="AF5" s="4">
        <f t="shared" si="1"/>
        <v>1349.0800000000004</v>
      </c>
      <c r="AG5" s="1"/>
      <c r="AH5" s="4">
        <f>SUM(AH6:AH500)</f>
        <v>4228.4819999999991</v>
      </c>
      <c r="AI5" s="8"/>
      <c r="AJ5" s="12">
        <f>SUM(AJ6:AJ500)</f>
        <v>1122</v>
      </c>
      <c r="AK5" s="4">
        <f>SUM(AK6:AK500)</f>
        <v>4403.24</v>
      </c>
      <c r="AL5" s="1"/>
      <c r="AM5" s="1"/>
      <c r="AN5" s="12">
        <f>SUM(AN6:AN500)</f>
        <v>13.766666666666666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(F6+O6+R6)/P6</f>
        <v>#DIV/0!</v>
      </c>
      <c r="V6" s="19" t="e">
        <f t="shared" ref="V6:V37" si="5">(F6+O6)/P6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187</v>
      </c>
      <c r="D8" s="1">
        <v>170</v>
      </c>
      <c r="E8" s="1">
        <v>153</v>
      </c>
      <c r="F8" s="1">
        <v>200</v>
      </c>
      <c r="G8" s="8">
        <v>0.3</v>
      </c>
      <c r="H8" s="1">
        <v>180</v>
      </c>
      <c r="I8" s="1" t="s">
        <v>45</v>
      </c>
      <c r="J8" s="1"/>
      <c r="K8" s="1">
        <v>157</v>
      </c>
      <c r="L8" s="1">
        <f t="shared" si="2"/>
        <v>-4</v>
      </c>
      <c r="M8" s="1"/>
      <c r="N8" s="1"/>
      <c r="O8" s="1">
        <v>0</v>
      </c>
      <c r="P8" s="1">
        <f t="shared" si="3"/>
        <v>30.6</v>
      </c>
      <c r="Q8" s="5">
        <f>14*P8-O8-F8</f>
        <v>228.40000000000003</v>
      </c>
      <c r="R8" s="5">
        <f>AI8*AJ8</f>
        <v>168</v>
      </c>
      <c r="S8" s="5"/>
      <c r="T8" s="1"/>
      <c r="U8" s="1">
        <f t="shared" si="4"/>
        <v>12.026143790849673</v>
      </c>
      <c r="V8" s="1">
        <f t="shared" si="5"/>
        <v>6.5359477124183005</v>
      </c>
      <c r="W8" s="1">
        <v>25.8</v>
      </c>
      <c r="X8" s="1">
        <v>33.200000000000003</v>
      </c>
      <c r="Y8" s="1">
        <v>28</v>
      </c>
      <c r="Z8" s="1">
        <v>29.4</v>
      </c>
      <c r="AA8" s="1">
        <v>27.2</v>
      </c>
      <c r="AB8" s="1">
        <v>12</v>
      </c>
      <c r="AC8" s="1">
        <v>24.4</v>
      </c>
      <c r="AD8" s="1">
        <v>5.4</v>
      </c>
      <c r="AE8" s="1">
        <v>0.2</v>
      </c>
      <c r="AF8" s="1">
        <v>1.8</v>
      </c>
      <c r="AG8" s="1" t="s">
        <v>51</v>
      </c>
      <c r="AH8" s="1">
        <f>G8*Q8</f>
        <v>68.52000000000001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39</v>
      </c>
      <c r="D9" s="1">
        <v>171</v>
      </c>
      <c r="E9" s="1">
        <v>112</v>
      </c>
      <c r="F9" s="1">
        <v>98</v>
      </c>
      <c r="G9" s="8">
        <v>0.28000000000000003</v>
      </c>
      <c r="H9" s="1">
        <v>180</v>
      </c>
      <c r="I9" s="1" t="s">
        <v>45</v>
      </c>
      <c r="J9" s="1"/>
      <c r="K9" s="1">
        <v>112</v>
      </c>
      <c r="L9" s="1">
        <f t="shared" si="2"/>
        <v>0</v>
      </c>
      <c r="M9" s="1"/>
      <c r="N9" s="1"/>
      <c r="O9" s="1">
        <v>84</v>
      </c>
      <c r="P9" s="1">
        <f t="shared" si="3"/>
        <v>22.4</v>
      </c>
      <c r="Q9" s="5">
        <f>14*P9-O9-F9</f>
        <v>131.59999999999997</v>
      </c>
      <c r="R9" s="5">
        <f>AI9*AJ9</f>
        <v>168</v>
      </c>
      <c r="S9" s="5"/>
      <c r="T9" s="1"/>
      <c r="U9" s="1">
        <f t="shared" si="4"/>
        <v>15.625000000000002</v>
      </c>
      <c r="V9" s="1">
        <f t="shared" si="5"/>
        <v>8.125</v>
      </c>
      <c r="W9" s="1">
        <v>21.4</v>
      </c>
      <c r="X9" s="1">
        <v>22</v>
      </c>
      <c r="Y9" s="1">
        <v>19.2</v>
      </c>
      <c r="Z9" s="1">
        <v>19.399999999999999</v>
      </c>
      <c r="AA9" s="1">
        <v>12.6</v>
      </c>
      <c r="AB9" s="1">
        <v>0</v>
      </c>
      <c r="AC9" s="1">
        <v>16.8</v>
      </c>
      <c r="AD9" s="1">
        <v>0</v>
      </c>
      <c r="AE9" s="1">
        <v>0.8</v>
      </c>
      <c r="AF9" s="1">
        <v>0.8</v>
      </c>
      <c r="AG9" s="1"/>
      <c r="AH9" s="1">
        <f>G9*Q9</f>
        <v>36.847999999999992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53</v>
      </c>
      <c r="B10" s="15" t="s">
        <v>44</v>
      </c>
      <c r="C10" s="15"/>
      <c r="D10" s="15"/>
      <c r="E10" s="15">
        <v>1</v>
      </c>
      <c r="F10" s="15">
        <v>-1</v>
      </c>
      <c r="G10" s="16">
        <v>0</v>
      </c>
      <c r="H10" s="15" t="e">
        <v>#N/A</v>
      </c>
      <c r="I10" s="15" t="s">
        <v>54</v>
      </c>
      <c r="J10" s="15"/>
      <c r="K10" s="15">
        <v>1</v>
      </c>
      <c r="L10" s="15">
        <f t="shared" si="2"/>
        <v>0</v>
      </c>
      <c r="M10" s="15"/>
      <c r="N10" s="15"/>
      <c r="O10" s="15"/>
      <c r="P10" s="15">
        <f t="shared" si="3"/>
        <v>0.2</v>
      </c>
      <c r="Q10" s="17"/>
      <c r="R10" s="17"/>
      <c r="S10" s="17"/>
      <c r="T10" s="15"/>
      <c r="U10" s="15">
        <f t="shared" si="4"/>
        <v>-5</v>
      </c>
      <c r="V10" s="15">
        <f t="shared" si="5"/>
        <v>-5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/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246</v>
      </c>
      <c r="D11" s="1">
        <v>506</v>
      </c>
      <c r="E11" s="1">
        <v>338</v>
      </c>
      <c r="F11" s="1">
        <v>420</v>
      </c>
      <c r="G11" s="8">
        <v>0.24</v>
      </c>
      <c r="H11" s="1">
        <v>180</v>
      </c>
      <c r="I11" s="1" t="s">
        <v>45</v>
      </c>
      <c r="J11" s="1"/>
      <c r="K11" s="1">
        <v>338</v>
      </c>
      <c r="L11" s="1">
        <f t="shared" si="2"/>
        <v>0</v>
      </c>
      <c r="M11" s="1"/>
      <c r="N11" s="1"/>
      <c r="O11" s="1">
        <v>0</v>
      </c>
      <c r="P11" s="1">
        <f t="shared" si="3"/>
        <v>67.599999999999994</v>
      </c>
      <c r="Q11" s="5">
        <f t="shared" ref="Q11:Q14" si="6">14*P11-O11-F11</f>
        <v>526.39999999999986</v>
      </c>
      <c r="R11" s="5">
        <f>AI11*AJ11</f>
        <v>504</v>
      </c>
      <c r="S11" s="5"/>
      <c r="T11" s="1"/>
      <c r="U11" s="1">
        <f t="shared" si="4"/>
        <v>13.66863905325444</v>
      </c>
      <c r="V11" s="1">
        <f t="shared" si="5"/>
        <v>6.2130177514792901</v>
      </c>
      <c r="W11" s="1">
        <v>42.8</v>
      </c>
      <c r="X11" s="1">
        <v>57.4</v>
      </c>
      <c r="Y11" s="1">
        <v>42.8</v>
      </c>
      <c r="Z11" s="1">
        <v>51.6</v>
      </c>
      <c r="AA11" s="1">
        <v>31.2</v>
      </c>
      <c r="AB11" s="1">
        <v>44.4</v>
      </c>
      <c r="AC11" s="1">
        <v>47.6</v>
      </c>
      <c r="AD11" s="1">
        <v>1</v>
      </c>
      <c r="AE11" s="1">
        <v>45.4</v>
      </c>
      <c r="AF11" s="1">
        <v>52.8</v>
      </c>
      <c r="AG11" s="1"/>
      <c r="AH11" s="1">
        <f>G11*Q11</f>
        <v>126.33599999999996</v>
      </c>
      <c r="AI11" s="8">
        <v>12</v>
      </c>
      <c r="AJ11" s="10">
        <f>MROUND(Q11, AI11*AL11)/AI11</f>
        <v>42</v>
      </c>
      <c r="AK11" s="1">
        <f>AJ11*AI11*G11</f>
        <v>120.96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791</v>
      </c>
      <c r="D12" s="1">
        <v>581</v>
      </c>
      <c r="E12" s="1">
        <v>414</v>
      </c>
      <c r="F12" s="1">
        <v>889</v>
      </c>
      <c r="G12" s="8">
        <v>0.24</v>
      </c>
      <c r="H12" s="1">
        <v>180</v>
      </c>
      <c r="I12" s="1" t="s">
        <v>45</v>
      </c>
      <c r="J12" s="1"/>
      <c r="K12" s="1">
        <v>415</v>
      </c>
      <c r="L12" s="1">
        <f t="shared" si="2"/>
        <v>-1</v>
      </c>
      <c r="M12" s="1"/>
      <c r="N12" s="1"/>
      <c r="O12" s="1">
        <v>0</v>
      </c>
      <c r="P12" s="1">
        <f t="shared" si="3"/>
        <v>82.8</v>
      </c>
      <c r="Q12" s="5">
        <f t="shared" si="6"/>
        <v>270.20000000000005</v>
      </c>
      <c r="R12" s="5">
        <f>AI12*AJ12</f>
        <v>336</v>
      </c>
      <c r="S12" s="5"/>
      <c r="T12" s="1"/>
      <c r="U12" s="1">
        <f t="shared" si="4"/>
        <v>14.794685990338165</v>
      </c>
      <c r="V12" s="1">
        <f t="shared" si="5"/>
        <v>10.736714975845411</v>
      </c>
      <c r="W12" s="1">
        <v>62.4</v>
      </c>
      <c r="X12" s="1">
        <v>95.4</v>
      </c>
      <c r="Y12" s="1">
        <v>102.2</v>
      </c>
      <c r="Z12" s="1">
        <v>85.8</v>
      </c>
      <c r="AA12" s="1">
        <v>71.8</v>
      </c>
      <c r="AB12" s="1">
        <v>105.4</v>
      </c>
      <c r="AC12" s="1">
        <v>78</v>
      </c>
      <c r="AD12" s="1">
        <v>64.400000000000006</v>
      </c>
      <c r="AE12" s="1">
        <v>95.2</v>
      </c>
      <c r="AF12" s="1">
        <v>62.2</v>
      </c>
      <c r="AG12" s="1"/>
      <c r="AH12" s="1">
        <f>G12*Q12</f>
        <v>64.848000000000013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640</v>
      </c>
      <c r="D13" s="1">
        <v>352</v>
      </c>
      <c r="E13" s="1">
        <v>268</v>
      </c>
      <c r="F13" s="1">
        <v>712</v>
      </c>
      <c r="G13" s="8">
        <v>0.24</v>
      </c>
      <c r="H13" s="1">
        <v>180</v>
      </c>
      <c r="I13" s="1" t="s">
        <v>45</v>
      </c>
      <c r="J13" s="1"/>
      <c r="K13" s="1">
        <v>271</v>
      </c>
      <c r="L13" s="1">
        <f t="shared" si="2"/>
        <v>-3</v>
      </c>
      <c r="M13" s="1"/>
      <c r="N13" s="1"/>
      <c r="O13" s="1">
        <v>0</v>
      </c>
      <c r="P13" s="1">
        <f t="shared" si="3"/>
        <v>53.6</v>
      </c>
      <c r="Q13" s="5">
        <f>15*P13-O13-F13</f>
        <v>92</v>
      </c>
      <c r="R13" s="5">
        <f>AI13*AJ13</f>
        <v>168</v>
      </c>
      <c r="S13" s="5"/>
      <c r="T13" s="1"/>
      <c r="U13" s="1">
        <f t="shared" si="4"/>
        <v>16.417910447761194</v>
      </c>
      <c r="V13" s="1">
        <f t="shared" si="5"/>
        <v>13.283582089552239</v>
      </c>
      <c r="W13" s="1">
        <v>44.8</v>
      </c>
      <c r="X13" s="1">
        <v>70.400000000000006</v>
      </c>
      <c r="Y13" s="1">
        <v>78.2</v>
      </c>
      <c r="Z13" s="1">
        <v>70.8</v>
      </c>
      <c r="AA13" s="1">
        <v>51</v>
      </c>
      <c r="AB13" s="1">
        <v>77.8</v>
      </c>
      <c r="AC13" s="1">
        <v>66.599999999999994</v>
      </c>
      <c r="AD13" s="1">
        <v>0</v>
      </c>
      <c r="AE13" s="1">
        <v>34.6</v>
      </c>
      <c r="AF13" s="1">
        <v>46.6</v>
      </c>
      <c r="AG13" s="1"/>
      <c r="AH13" s="1">
        <f>G13*Q13</f>
        <v>22.08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914</v>
      </c>
      <c r="D14" s="1">
        <v>197</v>
      </c>
      <c r="E14" s="1">
        <v>466</v>
      </c>
      <c r="F14" s="1">
        <v>623</v>
      </c>
      <c r="G14" s="8">
        <v>0.24</v>
      </c>
      <c r="H14" s="1">
        <v>180</v>
      </c>
      <c r="I14" s="14" t="s">
        <v>59</v>
      </c>
      <c r="J14" s="1"/>
      <c r="K14" s="1">
        <v>466</v>
      </c>
      <c r="L14" s="1">
        <f t="shared" si="2"/>
        <v>0</v>
      </c>
      <c r="M14" s="1"/>
      <c r="N14" s="1"/>
      <c r="O14" s="1">
        <v>0</v>
      </c>
      <c r="P14" s="1">
        <f t="shared" si="3"/>
        <v>93.2</v>
      </c>
      <c r="Q14" s="5">
        <f t="shared" si="6"/>
        <v>681.8</v>
      </c>
      <c r="R14" s="5">
        <f>AI14*AJ14</f>
        <v>672</v>
      </c>
      <c r="S14" s="5"/>
      <c r="T14" s="1"/>
      <c r="U14" s="1">
        <f t="shared" si="4"/>
        <v>13.894849785407725</v>
      </c>
      <c r="V14" s="1">
        <f t="shared" si="5"/>
        <v>6.6845493562231759</v>
      </c>
      <c r="W14" s="1">
        <v>70.599999999999994</v>
      </c>
      <c r="X14" s="1">
        <v>95</v>
      </c>
      <c r="Y14" s="1">
        <v>105.6</v>
      </c>
      <c r="Z14" s="1">
        <v>98.2</v>
      </c>
      <c r="AA14" s="1">
        <v>81</v>
      </c>
      <c r="AB14" s="1">
        <v>105.4</v>
      </c>
      <c r="AC14" s="1">
        <v>100.4</v>
      </c>
      <c r="AD14" s="1">
        <v>106.2</v>
      </c>
      <c r="AE14" s="1">
        <v>82.4</v>
      </c>
      <c r="AF14" s="1">
        <v>79.599999999999994</v>
      </c>
      <c r="AG14" s="1"/>
      <c r="AH14" s="1">
        <f>G14*Q14</f>
        <v>163.63199999999998</v>
      </c>
      <c r="AI14" s="8">
        <v>12</v>
      </c>
      <c r="AJ14" s="10">
        <f>MROUND(Q14, AI14*AL14)/AI14</f>
        <v>56</v>
      </c>
      <c r="AK14" s="1">
        <f>AJ14*AI14*G14</f>
        <v>161.28</v>
      </c>
      <c r="AL14" s="1">
        <v>14</v>
      </c>
      <c r="AM14" s="1">
        <v>70</v>
      </c>
      <c r="AN14" s="10">
        <f>AJ14/AM14</f>
        <v>0.8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46</v>
      </c>
      <c r="AH15" s="19"/>
      <c r="AI15" s="20">
        <v>8</v>
      </c>
      <c r="AJ15" s="22"/>
      <c r="AK15" s="19"/>
      <c r="AL15" s="19">
        <v>14</v>
      </c>
      <c r="AM15" s="19">
        <v>70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44</v>
      </c>
      <c r="C16" s="1">
        <v>150</v>
      </c>
      <c r="D16" s="1">
        <v>24</v>
      </c>
      <c r="E16" s="1">
        <v>126</v>
      </c>
      <c r="F16" s="1">
        <v>40</v>
      </c>
      <c r="G16" s="8">
        <v>0.09</v>
      </c>
      <c r="H16" s="1">
        <v>180</v>
      </c>
      <c r="I16" s="1" t="s">
        <v>45</v>
      </c>
      <c r="J16" s="1"/>
      <c r="K16" s="1">
        <v>126</v>
      </c>
      <c r="L16" s="1">
        <f t="shared" si="2"/>
        <v>0</v>
      </c>
      <c r="M16" s="1"/>
      <c r="N16" s="1"/>
      <c r="O16" s="1">
        <v>1008</v>
      </c>
      <c r="P16" s="1">
        <f t="shared" si="3"/>
        <v>25.2</v>
      </c>
      <c r="Q16" s="5"/>
      <c r="R16" s="5">
        <f>AI16*AJ16</f>
        <v>0</v>
      </c>
      <c r="S16" s="5"/>
      <c r="T16" s="1"/>
      <c r="U16" s="1">
        <f t="shared" si="4"/>
        <v>41.587301587301589</v>
      </c>
      <c r="V16" s="1">
        <f t="shared" si="5"/>
        <v>41.587301587301589</v>
      </c>
      <c r="W16" s="1">
        <v>75.400000000000006</v>
      </c>
      <c r="X16" s="1">
        <v>22</v>
      </c>
      <c r="Y16" s="1">
        <v>55</v>
      </c>
      <c r="Z16" s="1">
        <v>32.4</v>
      </c>
      <c r="AA16" s="1">
        <v>41.2</v>
      </c>
      <c r="AB16" s="1">
        <v>7.2</v>
      </c>
      <c r="AC16" s="1">
        <v>64.8</v>
      </c>
      <c r="AD16" s="1">
        <v>0</v>
      </c>
      <c r="AE16" s="1">
        <v>0</v>
      </c>
      <c r="AF16" s="1">
        <v>0</v>
      </c>
      <c r="AG16" s="1" t="s">
        <v>51</v>
      </c>
      <c r="AH16" s="1">
        <f>G16*Q16</f>
        <v>0</v>
      </c>
      <c r="AI16" s="8">
        <v>24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126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120</v>
      </c>
      <c r="D17" s="1">
        <v>304</v>
      </c>
      <c r="E17" s="1">
        <v>245</v>
      </c>
      <c r="F17" s="1">
        <v>141</v>
      </c>
      <c r="G17" s="8">
        <v>0.36</v>
      </c>
      <c r="H17" s="1">
        <v>180</v>
      </c>
      <c r="I17" s="1" t="s">
        <v>45</v>
      </c>
      <c r="J17" s="1"/>
      <c r="K17" s="1">
        <v>254</v>
      </c>
      <c r="L17" s="1">
        <f t="shared" si="2"/>
        <v>-9</v>
      </c>
      <c r="M17" s="1"/>
      <c r="N17" s="1"/>
      <c r="O17" s="1">
        <v>140</v>
      </c>
      <c r="P17" s="1">
        <f t="shared" si="3"/>
        <v>49</v>
      </c>
      <c r="Q17" s="5">
        <f t="shared" ref="Q17" si="7">14*P17-O17-F17</f>
        <v>405</v>
      </c>
      <c r="R17" s="5">
        <f>AI17*AJ17</f>
        <v>420</v>
      </c>
      <c r="S17" s="5"/>
      <c r="T17" s="1"/>
      <c r="U17" s="1">
        <f t="shared" si="4"/>
        <v>14.306122448979592</v>
      </c>
      <c r="V17" s="1">
        <f t="shared" si="5"/>
        <v>5.7346938775510203</v>
      </c>
      <c r="W17" s="1">
        <v>36.6</v>
      </c>
      <c r="X17" s="1">
        <v>41</v>
      </c>
      <c r="Y17" s="1">
        <v>37.799999999999997</v>
      </c>
      <c r="Z17" s="1">
        <v>41</v>
      </c>
      <c r="AA17" s="1">
        <v>28</v>
      </c>
      <c r="AB17" s="1">
        <v>28.6</v>
      </c>
      <c r="AC17" s="1">
        <v>20</v>
      </c>
      <c r="AD17" s="1">
        <v>7.6</v>
      </c>
      <c r="AE17" s="1">
        <v>0</v>
      </c>
      <c r="AF17" s="1">
        <v>0</v>
      </c>
      <c r="AG17" s="1" t="s">
        <v>51</v>
      </c>
      <c r="AH17" s="1">
        <f>G17*Q17</f>
        <v>145.79999999999998</v>
      </c>
      <c r="AI17" s="8">
        <v>10</v>
      </c>
      <c r="AJ17" s="10">
        <f>MROUND(Q17, AI17*AL17)/AI17</f>
        <v>42</v>
      </c>
      <c r="AK17" s="1">
        <f>AJ17*AI17*G17</f>
        <v>151.19999999999999</v>
      </c>
      <c r="AL17" s="1">
        <v>14</v>
      </c>
      <c r="AM17" s="1">
        <v>70</v>
      </c>
      <c r="AN17" s="10">
        <f>AJ17/AM17</f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126</v>
      </c>
      <c r="D18" s="1"/>
      <c r="E18" s="1">
        <v>18</v>
      </c>
      <c r="F18" s="1">
        <v>105</v>
      </c>
      <c r="G18" s="8">
        <v>0.2</v>
      </c>
      <c r="H18" s="1">
        <v>180</v>
      </c>
      <c r="I18" s="1" t="s">
        <v>45</v>
      </c>
      <c r="J18" s="1"/>
      <c r="K18" s="1">
        <v>21</v>
      </c>
      <c r="L18" s="1">
        <f t="shared" si="2"/>
        <v>-3</v>
      </c>
      <c r="M18" s="1"/>
      <c r="N18" s="1"/>
      <c r="O18" s="1">
        <v>0</v>
      </c>
      <c r="P18" s="1">
        <f t="shared" si="3"/>
        <v>3.6</v>
      </c>
      <c r="Q18" s="5"/>
      <c r="R18" s="5">
        <f>AI18*AJ18</f>
        <v>0</v>
      </c>
      <c r="S18" s="5"/>
      <c r="T18" s="1"/>
      <c r="U18" s="1">
        <f t="shared" si="4"/>
        <v>29.166666666666664</v>
      </c>
      <c r="V18" s="1">
        <f t="shared" si="5"/>
        <v>29.166666666666664</v>
      </c>
      <c r="W18" s="1">
        <v>8.1999999999999993</v>
      </c>
      <c r="X18" s="1">
        <v>7.6</v>
      </c>
      <c r="Y18" s="1">
        <v>4.5999999999999996</v>
      </c>
      <c r="Z18" s="1">
        <v>8.6</v>
      </c>
      <c r="AA18" s="1">
        <v>5.2</v>
      </c>
      <c r="AB18" s="1">
        <v>10.8</v>
      </c>
      <c r="AC18" s="1">
        <v>5.6</v>
      </c>
      <c r="AD18" s="1">
        <v>5.2</v>
      </c>
      <c r="AE18" s="1">
        <v>11.6</v>
      </c>
      <c r="AF18" s="1">
        <v>9.8000000000000007</v>
      </c>
      <c r="AG18" s="27" t="s">
        <v>127</v>
      </c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65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27</v>
      </c>
      <c r="L19" s="19">
        <f t="shared" si="2"/>
        <v>-27</v>
      </c>
      <c r="M19" s="19"/>
      <c r="N19" s="19"/>
      <c r="O19" s="19"/>
      <c r="P19" s="19">
        <f t="shared" si="3"/>
        <v>0</v>
      </c>
      <c r="Q19" s="21"/>
      <c r="R19" s="21"/>
      <c r="S19" s="21"/>
      <c r="T19" s="19"/>
      <c r="U19" s="19" t="e">
        <f t="shared" si="4"/>
        <v>#DIV/0!</v>
      </c>
      <c r="V19" s="19" t="e">
        <f t="shared" si="5"/>
        <v>#DIV/0!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1.8</v>
      </c>
      <c r="AE19" s="19">
        <v>0</v>
      </c>
      <c r="AF19" s="19">
        <v>0</v>
      </c>
      <c r="AG19" s="19" t="s">
        <v>46</v>
      </c>
      <c r="AH19" s="19"/>
      <c r="AI19" s="20">
        <v>12</v>
      </c>
      <c r="AJ19" s="22"/>
      <c r="AK19" s="19"/>
      <c r="AL19" s="19">
        <v>14</v>
      </c>
      <c r="AM19" s="19">
        <v>70</v>
      </c>
      <c r="AN19" s="22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50</v>
      </c>
      <c r="D20" s="1">
        <v>168</v>
      </c>
      <c r="E20" s="1">
        <v>45</v>
      </c>
      <c r="F20" s="1">
        <v>173</v>
      </c>
      <c r="G20" s="8">
        <v>0.2</v>
      </c>
      <c r="H20" s="1">
        <v>180</v>
      </c>
      <c r="I20" s="1" t="s">
        <v>45</v>
      </c>
      <c r="J20" s="1"/>
      <c r="K20" s="1">
        <v>45</v>
      </c>
      <c r="L20" s="1">
        <f t="shared" si="2"/>
        <v>0</v>
      </c>
      <c r="M20" s="1"/>
      <c r="N20" s="1"/>
      <c r="O20" s="1">
        <v>0</v>
      </c>
      <c r="P20" s="1">
        <f t="shared" si="3"/>
        <v>9</v>
      </c>
      <c r="Q20" s="5"/>
      <c r="R20" s="5">
        <f t="shared" ref="R20:R26" si="8">AI20*AJ20</f>
        <v>0</v>
      </c>
      <c r="S20" s="5"/>
      <c r="T20" s="1"/>
      <c r="U20" s="1">
        <f t="shared" si="4"/>
        <v>19.222222222222221</v>
      </c>
      <c r="V20" s="1">
        <f t="shared" si="5"/>
        <v>19.222222222222221</v>
      </c>
      <c r="W20" s="1">
        <v>8.6</v>
      </c>
      <c r="X20" s="1">
        <v>11.4</v>
      </c>
      <c r="Y20" s="1">
        <v>7.8</v>
      </c>
      <c r="Z20" s="1">
        <v>9.8000000000000007</v>
      </c>
      <c r="AA20" s="1">
        <v>11.6</v>
      </c>
      <c r="AB20" s="1">
        <v>8.4</v>
      </c>
      <c r="AC20" s="1">
        <v>0</v>
      </c>
      <c r="AD20" s="1">
        <v>0</v>
      </c>
      <c r="AE20" s="1">
        <v>0</v>
      </c>
      <c r="AF20" s="1">
        <v>0</v>
      </c>
      <c r="AG20" s="1" t="s">
        <v>67</v>
      </c>
      <c r="AH20" s="1">
        <f t="shared" ref="AH20:AH26" si="9">G20*Q20</f>
        <v>0</v>
      </c>
      <c r="AI20" s="8">
        <v>12</v>
      </c>
      <c r="AJ20" s="10">
        <f t="shared" ref="AJ20:AJ26" si="10">MROUND(Q20, AI20*AL20)/AI20</f>
        <v>0</v>
      </c>
      <c r="AK20" s="1">
        <f t="shared" ref="AK20:AK26" si="11">AJ20*AI20*G20</f>
        <v>0</v>
      </c>
      <c r="AL20" s="1">
        <v>14</v>
      </c>
      <c r="AM20" s="1">
        <v>70</v>
      </c>
      <c r="AN20" s="10">
        <f t="shared" ref="AN20:AN26" si="12"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122</v>
      </c>
      <c r="D21" s="1">
        <v>355</v>
      </c>
      <c r="E21" s="1">
        <v>196</v>
      </c>
      <c r="F21" s="1">
        <v>263</v>
      </c>
      <c r="G21" s="8">
        <v>0.2</v>
      </c>
      <c r="H21" s="1">
        <v>180</v>
      </c>
      <c r="I21" s="1" t="s">
        <v>45</v>
      </c>
      <c r="J21" s="1"/>
      <c r="K21" s="1">
        <v>197</v>
      </c>
      <c r="L21" s="1">
        <f t="shared" si="2"/>
        <v>-1</v>
      </c>
      <c r="M21" s="1"/>
      <c r="N21" s="1"/>
      <c r="O21" s="1">
        <v>168</v>
      </c>
      <c r="P21" s="1">
        <f t="shared" si="3"/>
        <v>39.200000000000003</v>
      </c>
      <c r="Q21" s="5">
        <f t="shared" ref="Q21:Q26" si="13">14*P21-O21-F21</f>
        <v>117.80000000000007</v>
      </c>
      <c r="R21" s="5">
        <f t="shared" si="8"/>
        <v>168</v>
      </c>
      <c r="S21" s="5"/>
      <c r="T21" s="1"/>
      <c r="U21" s="1">
        <f t="shared" si="4"/>
        <v>15.280612244897958</v>
      </c>
      <c r="V21" s="1">
        <f t="shared" si="5"/>
        <v>10.994897959183673</v>
      </c>
      <c r="W21" s="1">
        <v>37.799999999999997</v>
      </c>
      <c r="X21" s="1">
        <v>40</v>
      </c>
      <c r="Y21" s="1">
        <v>39.200000000000003</v>
      </c>
      <c r="Z21" s="1">
        <v>41.2</v>
      </c>
      <c r="AA21" s="1">
        <v>41.6</v>
      </c>
      <c r="AB21" s="1">
        <v>33.6</v>
      </c>
      <c r="AC21" s="1">
        <v>39</v>
      </c>
      <c r="AD21" s="1">
        <v>25.6</v>
      </c>
      <c r="AE21" s="1">
        <v>38.200000000000003</v>
      </c>
      <c r="AF21" s="1">
        <v>24.6</v>
      </c>
      <c r="AG21" s="1"/>
      <c r="AH21" s="1">
        <f t="shared" si="9"/>
        <v>23.560000000000016</v>
      </c>
      <c r="AI21" s="8">
        <v>12</v>
      </c>
      <c r="AJ21" s="10">
        <f t="shared" si="10"/>
        <v>14</v>
      </c>
      <c r="AK21" s="1">
        <f t="shared" si="11"/>
        <v>33.6</v>
      </c>
      <c r="AL21" s="1">
        <v>14</v>
      </c>
      <c r="AM21" s="1">
        <v>70</v>
      </c>
      <c r="AN21" s="10">
        <f t="shared" si="12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32</v>
      </c>
      <c r="D22" s="1">
        <v>858</v>
      </c>
      <c r="E22" s="1">
        <v>195</v>
      </c>
      <c r="F22" s="1">
        <v>668</v>
      </c>
      <c r="G22" s="8">
        <v>0.2</v>
      </c>
      <c r="H22" s="1">
        <v>180</v>
      </c>
      <c r="I22" s="1" t="s">
        <v>45</v>
      </c>
      <c r="J22" s="1"/>
      <c r="K22" s="1">
        <v>204</v>
      </c>
      <c r="L22" s="1">
        <f t="shared" si="2"/>
        <v>-9</v>
      </c>
      <c r="M22" s="1"/>
      <c r="N22" s="1"/>
      <c r="O22" s="1">
        <v>0</v>
      </c>
      <c r="P22" s="1">
        <f t="shared" si="3"/>
        <v>39</v>
      </c>
      <c r="Q22" s="5"/>
      <c r="R22" s="5">
        <f t="shared" si="8"/>
        <v>0</v>
      </c>
      <c r="S22" s="5"/>
      <c r="T22" s="1"/>
      <c r="U22" s="1">
        <f t="shared" si="4"/>
        <v>17.128205128205128</v>
      </c>
      <c r="V22" s="1">
        <f t="shared" si="5"/>
        <v>17.128205128205128</v>
      </c>
      <c r="W22" s="1">
        <v>63</v>
      </c>
      <c r="X22" s="1">
        <v>69</v>
      </c>
      <c r="Y22" s="1">
        <v>42</v>
      </c>
      <c r="Z22" s="1">
        <v>51.2</v>
      </c>
      <c r="AA22" s="1">
        <v>35.799999999999997</v>
      </c>
      <c r="AB22" s="1">
        <v>51.8</v>
      </c>
      <c r="AC22" s="1">
        <v>55.8</v>
      </c>
      <c r="AD22" s="1">
        <v>6.2</v>
      </c>
      <c r="AE22" s="1">
        <v>31.6</v>
      </c>
      <c r="AF22" s="1">
        <v>33.4</v>
      </c>
      <c r="AG22" s="1"/>
      <c r="AH22" s="1">
        <f t="shared" si="9"/>
        <v>0</v>
      </c>
      <c r="AI22" s="8">
        <v>12</v>
      </c>
      <c r="AJ22" s="10">
        <f t="shared" si="10"/>
        <v>0</v>
      </c>
      <c r="AK22" s="1">
        <f t="shared" si="11"/>
        <v>0</v>
      </c>
      <c r="AL22" s="1">
        <v>14</v>
      </c>
      <c r="AM22" s="1">
        <v>70</v>
      </c>
      <c r="AN22" s="10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48</v>
      </c>
      <c r="C23" s="1">
        <v>11.1</v>
      </c>
      <c r="D23" s="1">
        <v>103.6</v>
      </c>
      <c r="E23" s="1">
        <v>81.400000000000006</v>
      </c>
      <c r="F23" s="1">
        <v>33.299999999999997</v>
      </c>
      <c r="G23" s="8">
        <v>1</v>
      </c>
      <c r="H23" s="1">
        <v>180</v>
      </c>
      <c r="I23" s="1" t="s">
        <v>45</v>
      </c>
      <c r="J23" s="1"/>
      <c r="K23" s="1">
        <v>87.4</v>
      </c>
      <c r="L23" s="1">
        <f t="shared" si="2"/>
        <v>-6</v>
      </c>
      <c r="M23" s="1"/>
      <c r="N23" s="1"/>
      <c r="O23" s="1">
        <v>155.4</v>
      </c>
      <c r="P23" s="1">
        <f t="shared" si="3"/>
        <v>16.28</v>
      </c>
      <c r="Q23" s="5">
        <f t="shared" si="13"/>
        <v>39.220000000000013</v>
      </c>
      <c r="R23" s="5">
        <f t="shared" si="8"/>
        <v>51.800000000000004</v>
      </c>
      <c r="S23" s="5"/>
      <c r="T23" s="1"/>
      <c r="U23" s="1">
        <f t="shared" si="4"/>
        <v>14.772727272727272</v>
      </c>
      <c r="V23" s="1">
        <f t="shared" si="5"/>
        <v>11.59090909090909</v>
      </c>
      <c r="W23" s="1">
        <v>20.72</v>
      </c>
      <c r="X23" s="1">
        <v>15.4</v>
      </c>
      <c r="Y23" s="1">
        <v>14.06</v>
      </c>
      <c r="Z23" s="1">
        <v>11.84</v>
      </c>
      <c r="AA23" s="1">
        <v>14.8</v>
      </c>
      <c r="AB23" s="1">
        <v>18.5</v>
      </c>
      <c r="AC23" s="1">
        <v>14.8</v>
      </c>
      <c r="AD23" s="1">
        <v>11.84</v>
      </c>
      <c r="AE23" s="1">
        <v>16.28</v>
      </c>
      <c r="AF23" s="1">
        <v>13.58</v>
      </c>
      <c r="AG23" s="1"/>
      <c r="AH23" s="1">
        <f t="shared" si="9"/>
        <v>39.220000000000013</v>
      </c>
      <c r="AI23" s="8">
        <v>3.7</v>
      </c>
      <c r="AJ23" s="10">
        <f t="shared" si="10"/>
        <v>14</v>
      </c>
      <c r="AK23" s="1">
        <f t="shared" si="11"/>
        <v>51.800000000000004</v>
      </c>
      <c r="AL23" s="1">
        <v>14</v>
      </c>
      <c r="AM23" s="1">
        <v>126</v>
      </c>
      <c r="AN23" s="10">
        <f t="shared" si="12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50</v>
      </c>
      <c r="D24" s="1"/>
      <c r="E24" s="1">
        <v>33</v>
      </c>
      <c r="F24" s="1">
        <v>16.5</v>
      </c>
      <c r="G24" s="8">
        <v>1</v>
      </c>
      <c r="H24" s="1">
        <v>180</v>
      </c>
      <c r="I24" s="1" t="s">
        <v>45</v>
      </c>
      <c r="J24" s="1"/>
      <c r="K24" s="1">
        <v>28.2</v>
      </c>
      <c r="L24" s="1">
        <f t="shared" si="2"/>
        <v>4.8000000000000007</v>
      </c>
      <c r="M24" s="1"/>
      <c r="N24" s="1"/>
      <c r="O24" s="1">
        <v>66</v>
      </c>
      <c r="P24" s="1">
        <f t="shared" si="3"/>
        <v>6.6</v>
      </c>
      <c r="Q24" s="5"/>
      <c r="R24" s="5">
        <f t="shared" si="8"/>
        <v>0</v>
      </c>
      <c r="S24" s="5"/>
      <c r="T24" s="1"/>
      <c r="U24" s="1">
        <f t="shared" si="4"/>
        <v>12.5</v>
      </c>
      <c r="V24" s="1">
        <f t="shared" si="5"/>
        <v>12.5</v>
      </c>
      <c r="W24" s="1">
        <v>8.6999999999999993</v>
      </c>
      <c r="X24" s="1">
        <v>7.3400000000000007</v>
      </c>
      <c r="Y24" s="1">
        <v>5.4</v>
      </c>
      <c r="Z24" s="1">
        <v>7.7</v>
      </c>
      <c r="AA24" s="1">
        <v>4.4000000000000004</v>
      </c>
      <c r="AB24" s="1">
        <v>9.9</v>
      </c>
      <c r="AC24" s="1">
        <v>4.4000000000000004</v>
      </c>
      <c r="AD24" s="1">
        <v>5.6</v>
      </c>
      <c r="AE24" s="1">
        <v>7.6</v>
      </c>
      <c r="AF24" s="1">
        <v>8.8000000000000007</v>
      </c>
      <c r="AG24" s="1"/>
      <c r="AH24" s="1">
        <f t="shared" si="9"/>
        <v>0</v>
      </c>
      <c r="AI24" s="8">
        <v>5.5</v>
      </c>
      <c r="AJ24" s="10">
        <f t="shared" si="10"/>
        <v>0</v>
      </c>
      <c r="AK24" s="1">
        <f t="shared" si="11"/>
        <v>0</v>
      </c>
      <c r="AL24" s="1">
        <v>12</v>
      </c>
      <c r="AM24" s="1">
        <v>84</v>
      </c>
      <c r="AN24" s="10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48</v>
      </c>
      <c r="C25" s="1">
        <v>54</v>
      </c>
      <c r="D25" s="1">
        <v>42</v>
      </c>
      <c r="E25" s="1">
        <v>75</v>
      </c>
      <c r="F25" s="1">
        <v>21</v>
      </c>
      <c r="G25" s="8">
        <v>1</v>
      </c>
      <c r="H25" s="1">
        <v>180</v>
      </c>
      <c r="I25" s="1" t="s">
        <v>45</v>
      </c>
      <c r="J25" s="1"/>
      <c r="K25" s="1">
        <v>75.7</v>
      </c>
      <c r="L25" s="1">
        <f t="shared" si="2"/>
        <v>-0.70000000000000284</v>
      </c>
      <c r="M25" s="1"/>
      <c r="N25" s="1"/>
      <c r="O25" s="1">
        <v>84</v>
      </c>
      <c r="P25" s="1">
        <f t="shared" si="3"/>
        <v>15</v>
      </c>
      <c r="Q25" s="5">
        <f t="shared" si="13"/>
        <v>105</v>
      </c>
      <c r="R25" s="5">
        <f t="shared" si="8"/>
        <v>126</v>
      </c>
      <c r="S25" s="5"/>
      <c r="T25" s="1"/>
      <c r="U25" s="1">
        <f t="shared" si="4"/>
        <v>15.4</v>
      </c>
      <c r="V25" s="1">
        <f t="shared" si="5"/>
        <v>7</v>
      </c>
      <c r="W25" s="1">
        <v>11.4</v>
      </c>
      <c r="X25" s="1">
        <v>11.54</v>
      </c>
      <c r="Y25" s="1">
        <v>11.4</v>
      </c>
      <c r="Z25" s="1">
        <v>13.8</v>
      </c>
      <c r="AA25" s="1">
        <v>9</v>
      </c>
      <c r="AB25" s="1">
        <v>12.6</v>
      </c>
      <c r="AC25" s="1">
        <v>9</v>
      </c>
      <c r="AD25" s="1">
        <v>7.8</v>
      </c>
      <c r="AE25" s="1">
        <v>10.8</v>
      </c>
      <c r="AF25" s="1">
        <v>7.8</v>
      </c>
      <c r="AG25" s="1"/>
      <c r="AH25" s="1">
        <f t="shared" si="9"/>
        <v>105</v>
      </c>
      <c r="AI25" s="8">
        <v>3</v>
      </c>
      <c r="AJ25" s="10">
        <f t="shared" si="10"/>
        <v>42</v>
      </c>
      <c r="AK25" s="1">
        <f t="shared" si="11"/>
        <v>126</v>
      </c>
      <c r="AL25" s="1">
        <v>14</v>
      </c>
      <c r="AM25" s="1">
        <v>126</v>
      </c>
      <c r="AN25" s="10">
        <f t="shared" si="12"/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491</v>
      </c>
      <c r="D26" s="1">
        <v>290</v>
      </c>
      <c r="E26" s="1">
        <v>170</v>
      </c>
      <c r="F26" s="1">
        <v>347</v>
      </c>
      <c r="G26" s="8">
        <v>0.25</v>
      </c>
      <c r="H26" s="1">
        <v>180</v>
      </c>
      <c r="I26" s="1" t="s">
        <v>45</v>
      </c>
      <c r="J26" s="1"/>
      <c r="K26" s="1">
        <v>182</v>
      </c>
      <c r="L26" s="1">
        <f t="shared" si="2"/>
        <v>-12</v>
      </c>
      <c r="M26" s="1"/>
      <c r="N26" s="1"/>
      <c r="O26" s="1">
        <v>0</v>
      </c>
      <c r="P26" s="1">
        <f t="shared" si="3"/>
        <v>34</v>
      </c>
      <c r="Q26" s="5">
        <f t="shared" si="13"/>
        <v>129</v>
      </c>
      <c r="R26" s="5">
        <f t="shared" si="8"/>
        <v>168</v>
      </c>
      <c r="S26" s="5"/>
      <c r="T26" s="1"/>
      <c r="U26" s="1">
        <f t="shared" si="4"/>
        <v>15.147058823529411</v>
      </c>
      <c r="V26" s="1">
        <f t="shared" si="5"/>
        <v>10.205882352941176</v>
      </c>
      <c r="W26" s="1">
        <v>30.8</v>
      </c>
      <c r="X26" s="1">
        <v>33</v>
      </c>
      <c r="Y26" s="1">
        <v>56.8</v>
      </c>
      <c r="Z26" s="1">
        <v>61.6</v>
      </c>
      <c r="AA26" s="1">
        <v>37</v>
      </c>
      <c r="AB26" s="1">
        <v>35</v>
      </c>
      <c r="AC26" s="1">
        <v>41.4</v>
      </c>
      <c r="AD26" s="1">
        <v>36.6</v>
      </c>
      <c r="AE26" s="1">
        <v>57</v>
      </c>
      <c r="AF26" s="1">
        <v>41</v>
      </c>
      <c r="AG26" s="1" t="s">
        <v>51</v>
      </c>
      <c r="AH26" s="1">
        <f t="shared" si="9"/>
        <v>32.25</v>
      </c>
      <c r="AI26" s="8">
        <v>6</v>
      </c>
      <c r="AJ26" s="10">
        <f t="shared" si="10"/>
        <v>28</v>
      </c>
      <c r="AK26" s="1">
        <f t="shared" si="11"/>
        <v>42</v>
      </c>
      <c r="AL26" s="1">
        <v>14</v>
      </c>
      <c r="AM26" s="1">
        <v>140</v>
      </c>
      <c r="AN26" s="10">
        <f t="shared" si="12"/>
        <v>0.2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74</v>
      </c>
      <c r="B27" s="15" t="s">
        <v>44</v>
      </c>
      <c r="C27" s="15">
        <v>-1</v>
      </c>
      <c r="D27" s="15">
        <v>1</v>
      </c>
      <c r="E27" s="15"/>
      <c r="F27" s="15"/>
      <c r="G27" s="16">
        <v>0</v>
      </c>
      <c r="H27" s="15" t="e">
        <v>#N/A</v>
      </c>
      <c r="I27" s="15" t="s">
        <v>54</v>
      </c>
      <c r="J27" s="15" t="s">
        <v>75</v>
      </c>
      <c r="K27" s="15">
        <v>36</v>
      </c>
      <c r="L27" s="15">
        <f t="shared" si="2"/>
        <v>-36</v>
      </c>
      <c r="M27" s="15"/>
      <c r="N27" s="15"/>
      <c r="O27" s="15"/>
      <c r="P27" s="15">
        <f t="shared" si="3"/>
        <v>0</v>
      </c>
      <c r="Q27" s="17"/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0.2</v>
      </c>
      <c r="X27" s="15">
        <v>21</v>
      </c>
      <c r="Y27" s="15">
        <v>20.8</v>
      </c>
      <c r="Z27" s="15">
        <v>24.8</v>
      </c>
      <c r="AA27" s="15">
        <v>20.6</v>
      </c>
      <c r="AB27" s="15">
        <v>19.8</v>
      </c>
      <c r="AC27" s="15">
        <v>16</v>
      </c>
      <c r="AD27" s="15">
        <v>13.4</v>
      </c>
      <c r="AE27" s="15">
        <v>38.799999999999997</v>
      </c>
      <c r="AF27" s="15">
        <v>19.2</v>
      </c>
      <c r="AG27" s="15"/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44</v>
      </c>
      <c r="C28" s="1">
        <v>95</v>
      </c>
      <c r="D28" s="1">
        <v>87</v>
      </c>
      <c r="E28" s="1">
        <v>99</v>
      </c>
      <c r="F28" s="1">
        <v>83</v>
      </c>
      <c r="G28" s="8">
        <v>0.25</v>
      </c>
      <c r="H28" s="1">
        <v>180</v>
      </c>
      <c r="I28" s="1" t="s">
        <v>45</v>
      </c>
      <c r="J28" s="1"/>
      <c r="K28" s="1">
        <v>99</v>
      </c>
      <c r="L28" s="1">
        <f t="shared" si="2"/>
        <v>0</v>
      </c>
      <c r="M28" s="1"/>
      <c r="N28" s="1"/>
      <c r="O28" s="1">
        <v>168</v>
      </c>
      <c r="P28" s="1">
        <f t="shared" si="3"/>
        <v>19.8</v>
      </c>
      <c r="Q28" s="5"/>
      <c r="R28" s="5">
        <f>AI28*AJ28</f>
        <v>0</v>
      </c>
      <c r="S28" s="5"/>
      <c r="T28" s="1"/>
      <c r="U28" s="1">
        <f t="shared" si="4"/>
        <v>12.676767676767676</v>
      </c>
      <c r="V28" s="1">
        <f t="shared" si="5"/>
        <v>12.676767676767676</v>
      </c>
      <c r="W28" s="1">
        <v>25.8</v>
      </c>
      <c r="X28" s="1">
        <v>21</v>
      </c>
      <c r="Y28" s="1">
        <v>20.8</v>
      </c>
      <c r="Z28" s="1">
        <v>24.8</v>
      </c>
      <c r="AA28" s="1">
        <v>20.6</v>
      </c>
      <c r="AB28" s="1">
        <v>19.8</v>
      </c>
      <c r="AC28" s="1">
        <v>16</v>
      </c>
      <c r="AD28" s="1">
        <v>13.4</v>
      </c>
      <c r="AE28" s="1">
        <v>38.799999999999997</v>
      </c>
      <c r="AF28" s="1">
        <v>19.2</v>
      </c>
      <c r="AG28" s="1" t="s">
        <v>51</v>
      </c>
      <c r="AH28" s="1">
        <f>G28*Q28</f>
        <v>0</v>
      </c>
      <c r="AI28" s="8">
        <v>6</v>
      </c>
      <c r="AJ28" s="10">
        <f>MROUND(Q28, AI28*AL28)/AI28</f>
        <v>0</v>
      </c>
      <c r="AK28" s="1">
        <f>AJ28*AI28*G28</f>
        <v>0</v>
      </c>
      <c r="AL28" s="1">
        <v>14</v>
      </c>
      <c r="AM28" s="1">
        <v>140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48</v>
      </c>
      <c r="C29" s="1">
        <v>318</v>
      </c>
      <c r="D29" s="1"/>
      <c r="E29" s="1">
        <v>227</v>
      </c>
      <c r="F29" s="1">
        <v>97</v>
      </c>
      <c r="G29" s="8">
        <v>1</v>
      </c>
      <c r="H29" s="1">
        <v>180</v>
      </c>
      <c r="I29" s="1" t="s">
        <v>45</v>
      </c>
      <c r="J29" s="1"/>
      <c r="K29" s="1">
        <v>227</v>
      </c>
      <c r="L29" s="1">
        <f t="shared" si="2"/>
        <v>0</v>
      </c>
      <c r="M29" s="1"/>
      <c r="N29" s="1"/>
      <c r="O29" s="1">
        <v>216</v>
      </c>
      <c r="P29" s="1">
        <f t="shared" si="3"/>
        <v>45.4</v>
      </c>
      <c r="Q29" s="5">
        <f t="shared" ref="Q29:Q32" si="14">14*P29-O29-F29</f>
        <v>322.60000000000002</v>
      </c>
      <c r="R29" s="5">
        <f>AI29*AJ29</f>
        <v>288</v>
      </c>
      <c r="S29" s="5"/>
      <c r="T29" s="1"/>
      <c r="U29" s="1">
        <f t="shared" si="4"/>
        <v>13.237885462555067</v>
      </c>
      <c r="V29" s="1">
        <f t="shared" si="5"/>
        <v>6.894273127753304</v>
      </c>
      <c r="W29" s="1">
        <v>38.4</v>
      </c>
      <c r="X29" s="1">
        <v>37.200000000000003</v>
      </c>
      <c r="Y29" s="1">
        <v>50.2</v>
      </c>
      <c r="Z29" s="1">
        <v>45.6</v>
      </c>
      <c r="AA29" s="1">
        <v>44.4</v>
      </c>
      <c r="AB29" s="1">
        <v>50.4</v>
      </c>
      <c r="AC29" s="1">
        <v>39.6</v>
      </c>
      <c r="AD29" s="1">
        <v>37.200000000000003</v>
      </c>
      <c r="AE29" s="1">
        <v>43.2</v>
      </c>
      <c r="AF29" s="1">
        <v>40.340000000000003</v>
      </c>
      <c r="AG29" s="1"/>
      <c r="AH29" s="1">
        <f>G29*Q29</f>
        <v>322.60000000000002</v>
      </c>
      <c r="AI29" s="8">
        <v>6</v>
      </c>
      <c r="AJ29" s="10">
        <f>MROUND(Q29, AI29*AL29)/AI29</f>
        <v>48</v>
      </c>
      <c r="AK29" s="1">
        <f>AJ29*AI29*G29</f>
        <v>288</v>
      </c>
      <c r="AL29" s="1">
        <v>12</v>
      </c>
      <c r="AM29" s="1">
        <v>84</v>
      </c>
      <c r="AN29" s="10">
        <f>AJ29/AM29</f>
        <v>0.5714285714285714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170</v>
      </c>
      <c r="D30" s="1">
        <v>14</v>
      </c>
      <c r="E30" s="1">
        <v>99</v>
      </c>
      <c r="F30" s="1">
        <v>69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>
        <v>168</v>
      </c>
      <c r="P30" s="1">
        <f t="shared" si="3"/>
        <v>19.8</v>
      </c>
      <c r="Q30" s="5">
        <f>17*P30-O30-F30</f>
        <v>99.600000000000023</v>
      </c>
      <c r="R30" s="5">
        <f>AI30*AJ30</f>
        <v>168</v>
      </c>
      <c r="S30" s="5"/>
      <c r="T30" s="1"/>
      <c r="U30" s="1">
        <f t="shared" si="4"/>
        <v>20.454545454545453</v>
      </c>
      <c r="V30" s="1">
        <f t="shared" si="5"/>
        <v>11.969696969696969</v>
      </c>
      <c r="W30" s="1">
        <v>26.6</v>
      </c>
      <c r="X30" s="1">
        <v>15.8</v>
      </c>
      <c r="Y30" s="1">
        <v>22.6</v>
      </c>
      <c r="Z30" s="1">
        <v>27.2</v>
      </c>
      <c r="AA30" s="1">
        <v>11.6</v>
      </c>
      <c r="AB30" s="1">
        <v>21.2</v>
      </c>
      <c r="AC30" s="1">
        <v>16</v>
      </c>
      <c r="AD30" s="1">
        <v>14.8</v>
      </c>
      <c r="AE30" s="1">
        <v>19.8</v>
      </c>
      <c r="AF30" s="1">
        <v>15.6</v>
      </c>
      <c r="AG30" s="1"/>
      <c r="AH30" s="1">
        <f>G30*Q30</f>
        <v>22.908000000000005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591</v>
      </c>
      <c r="D31" s="1">
        <v>258</v>
      </c>
      <c r="E31" s="1">
        <v>427</v>
      </c>
      <c r="F31" s="1">
        <v>333</v>
      </c>
      <c r="G31" s="8">
        <v>0.25</v>
      </c>
      <c r="H31" s="1">
        <v>365</v>
      </c>
      <c r="I31" s="1" t="s">
        <v>45</v>
      </c>
      <c r="J31" s="1"/>
      <c r="K31" s="1">
        <v>427</v>
      </c>
      <c r="L31" s="1">
        <f t="shared" si="2"/>
        <v>0</v>
      </c>
      <c r="M31" s="1"/>
      <c r="N31" s="1"/>
      <c r="O31" s="1">
        <v>168</v>
      </c>
      <c r="P31" s="1">
        <f t="shared" si="3"/>
        <v>85.4</v>
      </c>
      <c r="Q31" s="5">
        <f t="shared" si="14"/>
        <v>694.60000000000014</v>
      </c>
      <c r="R31" s="5">
        <f>AI31*AJ31</f>
        <v>672</v>
      </c>
      <c r="S31" s="5"/>
      <c r="T31" s="1"/>
      <c r="U31" s="1">
        <f t="shared" si="4"/>
        <v>13.735362997658079</v>
      </c>
      <c r="V31" s="1">
        <f t="shared" si="5"/>
        <v>5.8665105386416858</v>
      </c>
      <c r="W31" s="1">
        <v>68.2</v>
      </c>
      <c r="X31" s="1">
        <v>72.599999999999994</v>
      </c>
      <c r="Y31" s="1">
        <v>84</v>
      </c>
      <c r="Z31" s="1">
        <v>86.8</v>
      </c>
      <c r="AA31" s="1">
        <v>86.8</v>
      </c>
      <c r="AB31" s="1">
        <v>83.6</v>
      </c>
      <c r="AC31" s="1">
        <v>100.6</v>
      </c>
      <c r="AD31" s="1">
        <v>97.6</v>
      </c>
      <c r="AE31" s="1">
        <v>93.6</v>
      </c>
      <c r="AF31" s="1">
        <v>89.2</v>
      </c>
      <c r="AG31" s="1" t="s">
        <v>51</v>
      </c>
      <c r="AH31" s="1">
        <f>G31*Q31</f>
        <v>173.65000000000003</v>
      </c>
      <c r="AI31" s="8">
        <v>12</v>
      </c>
      <c r="AJ31" s="10">
        <f>MROUND(Q31, AI31*AL31)/AI31</f>
        <v>56</v>
      </c>
      <c r="AK31" s="1">
        <f>AJ31*AI31*G31</f>
        <v>168</v>
      </c>
      <c r="AL31" s="1">
        <v>14</v>
      </c>
      <c r="AM31" s="1">
        <v>70</v>
      </c>
      <c r="AN31" s="10">
        <f>AJ31/AM31</f>
        <v>0.8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407</v>
      </c>
      <c r="D32" s="1">
        <v>351</v>
      </c>
      <c r="E32" s="1">
        <v>435</v>
      </c>
      <c r="F32" s="25">
        <f>295+F33</f>
        <v>426</v>
      </c>
      <c r="G32" s="8">
        <v>0.25</v>
      </c>
      <c r="H32" s="1">
        <v>365</v>
      </c>
      <c r="I32" s="14" t="s">
        <v>59</v>
      </c>
      <c r="J32" s="1"/>
      <c r="K32" s="1">
        <v>448</v>
      </c>
      <c r="L32" s="1">
        <f t="shared" si="2"/>
        <v>-13</v>
      </c>
      <c r="M32" s="1"/>
      <c r="N32" s="1"/>
      <c r="O32" s="1">
        <v>336</v>
      </c>
      <c r="P32" s="1">
        <f t="shared" si="3"/>
        <v>87</v>
      </c>
      <c r="Q32" s="5">
        <f t="shared" si="14"/>
        <v>456</v>
      </c>
      <c r="R32" s="5">
        <f>AI32*AJ32</f>
        <v>504</v>
      </c>
      <c r="S32" s="5"/>
      <c r="T32" s="1"/>
      <c r="U32" s="1">
        <f t="shared" si="4"/>
        <v>14.551724137931034</v>
      </c>
      <c r="V32" s="1">
        <f t="shared" si="5"/>
        <v>8.7586206896551726</v>
      </c>
      <c r="W32" s="1">
        <v>84.2</v>
      </c>
      <c r="X32" s="1">
        <v>96.8</v>
      </c>
      <c r="Y32" s="1">
        <v>90.4</v>
      </c>
      <c r="Z32" s="1">
        <v>81.400000000000006</v>
      </c>
      <c r="AA32" s="1">
        <v>85</v>
      </c>
      <c r="AB32" s="1">
        <v>84.2</v>
      </c>
      <c r="AC32" s="1">
        <v>82.8</v>
      </c>
      <c r="AD32" s="1">
        <v>178</v>
      </c>
      <c r="AE32" s="1">
        <v>199.2</v>
      </c>
      <c r="AF32" s="1">
        <v>49.4</v>
      </c>
      <c r="AG32" s="1"/>
      <c r="AH32" s="1">
        <f>G32*Q32</f>
        <v>114</v>
      </c>
      <c r="AI32" s="8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80</v>
      </c>
      <c r="B33" s="15" t="s">
        <v>44</v>
      </c>
      <c r="C33" s="15">
        <v>131</v>
      </c>
      <c r="D33" s="15"/>
      <c r="E33" s="15"/>
      <c r="F33" s="25">
        <v>131</v>
      </c>
      <c r="G33" s="16">
        <v>0</v>
      </c>
      <c r="H33" s="15">
        <v>365</v>
      </c>
      <c r="I33" s="15" t="s">
        <v>54</v>
      </c>
      <c r="J33" s="15" t="s">
        <v>79</v>
      </c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7"/>
      <c r="T33" s="15"/>
      <c r="U33" s="15" t="e">
        <f t="shared" si="4"/>
        <v>#DIV/0!</v>
      </c>
      <c r="V33" s="15" t="e">
        <f t="shared" si="5"/>
        <v>#DIV/0!</v>
      </c>
      <c r="W33" s="15">
        <v>3.4</v>
      </c>
      <c r="X33" s="15">
        <v>40.4</v>
      </c>
      <c r="Y33" s="15">
        <v>32.6</v>
      </c>
      <c r="Z33" s="15">
        <v>22.4</v>
      </c>
      <c r="AA33" s="15">
        <v>85.2</v>
      </c>
      <c r="AB33" s="15">
        <v>84.2</v>
      </c>
      <c r="AC33" s="15">
        <v>82.8</v>
      </c>
      <c r="AD33" s="15">
        <v>178</v>
      </c>
      <c r="AE33" s="15">
        <v>199.2</v>
      </c>
      <c r="AF33" s="15">
        <v>49.4</v>
      </c>
      <c r="AG33" s="15"/>
      <c r="AH33" s="15"/>
      <c r="AI33" s="16"/>
      <c r="AJ33" s="18"/>
      <c r="AK33" s="15"/>
      <c r="AL33" s="15"/>
      <c r="AM33" s="15"/>
      <c r="AN33" s="18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44</v>
      </c>
      <c r="C34" s="1">
        <v>262</v>
      </c>
      <c r="D34" s="1">
        <v>174</v>
      </c>
      <c r="E34" s="1">
        <v>299</v>
      </c>
      <c r="F34" s="1">
        <v>137</v>
      </c>
      <c r="G34" s="8">
        <v>0.25</v>
      </c>
      <c r="H34" s="1">
        <v>180</v>
      </c>
      <c r="I34" s="1" t="s">
        <v>45</v>
      </c>
      <c r="J34" s="1"/>
      <c r="K34" s="1">
        <v>298</v>
      </c>
      <c r="L34" s="1">
        <f t="shared" si="2"/>
        <v>1</v>
      </c>
      <c r="M34" s="1"/>
      <c r="N34" s="1"/>
      <c r="O34" s="1">
        <v>336</v>
      </c>
      <c r="P34" s="1">
        <f t="shared" si="3"/>
        <v>59.8</v>
      </c>
      <c r="Q34" s="5">
        <f t="shared" ref="Q34:Q39" si="15">14*P34-O34-F34</f>
        <v>364.19999999999993</v>
      </c>
      <c r="R34" s="5">
        <f t="shared" ref="R34:R41" si="16">AI34*AJ34</f>
        <v>336</v>
      </c>
      <c r="S34" s="5"/>
      <c r="T34" s="1"/>
      <c r="U34" s="1">
        <f t="shared" si="4"/>
        <v>13.528428093645486</v>
      </c>
      <c r="V34" s="1">
        <f t="shared" si="5"/>
        <v>7.9096989966555187</v>
      </c>
      <c r="W34" s="1">
        <v>55.6</v>
      </c>
      <c r="X34" s="1">
        <v>44</v>
      </c>
      <c r="Y34" s="1">
        <v>56.4</v>
      </c>
      <c r="Z34" s="1">
        <v>53.4</v>
      </c>
      <c r="AA34" s="1">
        <v>60.2</v>
      </c>
      <c r="AB34" s="1">
        <v>50.2</v>
      </c>
      <c r="AC34" s="1">
        <v>58</v>
      </c>
      <c r="AD34" s="1">
        <v>56</v>
      </c>
      <c r="AE34" s="1">
        <v>51.4</v>
      </c>
      <c r="AF34" s="1">
        <v>60.2</v>
      </c>
      <c r="AG34" s="1" t="s">
        <v>51</v>
      </c>
      <c r="AH34" s="1">
        <f t="shared" ref="AH34:AH41" si="17">G34*Q34</f>
        <v>91.049999999999983</v>
      </c>
      <c r="AI34" s="8">
        <v>12</v>
      </c>
      <c r="AJ34" s="10">
        <f t="shared" ref="AJ34:AJ41" si="18">MROUND(Q34, AI34*AL34)/AI34</f>
        <v>28</v>
      </c>
      <c r="AK34" s="1">
        <f t="shared" ref="AK34:AK41" si="19">AJ34*AI34*G34</f>
        <v>84</v>
      </c>
      <c r="AL34" s="1">
        <v>14</v>
      </c>
      <c r="AM34" s="1">
        <v>70</v>
      </c>
      <c r="AN34" s="10">
        <f t="shared" ref="AN34:AN41" si="20">AJ34/AM34</f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82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24</v>
      </c>
      <c r="L35" s="1">
        <f t="shared" si="2"/>
        <v>-24</v>
      </c>
      <c r="M35" s="1"/>
      <c r="N35" s="1"/>
      <c r="O35" s="14"/>
      <c r="P35" s="1">
        <f t="shared" si="3"/>
        <v>0</v>
      </c>
      <c r="Q35" s="23">
        <v>84</v>
      </c>
      <c r="R35" s="5">
        <f t="shared" si="16"/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4" t="s">
        <v>83</v>
      </c>
      <c r="AH35" s="1">
        <f t="shared" si="17"/>
        <v>21</v>
      </c>
      <c r="AI35" s="8">
        <v>6</v>
      </c>
      <c r="AJ35" s="10">
        <f t="shared" si="18"/>
        <v>14</v>
      </c>
      <c r="AK35" s="1">
        <f t="shared" si="19"/>
        <v>21</v>
      </c>
      <c r="AL35" s="1">
        <v>14</v>
      </c>
      <c r="AM35" s="1">
        <v>126</v>
      </c>
      <c r="AN35" s="10">
        <f t="shared" si="20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42</v>
      </c>
      <c r="D36" s="1">
        <v>346</v>
      </c>
      <c r="E36" s="1">
        <v>71</v>
      </c>
      <c r="F36" s="1">
        <v>315</v>
      </c>
      <c r="G36" s="8">
        <v>0.25</v>
      </c>
      <c r="H36" s="1">
        <v>180</v>
      </c>
      <c r="I36" s="1" t="s">
        <v>45</v>
      </c>
      <c r="J36" s="1"/>
      <c r="K36" s="1">
        <v>71</v>
      </c>
      <c r="L36" s="1">
        <f t="shared" si="2"/>
        <v>0</v>
      </c>
      <c r="M36" s="1"/>
      <c r="N36" s="1"/>
      <c r="O36" s="1">
        <v>0</v>
      </c>
      <c r="P36" s="1">
        <f t="shared" si="3"/>
        <v>14.2</v>
      </c>
      <c r="Q36" s="5"/>
      <c r="R36" s="5">
        <f t="shared" si="16"/>
        <v>0</v>
      </c>
      <c r="S36" s="5"/>
      <c r="T36" s="1"/>
      <c r="U36" s="1">
        <f t="shared" si="4"/>
        <v>22.183098591549296</v>
      </c>
      <c r="V36" s="1">
        <f t="shared" si="5"/>
        <v>22.183098591549296</v>
      </c>
      <c r="W36" s="1">
        <v>12.2</v>
      </c>
      <c r="X36" s="1">
        <v>26.6</v>
      </c>
      <c r="Y36" s="1">
        <v>17.8</v>
      </c>
      <c r="Z36" s="1">
        <v>23.8</v>
      </c>
      <c r="AA36" s="1">
        <v>12.2</v>
      </c>
      <c r="AB36" s="1">
        <v>4.2</v>
      </c>
      <c r="AC36" s="1">
        <v>29</v>
      </c>
      <c r="AD36" s="1">
        <v>0.4</v>
      </c>
      <c r="AE36" s="1">
        <v>0</v>
      </c>
      <c r="AF36" s="1">
        <v>0</v>
      </c>
      <c r="AG36" s="1" t="s">
        <v>51</v>
      </c>
      <c r="AH36" s="1">
        <f t="shared" si="17"/>
        <v>0</v>
      </c>
      <c r="AI36" s="8">
        <v>12</v>
      </c>
      <c r="AJ36" s="10">
        <f t="shared" si="18"/>
        <v>0</v>
      </c>
      <c r="AK36" s="1">
        <f t="shared" si="19"/>
        <v>0</v>
      </c>
      <c r="AL36" s="1">
        <v>14</v>
      </c>
      <c r="AM36" s="1">
        <v>70</v>
      </c>
      <c r="AN36" s="10">
        <f t="shared" si="20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32</v>
      </c>
      <c r="D37" s="1">
        <v>218</v>
      </c>
      <c r="E37" s="1">
        <v>89</v>
      </c>
      <c r="F37" s="1">
        <v>138</v>
      </c>
      <c r="G37" s="8">
        <v>0.7</v>
      </c>
      <c r="H37" s="1">
        <v>180</v>
      </c>
      <c r="I37" s="1" t="s">
        <v>45</v>
      </c>
      <c r="J37" s="1"/>
      <c r="K37" s="1">
        <v>89</v>
      </c>
      <c r="L37" s="1">
        <f t="shared" si="2"/>
        <v>0</v>
      </c>
      <c r="M37" s="1"/>
      <c r="N37" s="1"/>
      <c r="O37" s="1">
        <v>96</v>
      </c>
      <c r="P37" s="1">
        <f t="shared" si="3"/>
        <v>17.8</v>
      </c>
      <c r="Q37" s="5"/>
      <c r="R37" s="5">
        <f t="shared" si="16"/>
        <v>0</v>
      </c>
      <c r="S37" s="5"/>
      <c r="T37" s="1"/>
      <c r="U37" s="1">
        <f t="shared" si="4"/>
        <v>13.146067415730336</v>
      </c>
      <c r="V37" s="1">
        <f t="shared" si="5"/>
        <v>13.146067415730336</v>
      </c>
      <c r="W37" s="1">
        <v>20</v>
      </c>
      <c r="X37" s="1">
        <v>21.2</v>
      </c>
      <c r="Y37" s="1">
        <v>16.600000000000001</v>
      </c>
      <c r="Z37" s="1">
        <v>18</v>
      </c>
      <c r="AA37" s="1">
        <v>18</v>
      </c>
      <c r="AB37" s="1">
        <v>15.4</v>
      </c>
      <c r="AC37" s="1">
        <v>14.4</v>
      </c>
      <c r="AD37" s="1">
        <v>11.2</v>
      </c>
      <c r="AE37" s="1">
        <v>13.8</v>
      </c>
      <c r="AF37" s="1">
        <v>11</v>
      </c>
      <c r="AG37" s="1"/>
      <c r="AH37" s="1">
        <f t="shared" si="17"/>
        <v>0</v>
      </c>
      <c r="AI37" s="8">
        <v>8</v>
      </c>
      <c r="AJ37" s="10">
        <f t="shared" si="18"/>
        <v>0</v>
      </c>
      <c r="AK37" s="1">
        <f t="shared" si="19"/>
        <v>0</v>
      </c>
      <c r="AL37" s="1">
        <v>12</v>
      </c>
      <c r="AM37" s="1">
        <v>84</v>
      </c>
      <c r="AN37" s="10">
        <f t="shared" si="20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84</v>
      </c>
      <c r="D38" s="1">
        <v>98</v>
      </c>
      <c r="E38" s="1">
        <v>65</v>
      </c>
      <c r="F38" s="1">
        <v>115</v>
      </c>
      <c r="G38" s="8">
        <v>0.7</v>
      </c>
      <c r="H38" s="1">
        <v>180</v>
      </c>
      <c r="I38" s="1" t="s">
        <v>45</v>
      </c>
      <c r="J38" s="1"/>
      <c r="K38" s="1">
        <v>67</v>
      </c>
      <c r="L38" s="1">
        <f t="shared" ref="L38:L69" si="21">E38-K38</f>
        <v>-2</v>
      </c>
      <c r="M38" s="1"/>
      <c r="N38" s="1"/>
      <c r="O38" s="1">
        <v>96</v>
      </c>
      <c r="P38" s="1">
        <f t="shared" ref="P38:P74" si="22">E38/5</f>
        <v>13</v>
      </c>
      <c r="Q38" s="5"/>
      <c r="R38" s="5">
        <f t="shared" si="16"/>
        <v>0</v>
      </c>
      <c r="S38" s="5"/>
      <c r="T38" s="1"/>
      <c r="U38" s="1">
        <f t="shared" ref="U38:U74" si="23">(F38+O38+R38)/P38</f>
        <v>16.23076923076923</v>
      </c>
      <c r="V38" s="1">
        <f t="shared" ref="V38:V74" si="24">(F38+O38)/P38</f>
        <v>16.23076923076923</v>
      </c>
      <c r="W38" s="1">
        <v>19</v>
      </c>
      <c r="X38" s="1">
        <v>16.600000000000001</v>
      </c>
      <c r="Y38" s="1">
        <v>16</v>
      </c>
      <c r="Z38" s="1">
        <v>10.6</v>
      </c>
      <c r="AA38" s="1">
        <v>17.600000000000001</v>
      </c>
      <c r="AB38" s="1">
        <v>11.2</v>
      </c>
      <c r="AC38" s="1">
        <v>11</v>
      </c>
      <c r="AD38" s="1">
        <v>11.6</v>
      </c>
      <c r="AE38" s="1">
        <v>14.2</v>
      </c>
      <c r="AF38" s="1">
        <v>9.6</v>
      </c>
      <c r="AG38" s="1"/>
      <c r="AH38" s="1">
        <f t="shared" si="17"/>
        <v>0</v>
      </c>
      <c r="AI38" s="8">
        <v>8</v>
      </c>
      <c r="AJ38" s="10">
        <f t="shared" si="18"/>
        <v>0</v>
      </c>
      <c r="AK38" s="1">
        <f t="shared" si="19"/>
        <v>0</v>
      </c>
      <c r="AL38" s="1">
        <v>12</v>
      </c>
      <c r="AM38" s="1">
        <v>84</v>
      </c>
      <c r="AN38" s="10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99</v>
      </c>
      <c r="D39" s="1">
        <v>478</v>
      </c>
      <c r="E39" s="1">
        <v>166</v>
      </c>
      <c r="F39" s="1">
        <v>316</v>
      </c>
      <c r="G39" s="8">
        <v>0.7</v>
      </c>
      <c r="H39" s="1">
        <v>180</v>
      </c>
      <c r="I39" s="1" t="s">
        <v>45</v>
      </c>
      <c r="J39" s="1"/>
      <c r="K39" s="1">
        <v>174</v>
      </c>
      <c r="L39" s="1">
        <f t="shared" si="21"/>
        <v>-8</v>
      </c>
      <c r="M39" s="1"/>
      <c r="N39" s="1"/>
      <c r="O39" s="1">
        <v>0</v>
      </c>
      <c r="P39" s="1">
        <f t="shared" si="22"/>
        <v>33.200000000000003</v>
      </c>
      <c r="Q39" s="5">
        <f t="shared" si="15"/>
        <v>148.80000000000007</v>
      </c>
      <c r="R39" s="5">
        <f t="shared" si="16"/>
        <v>192</v>
      </c>
      <c r="S39" s="5"/>
      <c r="T39" s="1"/>
      <c r="U39" s="1">
        <f t="shared" si="23"/>
        <v>15.301204819277107</v>
      </c>
      <c r="V39" s="1">
        <f t="shared" si="24"/>
        <v>9.5180722891566258</v>
      </c>
      <c r="W39" s="1">
        <v>31.8</v>
      </c>
      <c r="X39" s="1">
        <v>43</v>
      </c>
      <c r="Y39" s="1">
        <v>35.4</v>
      </c>
      <c r="Z39" s="1">
        <v>28.6</v>
      </c>
      <c r="AA39" s="1">
        <v>31.2</v>
      </c>
      <c r="AB39" s="1">
        <v>35</v>
      </c>
      <c r="AC39" s="1">
        <v>20.6</v>
      </c>
      <c r="AD39" s="1">
        <v>35.6</v>
      </c>
      <c r="AE39" s="1">
        <v>39.6</v>
      </c>
      <c r="AF39" s="1">
        <v>19.2</v>
      </c>
      <c r="AG39" s="1" t="s">
        <v>51</v>
      </c>
      <c r="AH39" s="1">
        <f t="shared" si="17"/>
        <v>104.16000000000004</v>
      </c>
      <c r="AI39" s="8">
        <v>8</v>
      </c>
      <c r="AJ39" s="10">
        <f t="shared" si="18"/>
        <v>24</v>
      </c>
      <c r="AK39" s="1">
        <f t="shared" si="19"/>
        <v>134.39999999999998</v>
      </c>
      <c r="AL39" s="1">
        <v>12</v>
      </c>
      <c r="AM39" s="1">
        <v>84</v>
      </c>
      <c r="AN39" s="10">
        <f t="shared" si="20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44</v>
      </c>
      <c r="C40" s="1">
        <v>1258</v>
      </c>
      <c r="D40" s="1">
        <v>13</v>
      </c>
      <c r="E40" s="1">
        <v>180</v>
      </c>
      <c r="F40" s="1">
        <v>1071</v>
      </c>
      <c r="G40" s="8">
        <v>0.7</v>
      </c>
      <c r="H40" s="1">
        <v>180</v>
      </c>
      <c r="I40" s="14" t="s">
        <v>59</v>
      </c>
      <c r="J40" s="1"/>
      <c r="K40" s="1">
        <v>187</v>
      </c>
      <c r="L40" s="1">
        <f t="shared" si="21"/>
        <v>-7</v>
      </c>
      <c r="M40" s="1"/>
      <c r="N40" s="1"/>
      <c r="O40" s="1">
        <v>0</v>
      </c>
      <c r="P40" s="1">
        <f t="shared" si="22"/>
        <v>36</v>
      </c>
      <c r="Q40" s="5"/>
      <c r="R40" s="5">
        <f t="shared" si="16"/>
        <v>0</v>
      </c>
      <c r="S40" s="5"/>
      <c r="T40" s="1"/>
      <c r="U40" s="1">
        <f t="shared" si="23"/>
        <v>29.75</v>
      </c>
      <c r="V40" s="1">
        <f t="shared" si="24"/>
        <v>29.75</v>
      </c>
      <c r="W40" s="1">
        <v>33.4</v>
      </c>
      <c r="X40" s="1">
        <v>30.4</v>
      </c>
      <c r="Y40" s="1">
        <v>33.6</v>
      </c>
      <c r="Z40" s="1">
        <v>35</v>
      </c>
      <c r="AA40" s="1">
        <v>29.2</v>
      </c>
      <c r="AB40" s="1">
        <v>27</v>
      </c>
      <c r="AC40" s="1">
        <v>37.200000000000003</v>
      </c>
      <c r="AD40" s="1">
        <v>126.6</v>
      </c>
      <c r="AE40" s="1">
        <v>129.4</v>
      </c>
      <c r="AF40" s="1">
        <v>8.1999999999999993</v>
      </c>
      <c r="AG40" s="26" t="s">
        <v>128</v>
      </c>
      <c r="AH40" s="1">
        <f t="shared" si="17"/>
        <v>0</v>
      </c>
      <c r="AI40" s="8">
        <v>10</v>
      </c>
      <c r="AJ40" s="10">
        <f t="shared" si="18"/>
        <v>0</v>
      </c>
      <c r="AK40" s="1">
        <f t="shared" si="19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89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/>
      <c r="L41" s="1">
        <f t="shared" si="21"/>
        <v>0</v>
      </c>
      <c r="M41" s="1"/>
      <c r="N41" s="1"/>
      <c r="O41" s="14"/>
      <c r="P41" s="1">
        <f t="shared" si="22"/>
        <v>0</v>
      </c>
      <c r="Q41" s="23">
        <v>192</v>
      </c>
      <c r="R41" s="5">
        <f t="shared" si="16"/>
        <v>192</v>
      </c>
      <c r="S41" s="5"/>
      <c r="T41" s="1"/>
      <c r="U41" s="1" t="e">
        <f t="shared" si="23"/>
        <v>#DIV/0!</v>
      </c>
      <c r="V41" s="1" t="e">
        <f t="shared" si="24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1.6</v>
      </c>
      <c r="AF41" s="1">
        <v>0.2</v>
      </c>
      <c r="AG41" s="14" t="s">
        <v>90</v>
      </c>
      <c r="AH41" s="1">
        <f t="shared" si="17"/>
        <v>76.800000000000011</v>
      </c>
      <c r="AI41" s="8">
        <v>16</v>
      </c>
      <c r="AJ41" s="10">
        <f t="shared" si="18"/>
        <v>12</v>
      </c>
      <c r="AK41" s="1">
        <f t="shared" si="19"/>
        <v>76.800000000000011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91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1"/>
        <v>0</v>
      </c>
      <c r="M42" s="19"/>
      <c r="N42" s="19"/>
      <c r="O42" s="19"/>
      <c r="P42" s="19">
        <f t="shared" si="22"/>
        <v>0</v>
      </c>
      <c r="Q42" s="21"/>
      <c r="R42" s="21"/>
      <c r="S42" s="21"/>
      <c r="T42" s="19"/>
      <c r="U42" s="19" t="e">
        <f t="shared" si="23"/>
        <v>#DIV/0!</v>
      </c>
      <c r="V42" s="19" t="e">
        <f t="shared" si="24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46</v>
      </c>
      <c r="AH42" s="19"/>
      <c r="AI42" s="20">
        <v>10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44</v>
      </c>
      <c r="C43" s="1">
        <v>93</v>
      </c>
      <c r="D43" s="1">
        <v>120</v>
      </c>
      <c r="E43" s="1">
        <v>138</v>
      </c>
      <c r="F43" s="1">
        <v>75</v>
      </c>
      <c r="G43" s="8">
        <v>0.7</v>
      </c>
      <c r="H43" s="1">
        <v>180</v>
      </c>
      <c r="I43" s="1" t="s">
        <v>45</v>
      </c>
      <c r="J43" s="1"/>
      <c r="K43" s="1">
        <v>138</v>
      </c>
      <c r="L43" s="1">
        <f t="shared" si="21"/>
        <v>0</v>
      </c>
      <c r="M43" s="1"/>
      <c r="N43" s="1"/>
      <c r="O43" s="1">
        <v>120</v>
      </c>
      <c r="P43" s="1">
        <f t="shared" si="22"/>
        <v>27.6</v>
      </c>
      <c r="Q43" s="5">
        <f>14*P43-O43-F43</f>
        <v>191.40000000000003</v>
      </c>
      <c r="R43" s="5">
        <f>AI43*AJ43</f>
        <v>240</v>
      </c>
      <c r="S43" s="5"/>
      <c r="T43" s="1"/>
      <c r="U43" s="1">
        <f t="shared" si="23"/>
        <v>15.760869565217391</v>
      </c>
      <c r="V43" s="1">
        <f t="shared" si="24"/>
        <v>7.0652173913043477</v>
      </c>
      <c r="W43" s="1">
        <v>23.6</v>
      </c>
      <c r="X43" s="1">
        <v>16.8</v>
      </c>
      <c r="Y43" s="1">
        <v>20.399999999999999</v>
      </c>
      <c r="Z43" s="1">
        <v>28.8</v>
      </c>
      <c r="AA43" s="1">
        <v>14.6</v>
      </c>
      <c r="AB43" s="1">
        <v>25.8</v>
      </c>
      <c r="AC43" s="1">
        <v>11.4</v>
      </c>
      <c r="AD43" s="1">
        <v>8.4</v>
      </c>
      <c r="AE43" s="1">
        <v>12.4</v>
      </c>
      <c r="AF43" s="1">
        <v>27</v>
      </c>
      <c r="AG43" s="1"/>
      <c r="AH43" s="1">
        <f>G43*Q43</f>
        <v>133.98000000000002</v>
      </c>
      <c r="AI43" s="8">
        <v>10</v>
      </c>
      <c r="AJ43" s="10">
        <f>MROUND(Q43, AI43*AL43)/AI43</f>
        <v>24</v>
      </c>
      <c r="AK43" s="1">
        <f>AJ43*AI43*G43</f>
        <v>168</v>
      </c>
      <c r="AL43" s="1">
        <v>12</v>
      </c>
      <c r="AM43" s="1">
        <v>84</v>
      </c>
      <c r="AN43" s="10">
        <f>AJ43/AM43</f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93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40</v>
      </c>
      <c r="L44" s="19">
        <f t="shared" si="21"/>
        <v>-40</v>
      </c>
      <c r="M44" s="19"/>
      <c r="N44" s="19"/>
      <c r="O44" s="19"/>
      <c r="P44" s="19">
        <f t="shared" si="22"/>
        <v>0</v>
      </c>
      <c r="Q44" s="21"/>
      <c r="R44" s="21"/>
      <c r="S44" s="21"/>
      <c r="T44" s="19"/>
      <c r="U44" s="19" t="e">
        <f t="shared" si="23"/>
        <v>#DIV/0!</v>
      </c>
      <c r="V44" s="19" t="e">
        <f t="shared" si="24"/>
        <v>#DIV/0!</v>
      </c>
      <c r="W44" s="19">
        <v>0</v>
      </c>
      <c r="X44" s="19">
        <v>0</v>
      </c>
      <c r="Y44" s="19">
        <v>0</v>
      </c>
      <c r="Z44" s="19">
        <v>0.6</v>
      </c>
      <c r="AA44" s="19">
        <v>0.4</v>
      </c>
      <c r="AB44" s="19">
        <v>0.4</v>
      </c>
      <c r="AC44" s="19">
        <v>0</v>
      </c>
      <c r="AD44" s="19">
        <v>0</v>
      </c>
      <c r="AE44" s="19">
        <v>0</v>
      </c>
      <c r="AF44" s="19">
        <v>0</v>
      </c>
      <c r="AG44" s="19" t="s">
        <v>94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44</v>
      </c>
      <c r="C45" s="1">
        <v>81</v>
      </c>
      <c r="D45" s="1"/>
      <c r="E45" s="1">
        <v>22</v>
      </c>
      <c r="F45" s="1">
        <v>59</v>
      </c>
      <c r="G45" s="8">
        <v>0.7</v>
      </c>
      <c r="H45" s="1">
        <v>180</v>
      </c>
      <c r="I45" s="1" t="s">
        <v>45</v>
      </c>
      <c r="J45" s="1"/>
      <c r="K45" s="1">
        <v>22</v>
      </c>
      <c r="L45" s="1">
        <f t="shared" si="21"/>
        <v>0</v>
      </c>
      <c r="M45" s="1"/>
      <c r="N45" s="1"/>
      <c r="O45" s="1">
        <v>0</v>
      </c>
      <c r="P45" s="1">
        <f t="shared" si="22"/>
        <v>4.4000000000000004</v>
      </c>
      <c r="Q45" s="5"/>
      <c r="R45" s="5">
        <f t="shared" ref="R45:R50" si="25">AI45*AJ45</f>
        <v>0</v>
      </c>
      <c r="S45" s="5"/>
      <c r="T45" s="1"/>
      <c r="U45" s="1">
        <f t="shared" si="23"/>
        <v>13.409090909090908</v>
      </c>
      <c r="V45" s="1">
        <f t="shared" si="24"/>
        <v>13.409090909090908</v>
      </c>
      <c r="W45" s="1">
        <v>5.2</v>
      </c>
      <c r="X45" s="1">
        <v>5.2</v>
      </c>
      <c r="Y45" s="1">
        <v>6</v>
      </c>
      <c r="Z45" s="1">
        <v>9.8000000000000007</v>
      </c>
      <c r="AA45" s="1">
        <v>9.8000000000000007</v>
      </c>
      <c r="AB45" s="1">
        <v>9.1999999999999993</v>
      </c>
      <c r="AC45" s="1">
        <v>8.6</v>
      </c>
      <c r="AD45" s="1">
        <v>6.8</v>
      </c>
      <c r="AE45" s="1">
        <v>8.4</v>
      </c>
      <c r="AF45" s="1">
        <v>10</v>
      </c>
      <c r="AG45" s="1"/>
      <c r="AH45" s="1">
        <f t="shared" ref="AH45:AH50" si="26">G45*Q45</f>
        <v>0</v>
      </c>
      <c r="AI45" s="8">
        <v>10</v>
      </c>
      <c r="AJ45" s="10">
        <f t="shared" ref="AJ45:AJ50" si="27">MROUND(Q45, AI45*AL45)/AI45</f>
        <v>0</v>
      </c>
      <c r="AK45" s="1">
        <f t="shared" ref="AK45:AK50" si="28">AJ45*AI45*G45</f>
        <v>0</v>
      </c>
      <c r="AL45" s="1">
        <v>12</v>
      </c>
      <c r="AM45" s="1">
        <v>84</v>
      </c>
      <c r="AN45" s="10">
        <f t="shared" ref="AN45:AN50" si="29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48</v>
      </c>
      <c r="C46" s="1">
        <v>190</v>
      </c>
      <c r="D46" s="1">
        <v>540</v>
      </c>
      <c r="E46" s="1">
        <v>235</v>
      </c>
      <c r="F46" s="1">
        <v>495</v>
      </c>
      <c r="G46" s="8">
        <v>1</v>
      </c>
      <c r="H46" s="1">
        <v>180</v>
      </c>
      <c r="I46" s="1" t="s">
        <v>45</v>
      </c>
      <c r="J46" s="1"/>
      <c r="K46" s="1">
        <v>235</v>
      </c>
      <c r="L46" s="1">
        <f t="shared" si="21"/>
        <v>0</v>
      </c>
      <c r="M46" s="1"/>
      <c r="N46" s="1"/>
      <c r="O46" s="1">
        <v>0</v>
      </c>
      <c r="P46" s="1">
        <f t="shared" si="22"/>
        <v>47</v>
      </c>
      <c r="Q46" s="5">
        <f t="shared" ref="Q46:Q50" si="30">14*P46-O46-F46</f>
        <v>163</v>
      </c>
      <c r="R46" s="5">
        <f t="shared" si="25"/>
        <v>180</v>
      </c>
      <c r="S46" s="5"/>
      <c r="T46" s="1"/>
      <c r="U46" s="1">
        <f t="shared" si="23"/>
        <v>14.361702127659575</v>
      </c>
      <c r="V46" s="1">
        <f t="shared" si="24"/>
        <v>10.531914893617021</v>
      </c>
      <c r="W46" s="1">
        <v>51</v>
      </c>
      <c r="X46" s="1">
        <v>62</v>
      </c>
      <c r="Y46" s="1">
        <v>52</v>
      </c>
      <c r="Z46" s="1">
        <v>55</v>
      </c>
      <c r="AA46" s="1">
        <v>46</v>
      </c>
      <c r="AB46" s="1">
        <v>40</v>
      </c>
      <c r="AC46" s="1">
        <v>56</v>
      </c>
      <c r="AD46" s="1">
        <v>53</v>
      </c>
      <c r="AE46" s="1">
        <v>55</v>
      </c>
      <c r="AF46" s="1">
        <v>40</v>
      </c>
      <c r="AG46" s="1" t="s">
        <v>51</v>
      </c>
      <c r="AH46" s="1">
        <f t="shared" si="26"/>
        <v>163</v>
      </c>
      <c r="AI46" s="8">
        <v>5</v>
      </c>
      <c r="AJ46" s="10">
        <f t="shared" si="27"/>
        <v>36</v>
      </c>
      <c r="AK46" s="1">
        <f t="shared" si="28"/>
        <v>180</v>
      </c>
      <c r="AL46" s="1">
        <v>12</v>
      </c>
      <c r="AM46" s="1">
        <v>144</v>
      </c>
      <c r="AN46" s="10">
        <f t="shared" si="29"/>
        <v>0.25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315</v>
      </c>
      <c r="D47" s="1">
        <v>390</v>
      </c>
      <c r="E47" s="1">
        <v>106</v>
      </c>
      <c r="F47" s="1">
        <v>580</v>
      </c>
      <c r="G47" s="8">
        <v>0.4</v>
      </c>
      <c r="H47" s="1">
        <v>180</v>
      </c>
      <c r="I47" s="14" t="s">
        <v>59</v>
      </c>
      <c r="J47" s="1"/>
      <c r="K47" s="1">
        <v>119</v>
      </c>
      <c r="L47" s="1">
        <f t="shared" si="21"/>
        <v>-13</v>
      </c>
      <c r="M47" s="1"/>
      <c r="N47" s="1"/>
      <c r="O47" s="1">
        <v>0</v>
      </c>
      <c r="P47" s="1">
        <f t="shared" si="22"/>
        <v>21.2</v>
      </c>
      <c r="Q47" s="5"/>
      <c r="R47" s="5">
        <f t="shared" si="25"/>
        <v>0</v>
      </c>
      <c r="S47" s="5"/>
      <c r="T47" s="1"/>
      <c r="U47" s="1">
        <f t="shared" si="23"/>
        <v>27.358490566037737</v>
      </c>
      <c r="V47" s="1">
        <f t="shared" si="24"/>
        <v>27.358490566037737</v>
      </c>
      <c r="W47" s="1">
        <v>42</v>
      </c>
      <c r="X47" s="1">
        <v>57.2</v>
      </c>
      <c r="Y47" s="1">
        <v>44.4</v>
      </c>
      <c r="Z47" s="1">
        <v>115.2</v>
      </c>
      <c r="AA47" s="1">
        <v>51.4</v>
      </c>
      <c r="AB47" s="1">
        <v>138.6</v>
      </c>
      <c r="AC47" s="1">
        <v>32.799999999999997</v>
      </c>
      <c r="AD47" s="1">
        <v>34.200000000000003</v>
      </c>
      <c r="AE47" s="1">
        <v>33</v>
      </c>
      <c r="AF47" s="1">
        <v>8.4</v>
      </c>
      <c r="AG47" s="24" t="s">
        <v>64</v>
      </c>
      <c r="AH47" s="1">
        <f t="shared" si="26"/>
        <v>0</v>
      </c>
      <c r="AI47" s="8">
        <v>16</v>
      </c>
      <c r="AJ47" s="10">
        <f t="shared" si="27"/>
        <v>0</v>
      </c>
      <c r="AK47" s="1">
        <f t="shared" si="28"/>
        <v>0</v>
      </c>
      <c r="AL47" s="1">
        <v>12</v>
      </c>
      <c r="AM47" s="1">
        <v>84</v>
      </c>
      <c r="AN47" s="10">
        <f t="shared" si="2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368</v>
      </c>
      <c r="D48" s="1">
        <v>125</v>
      </c>
      <c r="E48" s="1">
        <v>158</v>
      </c>
      <c r="F48" s="1">
        <v>332</v>
      </c>
      <c r="G48" s="8">
        <v>0.7</v>
      </c>
      <c r="H48" s="1">
        <v>180</v>
      </c>
      <c r="I48" s="1" t="s">
        <v>45</v>
      </c>
      <c r="J48" s="1"/>
      <c r="K48" s="1">
        <v>161</v>
      </c>
      <c r="L48" s="1">
        <f t="shared" si="21"/>
        <v>-3</v>
      </c>
      <c r="M48" s="1"/>
      <c r="N48" s="1"/>
      <c r="O48" s="1">
        <v>120</v>
      </c>
      <c r="P48" s="1">
        <f t="shared" si="22"/>
        <v>31.6</v>
      </c>
      <c r="Q48" s="5"/>
      <c r="R48" s="5">
        <f t="shared" si="25"/>
        <v>0</v>
      </c>
      <c r="S48" s="5"/>
      <c r="T48" s="1"/>
      <c r="U48" s="1">
        <f t="shared" si="23"/>
        <v>14.30379746835443</v>
      </c>
      <c r="V48" s="1">
        <f t="shared" si="24"/>
        <v>14.30379746835443</v>
      </c>
      <c r="W48" s="1">
        <v>37.6</v>
      </c>
      <c r="X48" s="1">
        <v>47</v>
      </c>
      <c r="Y48" s="1">
        <v>49.4</v>
      </c>
      <c r="Z48" s="1">
        <v>78</v>
      </c>
      <c r="AA48" s="1">
        <v>13</v>
      </c>
      <c r="AB48" s="1">
        <v>47</v>
      </c>
      <c r="AC48" s="1">
        <v>18</v>
      </c>
      <c r="AD48" s="1">
        <v>20.6</v>
      </c>
      <c r="AE48" s="1">
        <v>15.8</v>
      </c>
      <c r="AF48" s="1">
        <v>45.4</v>
      </c>
      <c r="AG48" s="1"/>
      <c r="AH48" s="1">
        <f t="shared" si="26"/>
        <v>0</v>
      </c>
      <c r="AI48" s="8">
        <v>10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224</v>
      </c>
      <c r="D49" s="1"/>
      <c r="E49" s="1">
        <v>72</v>
      </c>
      <c r="F49" s="1">
        <v>152</v>
      </c>
      <c r="G49" s="8">
        <v>0.4</v>
      </c>
      <c r="H49" s="1">
        <v>180</v>
      </c>
      <c r="I49" s="1" t="s">
        <v>45</v>
      </c>
      <c r="J49" s="1"/>
      <c r="K49" s="1">
        <v>72</v>
      </c>
      <c r="L49" s="1">
        <f t="shared" si="21"/>
        <v>0</v>
      </c>
      <c r="M49" s="1"/>
      <c r="N49" s="1"/>
      <c r="O49" s="1">
        <v>192</v>
      </c>
      <c r="P49" s="1">
        <f t="shared" si="22"/>
        <v>14.4</v>
      </c>
      <c r="Q49" s="5"/>
      <c r="R49" s="5">
        <f t="shared" si="25"/>
        <v>0</v>
      </c>
      <c r="S49" s="5"/>
      <c r="T49" s="1"/>
      <c r="U49" s="1">
        <f t="shared" si="23"/>
        <v>23.888888888888889</v>
      </c>
      <c r="V49" s="1">
        <f t="shared" si="24"/>
        <v>23.888888888888889</v>
      </c>
      <c r="W49" s="1">
        <v>21.4</v>
      </c>
      <c r="X49" s="1">
        <v>12.6</v>
      </c>
      <c r="Y49" s="1">
        <v>21</v>
      </c>
      <c r="Z49" s="1">
        <v>22.2</v>
      </c>
      <c r="AA49" s="1">
        <v>14.8</v>
      </c>
      <c r="AB49" s="1">
        <v>14</v>
      </c>
      <c r="AC49" s="1">
        <v>16.399999999999999</v>
      </c>
      <c r="AD49" s="1">
        <v>11.6</v>
      </c>
      <c r="AE49" s="1">
        <v>16</v>
      </c>
      <c r="AF49" s="1">
        <v>16.8</v>
      </c>
      <c r="AG49" s="1"/>
      <c r="AH49" s="1">
        <f t="shared" si="26"/>
        <v>0</v>
      </c>
      <c r="AI49" s="8">
        <v>16</v>
      </c>
      <c r="AJ49" s="10">
        <f t="shared" si="27"/>
        <v>0</v>
      </c>
      <c r="AK49" s="1">
        <f t="shared" si="28"/>
        <v>0</v>
      </c>
      <c r="AL49" s="1">
        <v>12</v>
      </c>
      <c r="AM49" s="1">
        <v>84</v>
      </c>
      <c r="AN49" s="10">
        <f t="shared" si="2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516</v>
      </c>
      <c r="D50" s="1">
        <v>360</v>
      </c>
      <c r="E50" s="1">
        <v>404</v>
      </c>
      <c r="F50" s="1">
        <v>472</v>
      </c>
      <c r="G50" s="8">
        <v>0.7</v>
      </c>
      <c r="H50" s="1">
        <v>180</v>
      </c>
      <c r="I50" s="1" t="s">
        <v>45</v>
      </c>
      <c r="J50" s="1"/>
      <c r="K50" s="1">
        <v>404</v>
      </c>
      <c r="L50" s="1">
        <f t="shared" si="21"/>
        <v>0</v>
      </c>
      <c r="M50" s="1"/>
      <c r="N50" s="1"/>
      <c r="O50" s="1">
        <v>120</v>
      </c>
      <c r="P50" s="1">
        <f t="shared" si="22"/>
        <v>80.8</v>
      </c>
      <c r="Q50" s="5">
        <f t="shared" si="30"/>
        <v>539.20000000000005</v>
      </c>
      <c r="R50" s="5">
        <f t="shared" si="25"/>
        <v>480</v>
      </c>
      <c r="S50" s="5"/>
      <c r="T50" s="1"/>
      <c r="U50" s="1">
        <f t="shared" si="23"/>
        <v>13.267326732673268</v>
      </c>
      <c r="V50" s="1">
        <f t="shared" si="24"/>
        <v>7.326732673267327</v>
      </c>
      <c r="W50" s="1">
        <v>72.8</v>
      </c>
      <c r="X50" s="1">
        <v>76.8</v>
      </c>
      <c r="Y50" s="1">
        <v>81.2</v>
      </c>
      <c r="Z50" s="1">
        <v>96</v>
      </c>
      <c r="AA50" s="1">
        <v>73.8</v>
      </c>
      <c r="AB50" s="1">
        <v>77.8</v>
      </c>
      <c r="AC50" s="1">
        <v>53.6</v>
      </c>
      <c r="AD50" s="1">
        <v>66.599999999999994</v>
      </c>
      <c r="AE50" s="1">
        <v>44.8</v>
      </c>
      <c r="AF50" s="1">
        <v>60.4</v>
      </c>
      <c r="AG50" s="1"/>
      <c r="AH50" s="1">
        <f t="shared" si="26"/>
        <v>377.44</v>
      </c>
      <c r="AI50" s="8">
        <v>10</v>
      </c>
      <c r="AJ50" s="10">
        <f t="shared" si="27"/>
        <v>48</v>
      </c>
      <c r="AK50" s="1">
        <f t="shared" si="28"/>
        <v>336</v>
      </c>
      <c r="AL50" s="1">
        <v>12</v>
      </c>
      <c r="AM50" s="1">
        <v>84</v>
      </c>
      <c r="AN50" s="10">
        <f t="shared" si="29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101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21"/>
        <v>0</v>
      </c>
      <c r="M51" s="19"/>
      <c r="N51" s="19"/>
      <c r="O51" s="19"/>
      <c r="P51" s="19">
        <f t="shared" si="22"/>
        <v>0</v>
      </c>
      <c r="Q51" s="21"/>
      <c r="R51" s="21"/>
      <c r="S51" s="21"/>
      <c r="T51" s="19"/>
      <c r="U51" s="19" t="e">
        <f t="shared" si="23"/>
        <v>#DIV/0!</v>
      </c>
      <c r="V51" s="19" t="e">
        <f t="shared" si="24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 t="s">
        <v>46</v>
      </c>
      <c r="AH51" s="19"/>
      <c r="AI51" s="20">
        <v>10</v>
      </c>
      <c r="AJ51" s="22"/>
      <c r="AK51" s="19"/>
      <c r="AL51" s="19">
        <v>12</v>
      </c>
      <c r="AM51" s="19">
        <v>84</v>
      </c>
      <c r="AN51" s="22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102</v>
      </c>
      <c r="B52" s="1" t="s">
        <v>44</v>
      </c>
      <c r="C52" s="1">
        <v>35</v>
      </c>
      <c r="D52" s="1"/>
      <c r="E52" s="1"/>
      <c r="F52" s="1">
        <v>35</v>
      </c>
      <c r="G52" s="8">
        <v>0.7</v>
      </c>
      <c r="H52" s="1">
        <v>180</v>
      </c>
      <c r="I52" s="1" t="s">
        <v>45</v>
      </c>
      <c r="J52" s="1"/>
      <c r="K52" s="1"/>
      <c r="L52" s="1">
        <f t="shared" si="21"/>
        <v>0</v>
      </c>
      <c r="M52" s="1"/>
      <c r="N52" s="1"/>
      <c r="O52" s="1"/>
      <c r="P52" s="1">
        <f t="shared" si="22"/>
        <v>0</v>
      </c>
      <c r="Q52" s="5"/>
      <c r="R52" s="5">
        <f>AI52*AJ52</f>
        <v>0</v>
      </c>
      <c r="S52" s="5"/>
      <c r="T52" s="1"/>
      <c r="U52" s="1" t="e">
        <f t="shared" si="23"/>
        <v>#DIV/0!</v>
      </c>
      <c r="V52" s="1" t="e">
        <f t="shared" si="24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0.4</v>
      </c>
      <c r="AC52" s="1">
        <v>1.8</v>
      </c>
      <c r="AD52" s="1">
        <v>1.4</v>
      </c>
      <c r="AE52" s="1">
        <v>2.2000000000000002</v>
      </c>
      <c r="AF52" s="1">
        <v>3</v>
      </c>
      <c r="AG52" s="26" t="s">
        <v>126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103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1"/>
        <v>0</v>
      </c>
      <c r="M53" s="19"/>
      <c r="N53" s="19"/>
      <c r="O53" s="19"/>
      <c r="P53" s="19">
        <f t="shared" si="22"/>
        <v>0</v>
      </c>
      <c r="Q53" s="21"/>
      <c r="R53" s="21"/>
      <c r="S53" s="21"/>
      <c r="T53" s="19"/>
      <c r="U53" s="19" t="e">
        <f t="shared" si="23"/>
        <v>#DIV/0!</v>
      </c>
      <c r="V53" s="19" t="e">
        <f t="shared" si="24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0.4</v>
      </c>
      <c r="AC53" s="19">
        <v>1.8</v>
      </c>
      <c r="AD53" s="19">
        <v>2.2000000000000002</v>
      </c>
      <c r="AE53" s="19">
        <v>3.4</v>
      </c>
      <c r="AF53" s="19">
        <v>3.6</v>
      </c>
      <c r="AG53" s="19" t="s">
        <v>46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104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/>
      <c r="L54" s="19">
        <f t="shared" si="21"/>
        <v>0</v>
      </c>
      <c r="M54" s="19"/>
      <c r="N54" s="19"/>
      <c r="O54" s="19"/>
      <c r="P54" s="19">
        <f t="shared" si="22"/>
        <v>0</v>
      </c>
      <c r="Q54" s="21"/>
      <c r="R54" s="21"/>
      <c r="S54" s="21"/>
      <c r="T54" s="19"/>
      <c r="U54" s="19" t="e">
        <f t="shared" si="23"/>
        <v>#DIV/0!</v>
      </c>
      <c r="V54" s="19" t="e">
        <f t="shared" si="24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49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44</v>
      </c>
      <c r="C55" s="1">
        <v>284</v>
      </c>
      <c r="D55" s="1">
        <v>123</v>
      </c>
      <c r="E55" s="1">
        <v>242</v>
      </c>
      <c r="F55" s="1">
        <v>170</v>
      </c>
      <c r="G55" s="8">
        <v>1</v>
      </c>
      <c r="H55" s="1">
        <v>180</v>
      </c>
      <c r="I55" s="1" t="s">
        <v>45</v>
      </c>
      <c r="J55" s="1"/>
      <c r="K55" s="1">
        <v>242</v>
      </c>
      <c r="L55" s="1">
        <f t="shared" si="21"/>
        <v>0</v>
      </c>
      <c r="M55" s="1"/>
      <c r="N55" s="1"/>
      <c r="O55" s="1">
        <v>360</v>
      </c>
      <c r="P55" s="1">
        <f t="shared" si="22"/>
        <v>48.4</v>
      </c>
      <c r="Q55" s="5">
        <f t="shared" ref="Q55:Q59" si="31">14*P55-O55-F55</f>
        <v>147.60000000000002</v>
      </c>
      <c r="R55" s="5">
        <f>AI55*AJ55</f>
        <v>120</v>
      </c>
      <c r="S55" s="5"/>
      <c r="T55" s="1"/>
      <c r="U55" s="1">
        <f t="shared" si="23"/>
        <v>13.429752066115704</v>
      </c>
      <c r="V55" s="1">
        <f t="shared" si="24"/>
        <v>10.950413223140496</v>
      </c>
      <c r="W55" s="1">
        <v>56</v>
      </c>
      <c r="X55" s="1">
        <v>48.6</v>
      </c>
      <c r="Y55" s="1">
        <v>57.6</v>
      </c>
      <c r="Z55" s="1">
        <v>36.799999999999997</v>
      </c>
      <c r="AA55" s="1">
        <v>34</v>
      </c>
      <c r="AB55" s="1">
        <v>31.2</v>
      </c>
      <c r="AC55" s="1">
        <v>36.799999999999997</v>
      </c>
      <c r="AD55" s="1">
        <v>31</v>
      </c>
      <c r="AE55" s="1">
        <v>39</v>
      </c>
      <c r="AF55" s="1">
        <v>43.8</v>
      </c>
      <c r="AG55" s="1"/>
      <c r="AH55" s="1">
        <f>G55*Q55</f>
        <v>147.60000000000002</v>
      </c>
      <c r="AI55" s="8">
        <v>5</v>
      </c>
      <c r="AJ55" s="10">
        <f>MROUND(Q55, AI55*AL55)/AI55</f>
        <v>24</v>
      </c>
      <c r="AK55" s="1">
        <f>AJ55*AI55*G55</f>
        <v>120</v>
      </c>
      <c r="AL55" s="1">
        <v>12</v>
      </c>
      <c r="AM55" s="1">
        <v>84</v>
      </c>
      <c r="AN55" s="10">
        <f>AJ55/AM55</f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106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/>
      <c r="L56" s="1">
        <f t="shared" si="21"/>
        <v>0</v>
      </c>
      <c r="M56" s="1"/>
      <c r="N56" s="1"/>
      <c r="O56" s="14"/>
      <c r="P56" s="1">
        <f t="shared" si="22"/>
        <v>0</v>
      </c>
      <c r="Q56" s="23">
        <v>96</v>
      </c>
      <c r="R56" s="5">
        <f>AI56*AJ56</f>
        <v>96</v>
      </c>
      <c r="S56" s="5"/>
      <c r="T56" s="1"/>
      <c r="U56" s="1" t="e">
        <f t="shared" si="23"/>
        <v>#DIV/0!</v>
      </c>
      <c r="V56" s="1" t="e">
        <f t="shared" si="24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4" t="s">
        <v>83</v>
      </c>
      <c r="AH56" s="1">
        <f>G56*Q56</f>
        <v>67.199999999999989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44</v>
      </c>
      <c r="C57" s="1">
        <v>63</v>
      </c>
      <c r="D57" s="1">
        <v>288</v>
      </c>
      <c r="E57" s="1">
        <v>110</v>
      </c>
      <c r="F57" s="1">
        <v>245</v>
      </c>
      <c r="G57" s="8">
        <v>0.9</v>
      </c>
      <c r="H57" s="1">
        <v>180</v>
      </c>
      <c r="I57" s="1" t="s">
        <v>45</v>
      </c>
      <c r="J57" s="1"/>
      <c r="K57" s="1">
        <v>110</v>
      </c>
      <c r="L57" s="1">
        <f t="shared" si="21"/>
        <v>0</v>
      </c>
      <c r="M57" s="1"/>
      <c r="N57" s="1"/>
      <c r="O57" s="1">
        <v>0</v>
      </c>
      <c r="P57" s="1">
        <f t="shared" si="22"/>
        <v>22</v>
      </c>
      <c r="Q57" s="5">
        <f t="shared" si="31"/>
        <v>63</v>
      </c>
      <c r="R57" s="5">
        <f>AI57*AJ57</f>
        <v>96</v>
      </c>
      <c r="S57" s="5"/>
      <c r="T57" s="1"/>
      <c r="U57" s="1">
        <f t="shared" si="23"/>
        <v>15.5</v>
      </c>
      <c r="V57" s="1">
        <f t="shared" si="24"/>
        <v>11.136363636363637</v>
      </c>
      <c r="W57" s="1">
        <v>16.2</v>
      </c>
      <c r="X57" s="1">
        <v>32.4</v>
      </c>
      <c r="Y57" s="1">
        <v>13.6</v>
      </c>
      <c r="Z57" s="1">
        <v>25</v>
      </c>
      <c r="AA57" s="1">
        <v>17</v>
      </c>
      <c r="AB57" s="1">
        <v>19.2</v>
      </c>
      <c r="AC57" s="1">
        <v>16.399999999999999</v>
      </c>
      <c r="AD57" s="1">
        <v>16.2</v>
      </c>
      <c r="AE57" s="1">
        <v>14.2</v>
      </c>
      <c r="AF57" s="1">
        <v>12.8</v>
      </c>
      <c r="AG57" s="1" t="s">
        <v>51</v>
      </c>
      <c r="AH57" s="1">
        <f>G57*Q57</f>
        <v>56.7</v>
      </c>
      <c r="AI57" s="8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44</v>
      </c>
      <c r="C58" s="1">
        <v>74</v>
      </c>
      <c r="D58" s="1"/>
      <c r="E58" s="1">
        <v>39</v>
      </c>
      <c r="F58" s="1">
        <v>39</v>
      </c>
      <c r="G58" s="8">
        <v>0.9</v>
      </c>
      <c r="H58" s="1">
        <v>180</v>
      </c>
      <c r="I58" s="1" t="s">
        <v>45</v>
      </c>
      <c r="J58" s="1"/>
      <c r="K58" s="1">
        <v>39</v>
      </c>
      <c r="L58" s="1">
        <f t="shared" si="21"/>
        <v>0</v>
      </c>
      <c r="M58" s="1"/>
      <c r="N58" s="1"/>
      <c r="O58" s="1">
        <v>0</v>
      </c>
      <c r="P58" s="1">
        <f t="shared" si="22"/>
        <v>7.8</v>
      </c>
      <c r="Q58" s="5">
        <f t="shared" si="31"/>
        <v>70.2</v>
      </c>
      <c r="R58" s="5">
        <f>AI58*AJ58</f>
        <v>96</v>
      </c>
      <c r="S58" s="5"/>
      <c r="T58" s="1"/>
      <c r="U58" s="1">
        <f t="shared" si="23"/>
        <v>17.307692307692307</v>
      </c>
      <c r="V58" s="1">
        <f t="shared" si="24"/>
        <v>5</v>
      </c>
      <c r="W58" s="1">
        <v>5</v>
      </c>
      <c r="X58" s="1">
        <v>4.4000000000000004</v>
      </c>
      <c r="Y58" s="1">
        <v>4.2</v>
      </c>
      <c r="Z58" s="1">
        <v>8.4</v>
      </c>
      <c r="AA58" s="1">
        <v>3.8</v>
      </c>
      <c r="AB58" s="1">
        <v>1.2</v>
      </c>
      <c r="AC58" s="1">
        <v>3.6</v>
      </c>
      <c r="AD58" s="1">
        <v>6.8</v>
      </c>
      <c r="AE58" s="1">
        <v>3.4</v>
      </c>
      <c r="AF58" s="1">
        <v>3.2</v>
      </c>
      <c r="AG58" s="1"/>
      <c r="AH58" s="1">
        <f>G58*Q58</f>
        <v>63.180000000000007</v>
      </c>
      <c r="AI58" s="8">
        <v>8</v>
      </c>
      <c r="AJ58" s="10">
        <f>MROUND(Q58, AI58*AL58)/AI58</f>
        <v>12</v>
      </c>
      <c r="AK58" s="1">
        <f>AJ58*AI58*G58</f>
        <v>86.4</v>
      </c>
      <c r="AL58" s="1">
        <v>12</v>
      </c>
      <c r="AM58" s="1">
        <v>84</v>
      </c>
      <c r="AN58" s="10">
        <f>AJ58/AM58</f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48</v>
      </c>
      <c r="C59" s="1">
        <v>130</v>
      </c>
      <c r="D59" s="1">
        <v>300</v>
      </c>
      <c r="E59" s="1">
        <v>180</v>
      </c>
      <c r="F59" s="1">
        <v>250</v>
      </c>
      <c r="G59" s="8">
        <v>1</v>
      </c>
      <c r="H59" s="1">
        <v>180</v>
      </c>
      <c r="I59" s="1" t="s">
        <v>45</v>
      </c>
      <c r="J59" s="1"/>
      <c r="K59" s="1">
        <v>180</v>
      </c>
      <c r="L59" s="1">
        <f t="shared" si="21"/>
        <v>0</v>
      </c>
      <c r="M59" s="1"/>
      <c r="N59" s="1"/>
      <c r="O59" s="1">
        <v>60</v>
      </c>
      <c r="P59" s="1">
        <f t="shared" si="22"/>
        <v>36</v>
      </c>
      <c r="Q59" s="5">
        <f t="shared" si="31"/>
        <v>194</v>
      </c>
      <c r="R59" s="5">
        <f>AI59*AJ59</f>
        <v>180</v>
      </c>
      <c r="S59" s="5"/>
      <c r="T59" s="1"/>
      <c r="U59" s="1">
        <f t="shared" si="23"/>
        <v>13.611111111111111</v>
      </c>
      <c r="V59" s="1">
        <f t="shared" si="24"/>
        <v>8.6111111111111107</v>
      </c>
      <c r="W59" s="1">
        <v>34</v>
      </c>
      <c r="X59" s="1">
        <v>42</v>
      </c>
      <c r="Y59" s="1">
        <v>38</v>
      </c>
      <c r="Z59" s="1">
        <v>41</v>
      </c>
      <c r="AA59" s="1">
        <v>35</v>
      </c>
      <c r="AB59" s="1">
        <v>37</v>
      </c>
      <c r="AC59" s="1">
        <v>34</v>
      </c>
      <c r="AD59" s="1">
        <v>31</v>
      </c>
      <c r="AE59" s="1">
        <v>30</v>
      </c>
      <c r="AF59" s="1">
        <v>26</v>
      </c>
      <c r="AG59" s="1"/>
      <c r="AH59" s="1">
        <f>G59*Q59</f>
        <v>194</v>
      </c>
      <c r="AI59" s="8">
        <v>5</v>
      </c>
      <c r="AJ59" s="10">
        <f>MROUND(Q59, AI59*AL59)/AI59</f>
        <v>36</v>
      </c>
      <c r="AK59" s="1">
        <f>AJ59*AI59*G59</f>
        <v>180</v>
      </c>
      <c r="AL59" s="1">
        <v>12</v>
      </c>
      <c r="AM59" s="1">
        <v>144</v>
      </c>
      <c r="AN59" s="10">
        <f>AJ59/AM59</f>
        <v>0.25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110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1"/>
        <v>0</v>
      </c>
      <c r="M60" s="19"/>
      <c r="N60" s="19"/>
      <c r="O60" s="19"/>
      <c r="P60" s="19">
        <f t="shared" si="22"/>
        <v>0</v>
      </c>
      <c r="Q60" s="21"/>
      <c r="R60" s="21"/>
      <c r="S60" s="21"/>
      <c r="T60" s="19"/>
      <c r="U60" s="19" t="e">
        <f t="shared" si="23"/>
        <v>#DIV/0!</v>
      </c>
      <c r="V60" s="19" t="e">
        <f t="shared" si="24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111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1"/>
        <v>0</v>
      </c>
      <c r="M61" s="19"/>
      <c r="N61" s="19"/>
      <c r="O61" s="19"/>
      <c r="P61" s="19">
        <f t="shared" si="22"/>
        <v>0</v>
      </c>
      <c r="Q61" s="21"/>
      <c r="R61" s="21"/>
      <c r="S61" s="21"/>
      <c r="T61" s="19"/>
      <c r="U61" s="19" t="e">
        <f t="shared" si="23"/>
        <v>#DIV/0!</v>
      </c>
      <c r="V61" s="19" t="e">
        <f t="shared" si="24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48</v>
      </c>
      <c r="C62" s="1">
        <v>111</v>
      </c>
      <c r="D62" s="1">
        <v>88.8</v>
      </c>
      <c r="E62" s="1">
        <v>77.7</v>
      </c>
      <c r="F62" s="1">
        <v>77.7</v>
      </c>
      <c r="G62" s="8">
        <v>1</v>
      </c>
      <c r="H62" s="1">
        <v>180</v>
      </c>
      <c r="I62" s="1" t="s">
        <v>45</v>
      </c>
      <c r="J62" s="1"/>
      <c r="K62" s="1">
        <v>77</v>
      </c>
      <c r="L62" s="1">
        <f t="shared" si="21"/>
        <v>0.70000000000000284</v>
      </c>
      <c r="M62" s="1"/>
      <c r="N62" s="1"/>
      <c r="O62" s="1">
        <v>259</v>
      </c>
      <c r="P62" s="1">
        <f t="shared" si="22"/>
        <v>15.540000000000001</v>
      </c>
      <c r="Q62" s="5"/>
      <c r="R62" s="5">
        <f>AI62*AJ62</f>
        <v>0</v>
      </c>
      <c r="S62" s="5"/>
      <c r="T62" s="1"/>
      <c r="U62" s="1">
        <f t="shared" si="23"/>
        <v>21.666666666666664</v>
      </c>
      <c r="V62" s="1">
        <f t="shared" si="24"/>
        <v>21.666666666666664</v>
      </c>
      <c r="W62" s="1">
        <v>31.82</v>
      </c>
      <c r="X62" s="1">
        <v>22.94</v>
      </c>
      <c r="Y62" s="1">
        <v>25.9</v>
      </c>
      <c r="Z62" s="1">
        <v>33.299999999999997</v>
      </c>
      <c r="AA62" s="1">
        <v>22.2</v>
      </c>
      <c r="AB62" s="1">
        <v>26.56</v>
      </c>
      <c r="AC62" s="1">
        <v>31.08</v>
      </c>
      <c r="AD62" s="1">
        <v>23.68</v>
      </c>
      <c r="AE62" s="1">
        <v>24.42</v>
      </c>
      <c r="AF62" s="1">
        <v>26.64</v>
      </c>
      <c r="AG62" s="1"/>
      <c r="AH62" s="1">
        <f>G62*Q62</f>
        <v>0</v>
      </c>
      <c r="AI62" s="8">
        <v>3.7</v>
      </c>
      <c r="AJ62" s="10">
        <f>MROUND(Q62, AI62*AL62)/AI62</f>
        <v>0</v>
      </c>
      <c r="AK62" s="1">
        <f>AJ62*AI62*G62</f>
        <v>0</v>
      </c>
      <c r="AL62" s="1">
        <v>14</v>
      </c>
      <c r="AM62" s="1">
        <v>126</v>
      </c>
      <c r="AN62" s="10">
        <f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113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1"/>
        <v>0</v>
      </c>
      <c r="M63" s="19"/>
      <c r="N63" s="19"/>
      <c r="O63" s="19"/>
      <c r="P63" s="19">
        <f t="shared" si="22"/>
        <v>0</v>
      </c>
      <c r="Q63" s="21"/>
      <c r="R63" s="21"/>
      <c r="S63" s="21"/>
      <c r="T63" s="19"/>
      <c r="U63" s="19" t="e">
        <f t="shared" si="23"/>
        <v>#DIV/0!</v>
      </c>
      <c r="V63" s="19" t="e">
        <f t="shared" si="24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1.2</v>
      </c>
      <c r="AE63" s="19">
        <v>4.2</v>
      </c>
      <c r="AF63" s="19">
        <v>3.2</v>
      </c>
      <c r="AG63" s="19" t="s">
        <v>114</v>
      </c>
      <c r="AH63" s="19"/>
      <c r="AI63" s="20">
        <v>30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44</v>
      </c>
      <c r="C64" s="1">
        <v>135</v>
      </c>
      <c r="D64" s="1">
        <v>369</v>
      </c>
      <c r="E64" s="1">
        <v>197</v>
      </c>
      <c r="F64" s="1">
        <v>267</v>
      </c>
      <c r="G64" s="8">
        <v>0.25</v>
      </c>
      <c r="H64" s="1">
        <v>180</v>
      </c>
      <c r="I64" s="1" t="s">
        <v>45</v>
      </c>
      <c r="J64" s="1"/>
      <c r="K64" s="1">
        <v>197</v>
      </c>
      <c r="L64" s="1">
        <f t="shared" si="21"/>
        <v>0</v>
      </c>
      <c r="M64" s="1"/>
      <c r="N64" s="1"/>
      <c r="O64" s="1">
        <v>168</v>
      </c>
      <c r="P64" s="1">
        <f t="shared" si="22"/>
        <v>39.4</v>
      </c>
      <c r="Q64" s="5">
        <f t="shared" ref="Q64:Q67" si="32">14*P64-O64-F64</f>
        <v>116.60000000000002</v>
      </c>
      <c r="R64" s="5">
        <f>AI64*AJ64</f>
        <v>168</v>
      </c>
      <c r="S64" s="5"/>
      <c r="T64" s="1"/>
      <c r="U64" s="1">
        <f t="shared" si="23"/>
        <v>15.304568527918782</v>
      </c>
      <c r="V64" s="1">
        <f t="shared" si="24"/>
        <v>11.040609137055839</v>
      </c>
      <c r="W64" s="1">
        <v>38.4</v>
      </c>
      <c r="X64" s="1">
        <v>48.6</v>
      </c>
      <c r="Y64" s="1">
        <v>41.8</v>
      </c>
      <c r="Z64" s="1">
        <v>40.799999999999997</v>
      </c>
      <c r="AA64" s="1">
        <v>33.4</v>
      </c>
      <c r="AB64" s="1">
        <v>63.4</v>
      </c>
      <c r="AC64" s="1">
        <v>61.8</v>
      </c>
      <c r="AD64" s="1">
        <v>41.8</v>
      </c>
      <c r="AE64" s="1">
        <v>43</v>
      </c>
      <c r="AF64" s="1">
        <v>51.2</v>
      </c>
      <c r="AG64" s="1" t="s">
        <v>51</v>
      </c>
      <c r="AH64" s="1">
        <f>G64*Q64</f>
        <v>29.150000000000006</v>
      </c>
      <c r="AI64" s="8">
        <v>12</v>
      </c>
      <c r="AJ64" s="10">
        <f>MROUND(Q64, AI64*AL64)/AI64</f>
        <v>14</v>
      </c>
      <c r="AK64" s="1">
        <f>AJ64*AI64*G64</f>
        <v>42</v>
      </c>
      <c r="AL64" s="1">
        <v>14</v>
      </c>
      <c r="AM64" s="1">
        <v>70</v>
      </c>
      <c r="AN64" s="10">
        <f>AJ64/AM64</f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44</v>
      </c>
      <c r="C65" s="1">
        <v>168</v>
      </c>
      <c r="D65" s="1">
        <v>172</v>
      </c>
      <c r="E65" s="1">
        <v>131</v>
      </c>
      <c r="F65" s="1">
        <v>199</v>
      </c>
      <c r="G65" s="8">
        <v>0.25</v>
      </c>
      <c r="H65" s="1">
        <v>180</v>
      </c>
      <c r="I65" s="1" t="s">
        <v>45</v>
      </c>
      <c r="J65" s="1"/>
      <c r="K65" s="1">
        <v>133</v>
      </c>
      <c r="L65" s="1">
        <f t="shared" si="21"/>
        <v>-2</v>
      </c>
      <c r="M65" s="1"/>
      <c r="N65" s="1"/>
      <c r="O65" s="1">
        <v>0</v>
      </c>
      <c r="P65" s="1">
        <f t="shared" si="22"/>
        <v>26.2</v>
      </c>
      <c r="Q65" s="5">
        <f t="shared" si="32"/>
        <v>167.8</v>
      </c>
      <c r="R65" s="5">
        <f>AI65*AJ65</f>
        <v>168</v>
      </c>
      <c r="S65" s="5"/>
      <c r="T65" s="1"/>
      <c r="U65" s="1">
        <f t="shared" si="23"/>
        <v>14.007633587786261</v>
      </c>
      <c r="V65" s="1">
        <f t="shared" si="24"/>
        <v>7.5954198473282446</v>
      </c>
      <c r="W65" s="1">
        <v>24.8</v>
      </c>
      <c r="X65" s="1">
        <v>23.4</v>
      </c>
      <c r="Y65" s="1">
        <v>26.6</v>
      </c>
      <c r="Z65" s="1">
        <v>23</v>
      </c>
      <c r="AA65" s="1">
        <v>27.8</v>
      </c>
      <c r="AB65" s="1">
        <v>19.600000000000001</v>
      </c>
      <c r="AC65" s="1">
        <v>22</v>
      </c>
      <c r="AD65" s="1">
        <v>29.6</v>
      </c>
      <c r="AE65" s="1">
        <v>4.8</v>
      </c>
      <c r="AF65" s="1">
        <v>1.2</v>
      </c>
      <c r="AG65" s="1"/>
      <c r="AH65" s="1">
        <f>G65*Q65</f>
        <v>41.95</v>
      </c>
      <c r="AI65" s="8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44</v>
      </c>
      <c r="C66" s="1">
        <v>1135</v>
      </c>
      <c r="D66" s="1">
        <v>702</v>
      </c>
      <c r="E66" s="1">
        <v>469</v>
      </c>
      <c r="F66" s="1">
        <v>827</v>
      </c>
      <c r="G66" s="8">
        <v>0.3</v>
      </c>
      <c r="H66" s="1">
        <v>180</v>
      </c>
      <c r="I66" s="1" t="s">
        <v>45</v>
      </c>
      <c r="J66" s="1"/>
      <c r="K66" s="1">
        <v>469</v>
      </c>
      <c r="L66" s="1">
        <f t="shared" si="21"/>
        <v>0</v>
      </c>
      <c r="M66" s="1"/>
      <c r="N66" s="1"/>
      <c r="O66" s="1">
        <v>0</v>
      </c>
      <c r="P66" s="1">
        <f t="shared" si="22"/>
        <v>93.8</v>
      </c>
      <c r="Q66" s="5">
        <f t="shared" si="32"/>
        <v>486.20000000000005</v>
      </c>
      <c r="R66" s="5">
        <f>AI66*AJ66</f>
        <v>504</v>
      </c>
      <c r="S66" s="5"/>
      <c r="T66" s="1"/>
      <c r="U66" s="1">
        <f t="shared" si="23"/>
        <v>14.189765458422174</v>
      </c>
      <c r="V66" s="1">
        <f t="shared" si="24"/>
        <v>8.8166311300639659</v>
      </c>
      <c r="W66" s="1">
        <v>77.599999999999994</v>
      </c>
      <c r="X66" s="1">
        <v>110</v>
      </c>
      <c r="Y66" s="1">
        <v>128.80000000000001</v>
      </c>
      <c r="Z66" s="1">
        <v>98.8</v>
      </c>
      <c r="AA66" s="1">
        <v>95.8</v>
      </c>
      <c r="AB66" s="1">
        <v>76.2</v>
      </c>
      <c r="AC66" s="1">
        <v>64.599999999999994</v>
      </c>
      <c r="AD66" s="1">
        <v>110.6</v>
      </c>
      <c r="AE66" s="1">
        <v>21.4</v>
      </c>
      <c r="AF66" s="1">
        <v>0</v>
      </c>
      <c r="AG66" s="1" t="s">
        <v>51</v>
      </c>
      <c r="AH66" s="1">
        <f>G66*Q66</f>
        <v>145.86000000000001</v>
      </c>
      <c r="AI66" s="8">
        <v>12</v>
      </c>
      <c r="AJ66" s="10">
        <f>MROUND(Q66, AI66*AL66)/AI66</f>
        <v>42</v>
      </c>
      <c r="AK66" s="1">
        <f>AJ66*AI66*G66</f>
        <v>151.19999999999999</v>
      </c>
      <c r="AL66" s="1">
        <v>14</v>
      </c>
      <c r="AM66" s="1">
        <v>70</v>
      </c>
      <c r="AN66" s="10">
        <f>AJ66/AM66</f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44</v>
      </c>
      <c r="C67" s="1">
        <v>72</v>
      </c>
      <c r="D67" s="1">
        <v>862</v>
      </c>
      <c r="E67" s="1">
        <v>364</v>
      </c>
      <c r="F67" s="1">
        <v>545</v>
      </c>
      <c r="G67" s="8">
        <v>0.3</v>
      </c>
      <c r="H67" s="1">
        <v>180</v>
      </c>
      <c r="I67" s="1" t="s">
        <v>45</v>
      </c>
      <c r="J67" s="1"/>
      <c r="K67" s="1">
        <v>364</v>
      </c>
      <c r="L67" s="1">
        <f t="shared" si="21"/>
        <v>0</v>
      </c>
      <c r="M67" s="1"/>
      <c r="N67" s="1"/>
      <c r="O67" s="1">
        <v>0</v>
      </c>
      <c r="P67" s="1">
        <f t="shared" si="22"/>
        <v>72.8</v>
      </c>
      <c r="Q67" s="5">
        <f t="shared" si="32"/>
        <v>474.19999999999993</v>
      </c>
      <c r="R67" s="5">
        <f>AI67*AJ67</f>
        <v>504</v>
      </c>
      <c r="S67" s="5"/>
      <c r="T67" s="1"/>
      <c r="U67" s="1">
        <f t="shared" si="23"/>
        <v>14.409340659340661</v>
      </c>
      <c r="V67" s="1">
        <f t="shared" si="24"/>
        <v>7.4862637362637363</v>
      </c>
      <c r="W67" s="1">
        <v>47.2</v>
      </c>
      <c r="X67" s="1">
        <v>71.8</v>
      </c>
      <c r="Y67" s="1">
        <v>0.4</v>
      </c>
      <c r="Z67" s="1">
        <v>0</v>
      </c>
      <c r="AA67" s="1">
        <v>34.200000000000003</v>
      </c>
      <c r="AB67" s="1">
        <v>59.6</v>
      </c>
      <c r="AC67" s="1">
        <v>66.8</v>
      </c>
      <c r="AD67" s="1">
        <v>49.8</v>
      </c>
      <c r="AE67" s="1">
        <v>28.4</v>
      </c>
      <c r="AF67" s="1">
        <v>1.2</v>
      </c>
      <c r="AG67" s="1" t="s">
        <v>51</v>
      </c>
      <c r="AH67" s="1">
        <f>G67*Q67</f>
        <v>142.25999999999996</v>
      </c>
      <c r="AI67" s="8">
        <v>12</v>
      </c>
      <c r="AJ67" s="10">
        <f>MROUND(Q67, AI67*AL67)/AI67</f>
        <v>42</v>
      </c>
      <c r="AK67" s="1">
        <f>AJ67*AI67*G67</f>
        <v>151.19999999999999</v>
      </c>
      <c r="AL67" s="1">
        <v>14</v>
      </c>
      <c r="AM67" s="1">
        <v>70</v>
      </c>
      <c r="AN67" s="10">
        <f>AJ67/AM67</f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119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1"/>
        <v>0</v>
      </c>
      <c r="M68" s="19"/>
      <c r="N68" s="19"/>
      <c r="O68" s="19"/>
      <c r="P68" s="19">
        <f t="shared" si="22"/>
        <v>0</v>
      </c>
      <c r="Q68" s="21"/>
      <c r="R68" s="21"/>
      <c r="S68" s="21"/>
      <c r="T68" s="19"/>
      <c r="U68" s="19" t="e">
        <f t="shared" si="23"/>
        <v>#DIV/0!</v>
      </c>
      <c r="V68" s="19" t="e">
        <f t="shared" si="24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46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44</v>
      </c>
      <c r="C69" s="1">
        <v>1172</v>
      </c>
      <c r="D69" s="1">
        <v>804</v>
      </c>
      <c r="E69" s="1">
        <v>611</v>
      </c>
      <c r="F69" s="1">
        <v>1052</v>
      </c>
      <c r="G69" s="8">
        <v>0.25</v>
      </c>
      <c r="H69" s="1">
        <v>180</v>
      </c>
      <c r="I69" s="1" t="s">
        <v>45</v>
      </c>
      <c r="J69" s="1"/>
      <c r="K69" s="1">
        <v>625</v>
      </c>
      <c r="L69" s="1">
        <f t="shared" si="21"/>
        <v>-14</v>
      </c>
      <c r="M69" s="1"/>
      <c r="N69" s="1"/>
      <c r="O69" s="1">
        <v>0</v>
      </c>
      <c r="P69" s="1">
        <f t="shared" si="22"/>
        <v>122.2</v>
      </c>
      <c r="Q69" s="5">
        <f t="shared" ref="Q69:Q72" si="33">14*P69-O69-F69</f>
        <v>658.8</v>
      </c>
      <c r="R69" s="5">
        <f>AI69*AJ69</f>
        <v>672</v>
      </c>
      <c r="S69" s="5"/>
      <c r="T69" s="1"/>
      <c r="U69" s="1">
        <f t="shared" si="23"/>
        <v>14.108019639934533</v>
      </c>
      <c r="V69" s="1">
        <f t="shared" si="24"/>
        <v>8.6088379705400975</v>
      </c>
      <c r="W69" s="1">
        <v>113</v>
      </c>
      <c r="X69" s="1">
        <v>138.80000000000001</v>
      </c>
      <c r="Y69" s="1">
        <v>152.6</v>
      </c>
      <c r="Z69" s="1">
        <v>139.19999999999999</v>
      </c>
      <c r="AA69" s="1">
        <v>110.2</v>
      </c>
      <c r="AB69" s="1">
        <v>136.6</v>
      </c>
      <c r="AC69" s="1">
        <v>138.80000000000001</v>
      </c>
      <c r="AD69" s="1">
        <v>155.80000000000001</v>
      </c>
      <c r="AE69" s="1">
        <v>136.80000000000001</v>
      </c>
      <c r="AF69" s="1">
        <v>92.2</v>
      </c>
      <c r="AG69" s="1" t="s">
        <v>51</v>
      </c>
      <c r="AH69" s="1">
        <f>G69*Q69</f>
        <v>164.7</v>
      </c>
      <c r="AI69" s="8">
        <v>12</v>
      </c>
      <c r="AJ69" s="10">
        <f>MROUND(Q69, AI69*AL69)/AI69</f>
        <v>56</v>
      </c>
      <c r="AK69" s="1">
        <f>AJ69*AI69*G69</f>
        <v>168</v>
      </c>
      <c r="AL69" s="1">
        <v>14</v>
      </c>
      <c r="AM69" s="1">
        <v>70</v>
      </c>
      <c r="AN69" s="10">
        <f>AJ69/AM69</f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44</v>
      </c>
      <c r="C70" s="1">
        <v>788</v>
      </c>
      <c r="D70" s="1">
        <v>1026</v>
      </c>
      <c r="E70" s="1">
        <v>637</v>
      </c>
      <c r="F70" s="1">
        <v>816</v>
      </c>
      <c r="G70" s="8">
        <v>0.25</v>
      </c>
      <c r="H70" s="1">
        <v>180</v>
      </c>
      <c r="I70" s="14" t="s">
        <v>59</v>
      </c>
      <c r="J70" s="1"/>
      <c r="K70" s="1">
        <v>642</v>
      </c>
      <c r="L70" s="1">
        <f t="shared" ref="L70:L74" si="34">E70-K70</f>
        <v>-5</v>
      </c>
      <c r="M70" s="1"/>
      <c r="N70" s="1"/>
      <c r="O70" s="1">
        <v>336</v>
      </c>
      <c r="P70" s="1">
        <f t="shared" si="22"/>
        <v>127.4</v>
      </c>
      <c r="Q70" s="5">
        <f t="shared" si="33"/>
        <v>631.60000000000014</v>
      </c>
      <c r="R70" s="5">
        <f>AI70*AJ70</f>
        <v>672</v>
      </c>
      <c r="S70" s="5"/>
      <c r="T70" s="1"/>
      <c r="U70" s="1">
        <f t="shared" si="23"/>
        <v>14.317111459968602</v>
      </c>
      <c r="V70" s="1">
        <f t="shared" si="24"/>
        <v>9.0423861852433269</v>
      </c>
      <c r="W70" s="1">
        <v>125.2</v>
      </c>
      <c r="X70" s="1">
        <v>162.80000000000001</v>
      </c>
      <c r="Y70" s="1">
        <v>147.6</v>
      </c>
      <c r="Z70" s="1">
        <v>158.4</v>
      </c>
      <c r="AA70" s="1">
        <v>152.19999999999999</v>
      </c>
      <c r="AB70" s="1">
        <v>275.8</v>
      </c>
      <c r="AC70" s="1">
        <v>145.6</v>
      </c>
      <c r="AD70" s="1">
        <v>130.4</v>
      </c>
      <c r="AE70" s="1">
        <v>116.4</v>
      </c>
      <c r="AF70" s="1">
        <v>84.8</v>
      </c>
      <c r="AG70" s="1" t="s">
        <v>51</v>
      </c>
      <c r="AH70" s="1">
        <f>G70*Q70</f>
        <v>157.90000000000003</v>
      </c>
      <c r="AI70" s="8">
        <v>12</v>
      </c>
      <c r="AJ70" s="10">
        <f>MROUND(Q70, AI70*AL70)/AI70</f>
        <v>56</v>
      </c>
      <c r="AK70" s="1">
        <f>AJ70*AI70*G70</f>
        <v>168</v>
      </c>
      <c r="AL70" s="1">
        <v>14</v>
      </c>
      <c r="AM70" s="1">
        <v>70</v>
      </c>
      <c r="AN70" s="10">
        <f>AJ70/AM70</f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48</v>
      </c>
      <c r="C71" s="1">
        <v>16.2</v>
      </c>
      <c r="D71" s="1">
        <v>37.799999999999997</v>
      </c>
      <c r="E71" s="1">
        <v>24.3</v>
      </c>
      <c r="F71" s="1">
        <v>29.7</v>
      </c>
      <c r="G71" s="8">
        <v>1</v>
      </c>
      <c r="H71" s="1">
        <v>180</v>
      </c>
      <c r="I71" s="1" t="s">
        <v>45</v>
      </c>
      <c r="J71" s="1"/>
      <c r="K71" s="1">
        <v>24.3</v>
      </c>
      <c r="L71" s="1">
        <f t="shared" si="34"/>
        <v>0</v>
      </c>
      <c r="M71" s="1"/>
      <c r="N71" s="1"/>
      <c r="O71" s="1">
        <v>0</v>
      </c>
      <c r="P71" s="1">
        <f t="shared" si="22"/>
        <v>4.8600000000000003</v>
      </c>
      <c r="Q71" s="5">
        <f t="shared" si="33"/>
        <v>38.340000000000003</v>
      </c>
      <c r="R71" s="5">
        <f>AI71*AJ71</f>
        <v>37.800000000000004</v>
      </c>
      <c r="S71" s="5"/>
      <c r="T71" s="1"/>
      <c r="U71" s="1">
        <f t="shared" si="23"/>
        <v>13.888888888888888</v>
      </c>
      <c r="V71" s="1">
        <f t="shared" si="24"/>
        <v>6.1111111111111107</v>
      </c>
      <c r="W71" s="1">
        <v>2.16</v>
      </c>
      <c r="X71" s="1">
        <v>3.78</v>
      </c>
      <c r="Y71" s="1">
        <v>2.7</v>
      </c>
      <c r="Z71" s="1">
        <v>3.24</v>
      </c>
      <c r="AA71" s="1">
        <v>0.54</v>
      </c>
      <c r="AB71" s="1">
        <v>4.32</v>
      </c>
      <c r="AC71" s="1">
        <v>2.16</v>
      </c>
      <c r="AD71" s="1">
        <v>0</v>
      </c>
      <c r="AE71" s="1">
        <v>0</v>
      </c>
      <c r="AF71" s="1">
        <v>9.7200000000000006</v>
      </c>
      <c r="AG71" s="1"/>
      <c r="AH71" s="1">
        <f>G71*Q71</f>
        <v>38.340000000000003</v>
      </c>
      <c r="AI71" s="8">
        <v>2.7</v>
      </c>
      <c r="AJ71" s="10">
        <f>MROUND(Q71, AI71*AL71)/AI71</f>
        <v>14</v>
      </c>
      <c r="AK71" s="1">
        <f>AJ71*AI71*G71</f>
        <v>37.800000000000004</v>
      </c>
      <c r="AL71" s="1">
        <v>14</v>
      </c>
      <c r="AM71" s="1">
        <v>126</v>
      </c>
      <c r="AN71" s="10">
        <f>AJ71/AM71</f>
        <v>0.1111111111111111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48</v>
      </c>
      <c r="C72" s="1">
        <v>-5</v>
      </c>
      <c r="D72" s="1">
        <v>5</v>
      </c>
      <c r="E72" s="25">
        <f>5+E73</f>
        <v>305</v>
      </c>
      <c r="F72" s="25">
        <f>-5+F73</f>
        <v>340</v>
      </c>
      <c r="G72" s="8">
        <v>1</v>
      </c>
      <c r="H72" s="1">
        <v>180</v>
      </c>
      <c r="I72" s="1" t="s">
        <v>45</v>
      </c>
      <c r="J72" s="1"/>
      <c r="K72" s="1">
        <v>5</v>
      </c>
      <c r="L72" s="1">
        <f t="shared" si="34"/>
        <v>300</v>
      </c>
      <c r="M72" s="1"/>
      <c r="N72" s="1"/>
      <c r="O72" s="1">
        <v>0</v>
      </c>
      <c r="P72" s="1">
        <f t="shared" si="22"/>
        <v>61</v>
      </c>
      <c r="Q72" s="5">
        <f t="shared" si="33"/>
        <v>514</v>
      </c>
      <c r="R72" s="5">
        <f>AI72*AJ72</f>
        <v>540</v>
      </c>
      <c r="S72" s="5"/>
      <c r="T72" s="1"/>
      <c r="U72" s="1">
        <f t="shared" si="23"/>
        <v>14.426229508196721</v>
      </c>
      <c r="V72" s="1">
        <f t="shared" si="24"/>
        <v>5.5737704918032787</v>
      </c>
      <c r="W72" s="1">
        <v>43</v>
      </c>
      <c r="X72" s="1">
        <v>54</v>
      </c>
      <c r="Y72" s="1">
        <v>61</v>
      </c>
      <c r="Z72" s="1">
        <v>55</v>
      </c>
      <c r="AA72" s="1">
        <v>62</v>
      </c>
      <c r="AB72" s="1">
        <v>56</v>
      </c>
      <c r="AC72" s="1">
        <v>41</v>
      </c>
      <c r="AD72" s="1">
        <v>52</v>
      </c>
      <c r="AE72" s="1">
        <v>40</v>
      </c>
      <c r="AF72" s="1">
        <v>5</v>
      </c>
      <c r="AG72" s="1"/>
      <c r="AH72" s="1">
        <f>G72*Q72</f>
        <v>514</v>
      </c>
      <c r="AI72" s="8">
        <v>5</v>
      </c>
      <c r="AJ72" s="10">
        <f>MROUND(Q72, AI72*AL72)/AI72</f>
        <v>108</v>
      </c>
      <c r="AK72" s="1">
        <f>AJ72*AI72*G72</f>
        <v>540</v>
      </c>
      <c r="AL72" s="1">
        <v>12</v>
      </c>
      <c r="AM72" s="1">
        <v>84</v>
      </c>
      <c r="AN72" s="10">
        <f>AJ72/AM72</f>
        <v>1.2857142857142858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124</v>
      </c>
      <c r="B73" s="15" t="s">
        <v>48</v>
      </c>
      <c r="C73" s="15">
        <v>460</v>
      </c>
      <c r="D73" s="15">
        <v>320</v>
      </c>
      <c r="E73" s="25">
        <v>300</v>
      </c>
      <c r="F73" s="25">
        <v>345</v>
      </c>
      <c r="G73" s="16">
        <v>0</v>
      </c>
      <c r="H73" s="15">
        <v>180</v>
      </c>
      <c r="I73" s="15" t="s">
        <v>54</v>
      </c>
      <c r="J73" s="15" t="s">
        <v>123</v>
      </c>
      <c r="K73" s="15">
        <v>300</v>
      </c>
      <c r="L73" s="15">
        <f t="shared" si="34"/>
        <v>0</v>
      </c>
      <c r="M73" s="15"/>
      <c r="N73" s="15"/>
      <c r="O73" s="15"/>
      <c r="P73" s="15">
        <f t="shared" si="22"/>
        <v>60</v>
      </c>
      <c r="Q73" s="17"/>
      <c r="R73" s="17"/>
      <c r="S73" s="17"/>
      <c r="T73" s="15"/>
      <c r="U73" s="15">
        <f t="shared" si="23"/>
        <v>5.75</v>
      </c>
      <c r="V73" s="15">
        <f t="shared" si="24"/>
        <v>5.75</v>
      </c>
      <c r="W73" s="15">
        <v>25</v>
      </c>
      <c r="X73" s="15">
        <v>0</v>
      </c>
      <c r="Y73" s="15">
        <v>11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/>
      <c r="AH73" s="15"/>
      <c r="AI73" s="16"/>
      <c r="AJ73" s="18"/>
      <c r="AK73" s="15"/>
      <c r="AL73" s="15"/>
      <c r="AM73" s="15"/>
      <c r="AN73" s="18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125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44</v>
      </c>
      <c r="L74" s="1">
        <f t="shared" si="34"/>
        <v>-44</v>
      </c>
      <c r="M74" s="1"/>
      <c r="N74" s="1"/>
      <c r="O74" s="14"/>
      <c r="P74" s="1">
        <f t="shared" si="22"/>
        <v>0</v>
      </c>
      <c r="Q74" s="23">
        <v>264</v>
      </c>
      <c r="R74" s="5">
        <f>AI74*AJ74</f>
        <v>264</v>
      </c>
      <c r="S74" s="5"/>
      <c r="T74" s="1"/>
      <c r="U74" s="1" t="e">
        <f t="shared" si="23"/>
        <v>#DIV/0!</v>
      </c>
      <c r="V74" s="1" t="e">
        <f t="shared" si="24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4" t="s">
        <v>83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2025-10-16T08:07:09Z</dcterms:created>
  <dcterms:modified xsi:type="dcterms:W3CDTF">2025-10-17T09:03:09Z</dcterms:modified>
</cp:coreProperties>
</file>