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КИ филиалы\"/>
    </mc:Choice>
  </mc:AlternateContent>
  <xr:revisionPtr revIDLastSave="0" documentId="13_ncr:1_{4F7852BF-E225-405E-898E-10B0D443EC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5" i="1" l="1"/>
  <c r="AI93" i="1"/>
  <c r="AI87" i="1"/>
  <c r="AI82" i="1"/>
  <c r="AI65" i="1"/>
  <c r="AI39" i="1"/>
  <c r="AI33" i="1"/>
  <c r="AI18" i="1"/>
  <c r="AI12" i="1"/>
  <c r="W5" i="1"/>
  <c r="H11" i="1"/>
  <c r="H12" i="1"/>
  <c r="H13" i="1"/>
  <c r="H14" i="1"/>
  <c r="H15" i="1"/>
  <c r="H18" i="1"/>
  <c r="H19" i="1"/>
  <c r="H21" i="1"/>
  <c r="H24" i="1"/>
  <c r="H25" i="1"/>
  <c r="H26" i="1"/>
  <c r="H28" i="1"/>
  <c r="H29" i="1"/>
  <c r="H30" i="1"/>
  <c r="H31" i="1"/>
  <c r="H32" i="1"/>
  <c r="H33" i="1"/>
  <c r="H36" i="1"/>
  <c r="AI36" i="1" s="1"/>
  <c r="H37" i="1"/>
  <c r="H39" i="1"/>
  <c r="H42" i="1"/>
  <c r="H43" i="1"/>
  <c r="H45" i="1"/>
  <c r="H46" i="1"/>
  <c r="H49" i="1"/>
  <c r="H53" i="1"/>
  <c r="H54" i="1"/>
  <c r="H55" i="1"/>
  <c r="H56" i="1"/>
  <c r="H57" i="1"/>
  <c r="H58" i="1"/>
  <c r="H59" i="1"/>
  <c r="H61" i="1"/>
  <c r="H63" i="1"/>
  <c r="H64" i="1"/>
  <c r="H65" i="1"/>
  <c r="H73" i="1"/>
  <c r="H74" i="1"/>
  <c r="H75" i="1"/>
  <c r="H76" i="1"/>
  <c r="H77" i="1"/>
  <c r="H78" i="1"/>
  <c r="H79" i="1"/>
  <c r="H80" i="1"/>
  <c r="H81" i="1"/>
  <c r="H82" i="1"/>
  <c r="H83" i="1"/>
  <c r="H84" i="1"/>
  <c r="AI84" i="1" s="1"/>
  <c r="H85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G7" i="1"/>
  <c r="H7" i="1" s="1"/>
  <c r="G8" i="1"/>
  <c r="H8" i="1" s="1"/>
  <c r="G9" i="1"/>
  <c r="H9" i="1" s="1"/>
  <c r="G10" i="1"/>
  <c r="H10" i="1" s="1"/>
  <c r="G16" i="1"/>
  <c r="H16" i="1" s="1"/>
  <c r="G17" i="1"/>
  <c r="H17" i="1" s="1"/>
  <c r="G20" i="1"/>
  <c r="H20" i="1" s="1"/>
  <c r="G22" i="1"/>
  <c r="H22" i="1" s="1"/>
  <c r="G23" i="1"/>
  <c r="H23" i="1" s="1"/>
  <c r="G27" i="1"/>
  <c r="H27" i="1" s="1"/>
  <c r="G34" i="1"/>
  <c r="H34" i="1" s="1"/>
  <c r="G35" i="1"/>
  <c r="H35" i="1" s="1"/>
  <c r="G38" i="1"/>
  <c r="H38" i="1" s="1"/>
  <c r="G40" i="1"/>
  <c r="H40" i="1" s="1"/>
  <c r="G41" i="1"/>
  <c r="H41" i="1" s="1"/>
  <c r="G44" i="1"/>
  <c r="H44" i="1" s="1"/>
  <c r="G47" i="1"/>
  <c r="H47" i="1" s="1"/>
  <c r="G48" i="1"/>
  <c r="H48" i="1" s="1"/>
  <c r="G50" i="1"/>
  <c r="H50" i="1" s="1"/>
  <c r="G51" i="1"/>
  <c r="H51" i="1" s="1"/>
  <c r="G52" i="1"/>
  <c r="H52" i="1" s="1"/>
  <c r="G60" i="1"/>
  <c r="H60" i="1" s="1"/>
  <c r="G62" i="1"/>
  <c r="H62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86" i="1"/>
  <c r="H86" i="1" s="1"/>
  <c r="G87" i="1"/>
  <c r="H87" i="1" s="1"/>
  <c r="G88" i="1"/>
  <c r="H88" i="1" s="1"/>
  <c r="G89" i="1"/>
  <c r="H89" i="1" s="1"/>
  <c r="G6" i="1"/>
  <c r="H6" i="1" s="1"/>
  <c r="O7" i="1"/>
  <c r="S7" i="1" s="1"/>
  <c r="O8" i="1"/>
  <c r="S8" i="1" s="1"/>
  <c r="O9" i="1"/>
  <c r="S9" i="1" s="1"/>
  <c r="AI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T16" i="1" s="1"/>
  <c r="AI16" i="1" s="1"/>
  <c r="O17" i="1"/>
  <c r="S17" i="1" s="1"/>
  <c r="T17" i="1" s="1"/>
  <c r="AI17" i="1" s="1"/>
  <c r="O18" i="1"/>
  <c r="S18" i="1" s="1"/>
  <c r="O19" i="1"/>
  <c r="S19" i="1" s="1"/>
  <c r="O20" i="1"/>
  <c r="S20" i="1" s="1"/>
  <c r="O21" i="1"/>
  <c r="S21" i="1" s="1"/>
  <c r="AI21" i="1" s="1"/>
  <c r="O22" i="1"/>
  <c r="S22" i="1" s="1"/>
  <c r="O23" i="1"/>
  <c r="S23" i="1" s="1"/>
  <c r="O24" i="1"/>
  <c r="S24" i="1" s="1"/>
  <c r="O25" i="1"/>
  <c r="S25" i="1" s="1"/>
  <c r="AI25" i="1" s="1"/>
  <c r="O26" i="1"/>
  <c r="S26" i="1" s="1"/>
  <c r="T26" i="1" s="1"/>
  <c r="AI26" i="1" s="1"/>
  <c r="O27" i="1"/>
  <c r="S27" i="1" s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AI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2" i="1"/>
  <c r="S42" i="1" s="1"/>
  <c r="Y42" i="1" s="1"/>
  <c r="O43" i="1"/>
  <c r="S43" i="1" s="1"/>
  <c r="T43" i="1" s="1"/>
  <c r="AI43" i="1" s="1"/>
  <c r="O44" i="1"/>
  <c r="S44" i="1" s="1"/>
  <c r="O45" i="1"/>
  <c r="S45" i="1" s="1"/>
  <c r="O46" i="1"/>
  <c r="S46" i="1" s="1"/>
  <c r="O47" i="1"/>
  <c r="S47" i="1" s="1"/>
  <c r="O48" i="1"/>
  <c r="S48" i="1" s="1"/>
  <c r="O49" i="1"/>
  <c r="S49" i="1" s="1"/>
  <c r="O50" i="1"/>
  <c r="S50" i="1" s="1"/>
  <c r="O51" i="1"/>
  <c r="S51" i="1" s="1"/>
  <c r="AI51" i="1" s="1"/>
  <c r="O52" i="1"/>
  <c r="S52" i="1" s="1"/>
  <c r="T52" i="1" s="1"/>
  <c r="AI52" i="1" s="1"/>
  <c r="O53" i="1"/>
  <c r="S53" i="1" s="1"/>
  <c r="O54" i="1"/>
  <c r="S54" i="1" s="1"/>
  <c r="T54" i="1" s="1"/>
  <c r="AI54" i="1" s="1"/>
  <c r="O55" i="1"/>
  <c r="S55" i="1" s="1"/>
  <c r="O56" i="1"/>
  <c r="S56" i="1" s="1"/>
  <c r="O57" i="1"/>
  <c r="S57" i="1" s="1"/>
  <c r="T57" i="1" s="1"/>
  <c r="AI57" i="1" s="1"/>
  <c r="O58" i="1"/>
  <c r="S58" i="1" s="1"/>
  <c r="T58" i="1" s="1"/>
  <c r="AI58" i="1" s="1"/>
  <c r="O59" i="1"/>
  <c r="S59" i="1" s="1"/>
  <c r="T59" i="1" s="1"/>
  <c r="AI59" i="1" s="1"/>
  <c r="O60" i="1"/>
  <c r="S60" i="1" s="1"/>
  <c r="O61" i="1"/>
  <c r="S61" i="1" s="1"/>
  <c r="O62" i="1"/>
  <c r="S62" i="1" s="1"/>
  <c r="AI62" i="1" s="1"/>
  <c r="O63" i="1"/>
  <c r="S63" i="1" s="1"/>
  <c r="T63" i="1" s="1"/>
  <c r="AI63" i="1" s="1"/>
  <c r="O64" i="1"/>
  <c r="S64" i="1" s="1"/>
  <c r="T64" i="1" s="1"/>
  <c r="AI64" i="1" s="1"/>
  <c r="O65" i="1"/>
  <c r="S65" i="1" s="1"/>
  <c r="O66" i="1"/>
  <c r="S66" i="1" s="1"/>
  <c r="O67" i="1"/>
  <c r="S67" i="1" s="1"/>
  <c r="AI67" i="1" s="1"/>
  <c r="O68" i="1"/>
  <c r="S68" i="1" s="1"/>
  <c r="O69" i="1"/>
  <c r="S69" i="1" s="1"/>
  <c r="AI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T86" i="1" s="1"/>
  <c r="AI86" i="1" s="1"/>
  <c r="O87" i="1"/>
  <c r="S87" i="1" s="1"/>
  <c r="O88" i="1"/>
  <c r="S88" i="1" s="1"/>
  <c r="T88" i="1" s="1"/>
  <c r="O89" i="1"/>
  <c r="S89" i="1" s="1"/>
  <c r="T89" i="1" s="1"/>
  <c r="AI89" i="1" s="1"/>
  <c r="O90" i="1"/>
  <c r="S90" i="1" s="1"/>
  <c r="O91" i="1"/>
  <c r="S91" i="1" s="1"/>
  <c r="O92" i="1"/>
  <c r="S92" i="1" s="1"/>
  <c r="O93" i="1"/>
  <c r="S93" i="1" s="1"/>
  <c r="O94" i="1"/>
  <c r="S94" i="1" s="1"/>
  <c r="O95" i="1"/>
  <c r="S95" i="1" s="1"/>
  <c r="O96" i="1"/>
  <c r="S96" i="1" s="1"/>
  <c r="O97" i="1"/>
  <c r="S97" i="1" s="1"/>
  <c r="O98" i="1"/>
  <c r="S98" i="1" s="1"/>
  <c r="O99" i="1"/>
  <c r="S99" i="1" s="1"/>
  <c r="AI99" i="1" s="1"/>
  <c r="O100" i="1"/>
  <c r="S100" i="1" s="1"/>
  <c r="O101" i="1"/>
  <c r="S101" i="1" s="1"/>
  <c r="O102" i="1"/>
  <c r="S102" i="1" s="1"/>
  <c r="O103" i="1"/>
  <c r="S103" i="1" s="1"/>
  <c r="AI103" i="1" s="1"/>
  <c r="O104" i="1"/>
  <c r="S104" i="1" s="1"/>
  <c r="O105" i="1"/>
  <c r="S105" i="1" s="1"/>
  <c r="O106" i="1"/>
  <c r="S106" i="1" s="1"/>
  <c r="O107" i="1"/>
  <c r="S107" i="1" s="1"/>
  <c r="AI107" i="1" s="1"/>
  <c r="O108" i="1"/>
  <c r="S108" i="1" s="1"/>
  <c r="O6" i="1"/>
  <c r="S6" i="1" s="1"/>
  <c r="AI6" i="1" s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AI88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AI50" i="1"/>
  <c r="N50" i="1"/>
  <c r="N49" i="1"/>
  <c r="N48" i="1"/>
  <c r="N47" i="1"/>
  <c r="N46" i="1"/>
  <c r="N45" i="1"/>
  <c r="N44" i="1"/>
  <c r="N43" i="1"/>
  <c r="N42" i="1"/>
  <c r="N41" i="1"/>
  <c r="N40" i="1"/>
  <c r="N39" i="1"/>
  <c r="AI38" i="1"/>
  <c r="N38" i="1"/>
  <c r="N37" i="1"/>
  <c r="N36" i="1"/>
  <c r="N35" i="1"/>
  <c r="N34" i="1"/>
  <c r="N33" i="1"/>
  <c r="N32" i="1"/>
  <c r="N31" i="1"/>
  <c r="N30" i="1"/>
  <c r="AI29" i="1"/>
  <c r="N29" i="1"/>
  <c r="AI28" i="1"/>
  <c r="N28" i="1"/>
  <c r="N27" i="1"/>
  <c r="N26" i="1"/>
  <c r="N25" i="1"/>
  <c r="AI24" i="1"/>
  <c r="N24" i="1"/>
  <c r="N23" i="1"/>
  <c r="N22" i="1"/>
  <c r="N21" i="1"/>
  <c r="N20" i="1"/>
  <c r="AI19" i="1"/>
  <c r="N19" i="1"/>
  <c r="N18" i="1"/>
  <c r="N17" i="1"/>
  <c r="N16" i="1"/>
  <c r="N15" i="1"/>
  <c r="N14" i="1"/>
  <c r="AI13" i="1"/>
  <c r="N13" i="1"/>
  <c r="N12" i="1"/>
  <c r="N11" i="1"/>
  <c r="AI10" i="1"/>
  <c r="N10" i="1"/>
  <c r="N9" i="1"/>
  <c r="N8" i="1"/>
  <c r="N7" i="1"/>
  <c r="N6" i="1"/>
  <c r="AG5" i="1"/>
  <c r="AF5" i="1"/>
  <c r="AE5" i="1"/>
  <c r="AD5" i="1"/>
  <c r="AC5" i="1"/>
  <c r="AB5" i="1"/>
  <c r="AA5" i="1"/>
  <c r="Z5" i="1"/>
  <c r="U5" i="1"/>
  <c r="R5" i="1"/>
  <c r="Q5" i="1"/>
  <c r="P5" i="1"/>
  <c r="M5" i="1"/>
  <c r="F5" i="1"/>
  <c r="E5" i="1"/>
  <c r="T48" i="1" l="1"/>
  <c r="T101" i="1"/>
  <c r="AI101" i="1" s="1"/>
  <c r="T97" i="1"/>
  <c r="AI97" i="1" s="1"/>
  <c r="T95" i="1"/>
  <c r="AI95" i="1" s="1"/>
  <c r="T83" i="1"/>
  <c r="AI83" i="1" s="1"/>
  <c r="T75" i="1"/>
  <c r="AI75" i="1" s="1"/>
  <c r="T61" i="1"/>
  <c r="AI61" i="1" s="1"/>
  <c r="T49" i="1"/>
  <c r="AI49" i="1" s="1"/>
  <c r="T45" i="1"/>
  <c r="AI45" i="1" s="1"/>
  <c r="T23" i="1"/>
  <c r="AI23" i="1" s="1"/>
  <c r="T7" i="1"/>
  <c r="AI7" i="1" s="1"/>
  <c r="T68" i="1"/>
  <c r="AI68" i="1" s="1"/>
  <c r="T46" i="1"/>
  <c r="AI46" i="1" s="1"/>
  <c r="T30" i="1"/>
  <c r="AI30" i="1" s="1"/>
  <c r="T70" i="1"/>
  <c r="AI70" i="1" s="1"/>
  <c r="T44" i="1"/>
  <c r="AI44" i="1" s="1"/>
  <c r="T42" i="1"/>
  <c r="AI42" i="1" s="1"/>
  <c r="AI48" i="1"/>
  <c r="T40" i="1"/>
  <c r="AI40" i="1" s="1"/>
  <c r="Y90" i="1"/>
  <c r="Y84" i="1"/>
  <c r="Y82" i="1"/>
  <c r="Y80" i="1"/>
  <c r="Y78" i="1"/>
  <c r="Y76" i="1"/>
  <c r="Y74" i="1"/>
  <c r="Y72" i="1"/>
  <c r="Y68" i="1"/>
  <c r="Y60" i="1"/>
  <c r="Y44" i="1"/>
  <c r="Y36" i="1"/>
  <c r="Y32" i="1"/>
  <c r="Y30" i="1"/>
  <c r="Y28" i="1"/>
  <c r="Y22" i="1"/>
  <c r="Y18" i="1"/>
  <c r="Y14" i="1"/>
  <c r="Y12" i="1"/>
  <c r="Y8" i="1"/>
  <c r="AI8" i="1"/>
  <c r="T22" i="1"/>
  <c r="AI22" i="1" s="1"/>
  <c r="AI32" i="1"/>
  <c r="AI72" i="1"/>
  <c r="AI78" i="1"/>
  <c r="T92" i="1"/>
  <c r="AI92" i="1" s="1"/>
  <c r="AI94" i="1"/>
  <c r="T96" i="1"/>
  <c r="AI96" i="1" s="1"/>
  <c r="AI98" i="1"/>
  <c r="T100" i="1"/>
  <c r="AI100" i="1" s="1"/>
  <c r="AI102" i="1"/>
  <c r="AI104" i="1"/>
  <c r="AI106" i="1"/>
  <c r="AI108" i="1"/>
  <c r="X19" i="1"/>
  <c r="X15" i="1"/>
  <c r="X13" i="1"/>
  <c r="X11" i="1"/>
  <c r="Y108" i="1"/>
  <c r="Y106" i="1"/>
  <c r="Y104" i="1"/>
  <c r="Y100" i="1"/>
  <c r="Y98" i="1"/>
  <c r="Y96" i="1"/>
  <c r="Y94" i="1"/>
  <c r="Y92" i="1"/>
  <c r="Y70" i="1"/>
  <c r="X48" i="1"/>
  <c r="Y48" i="1"/>
  <c r="X10" i="1"/>
  <c r="Y10" i="1"/>
  <c r="Y102" i="1"/>
  <c r="X66" i="1"/>
  <c r="Y66" i="1"/>
  <c r="X64" i="1"/>
  <c r="Y64" i="1"/>
  <c r="Y61" i="1"/>
  <c r="X58" i="1"/>
  <c r="Y58" i="1"/>
  <c r="X56" i="1"/>
  <c r="Y56" i="1"/>
  <c r="X54" i="1"/>
  <c r="Y54" i="1"/>
  <c r="Y49" i="1"/>
  <c r="X6" i="1"/>
  <c r="Y6" i="1"/>
  <c r="X88" i="1"/>
  <c r="Y88" i="1"/>
  <c r="X86" i="1"/>
  <c r="Y86" i="1"/>
  <c r="X71" i="1"/>
  <c r="Y71" i="1"/>
  <c r="X69" i="1"/>
  <c r="Y69" i="1"/>
  <c r="X67" i="1"/>
  <c r="Y67" i="1"/>
  <c r="X62" i="1"/>
  <c r="Y62" i="1"/>
  <c r="X52" i="1"/>
  <c r="Y52" i="1"/>
  <c r="X50" i="1"/>
  <c r="Y50" i="1"/>
  <c r="X47" i="1"/>
  <c r="Y47" i="1"/>
  <c r="X41" i="1"/>
  <c r="Y41" i="1"/>
  <c r="X38" i="1"/>
  <c r="Y38" i="1"/>
  <c r="X34" i="1"/>
  <c r="Y34" i="1"/>
  <c r="Y23" i="1"/>
  <c r="X20" i="1"/>
  <c r="Y20" i="1"/>
  <c r="X16" i="1"/>
  <c r="Y16" i="1"/>
  <c r="X9" i="1"/>
  <c r="Y9" i="1"/>
  <c r="Y7" i="1"/>
  <c r="Y107" i="1"/>
  <c r="X107" i="1"/>
  <c r="Y105" i="1"/>
  <c r="X105" i="1"/>
  <c r="Y103" i="1"/>
  <c r="X103" i="1"/>
  <c r="Y101" i="1"/>
  <c r="Y99" i="1"/>
  <c r="X99" i="1"/>
  <c r="Y97" i="1"/>
  <c r="Y95" i="1"/>
  <c r="X95" i="1"/>
  <c r="Y93" i="1"/>
  <c r="X93" i="1"/>
  <c r="X91" i="1"/>
  <c r="Y91" i="1"/>
  <c r="X85" i="1"/>
  <c r="Y85" i="1"/>
  <c r="X83" i="1"/>
  <c r="Y83" i="1"/>
  <c r="X81" i="1"/>
  <c r="Y81" i="1"/>
  <c r="X79" i="1"/>
  <c r="Y79" i="1"/>
  <c r="X77" i="1"/>
  <c r="Y77" i="1"/>
  <c r="Y75" i="1"/>
  <c r="X73" i="1"/>
  <c r="Y73" i="1"/>
  <c r="X46" i="1"/>
  <c r="Y46" i="1"/>
  <c r="X43" i="1"/>
  <c r="Y43" i="1"/>
  <c r="Y40" i="1"/>
  <c r="X37" i="1"/>
  <c r="Y37" i="1"/>
  <c r="X33" i="1"/>
  <c r="Y33" i="1"/>
  <c r="X31" i="1"/>
  <c r="Y31" i="1"/>
  <c r="X29" i="1"/>
  <c r="Y29" i="1"/>
  <c r="X26" i="1"/>
  <c r="X24" i="1"/>
  <c r="Y26" i="1"/>
  <c r="Y24" i="1"/>
  <c r="X89" i="1"/>
  <c r="X87" i="1"/>
  <c r="X72" i="1"/>
  <c r="X60" i="1"/>
  <c r="X51" i="1"/>
  <c r="X44" i="1"/>
  <c r="X35" i="1"/>
  <c r="X27" i="1"/>
  <c r="X22" i="1"/>
  <c r="X17" i="1"/>
  <c r="X8" i="1"/>
  <c r="X90" i="1"/>
  <c r="X84" i="1"/>
  <c r="X82" i="1"/>
  <c r="X80" i="1"/>
  <c r="X76" i="1"/>
  <c r="X74" i="1"/>
  <c r="X65" i="1"/>
  <c r="X63" i="1"/>
  <c r="X59" i="1"/>
  <c r="X57" i="1"/>
  <c r="X55" i="1"/>
  <c r="X53" i="1"/>
  <c r="X39" i="1"/>
  <c r="X36" i="1"/>
  <c r="X32" i="1"/>
  <c r="X28" i="1"/>
  <c r="X25" i="1"/>
  <c r="X21" i="1"/>
  <c r="X18" i="1"/>
  <c r="X14" i="1"/>
  <c r="X12" i="1"/>
  <c r="Y89" i="1"/>
  <c r="Y87" i="1"/>
  <c r="Y65" i="1"/>
  <c r="Y63" i="1"/>
  <c r="Y59" i="1"/>
  <c r="Y57" i="1"/>
  <c r="Y55" i="1"/>
  <c r="Y53" i="1"/>
  <c r="Y51" i="1"/>
  <c r="Y45" i="1"/>
  <c r="Y39" i="1"/>
  <c r="Y35" i="1"/>
  <c r="Y27" i="1"/>
  <c r="Y25" i="1"/>
  <c r="Y21" i="1"/>
  <c r="Y19" i="1"/>
  <c r="Y17" i="1"/>
  <c r="Y15" i="1"/>
  <c r="Y13" i="1"/>
  <c r="Y11" i="1"/>
  <c r="N5" i="1"/>
  <c r="H5" i="1"/>
  <c r="S5" i="1"/>
  <c r="O5" i="1"/>
  <c r="G5" i="1"/>
  <c r="X30" i="1" l="1"/>
  <c r="X68" i="1"/>
  <c r="X75" i="1"/>
  <c r="X101" i="1"/>
  <c r="X23" i="1"/>
  <c r="X49" i="1"/>
  <c r="X42" i="1"/>
  <c r="X7" i="1"/>
  <c r="X61" i="1"/>
  <c r="X45" i="1"/>
  <c r="X97" i="1"/>
  <c r="X70" i="1"/>
  <c r="AI5" i="1"/>
  <c r="X40" i="1"/>
  <c r="T5" i="1"/>
  <c r="X94" i="1"/>
  <c r="X98" i="1"/>
  <c r="X102" i="1"/>
  <c r="X106" i="1"/>
  <c r="X78" i="1"/>
  <c r="X92" i="1"/>
  <c r="X96" i="1"/>
  <c r="X100" i="1"/>
  <c r="X104" i="1"/>
  <c r="X108" i="1"/>
</calcChain>
</file>

<file path=xl/sharedStrings.xml><?xml version="1.0" encoding="utf-8"?>
<sst xmlns="http://schemas.openxmlformats.org/spreadsheetml/2006/main" count="407" uniqueCount="161">
  <si>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</si>
  <si>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</si>
  <si>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</si>
  <si>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</si>
  <si>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</si>
  <si>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</si>
  <si>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</si>
  <si>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</si>
  <si>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</si>
  <si>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</si>
  <si>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</si>
  <si>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</si>
  <si>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</si>
  <si>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</si>
  <si>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</si>
  <si>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</si>
  <si>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</si>
  <si>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</si>
  <si>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</si>
  <si>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</si>
  <si>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</si>
  <si>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</si>
  <si>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</si>
  <si>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</si>
  <si>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18,10,</t>
  </si>
  <si>
    <t>25,10,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</si>
  <si>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</si>
  <si>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</si>
  <si>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</si>
  <si>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</si>
  <si>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</si>
  <si>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</si>
  <si>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</si>
  <si>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</si>
  <si>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</si>
  <si>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</si>
  <si>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</si>
  <si>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</si>
  <si>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</si>
  <si>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</si>
  <si>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</si>
  <si>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</si>
  <si>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</si>
  <si>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</si>
  <si>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</si>
  <si>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</si>
  <si>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</si>
  <si>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</si>
  <si>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</si>
  <si>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</si>
  <si>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</si>
  <si>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</si>
  <si>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</si>
  <si>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</si>
  <si>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</si>
  <si>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</si>
  <si>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</si>
  <si>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</si>
  <si>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</si>
  <si>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</si>
  <si>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</si>
  <si>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</si>
  <si>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</si>
  <si>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</si>
  <si>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</si>
  <si>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</si>
  <si>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</si>
  <si>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</si>
  <si>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</si>
  <si>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</si>
  <si>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</si>
  <si>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</si>
  <si>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</si>
  <si>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</si>
  <si>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</si>
  <si>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</si>
  <si>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</si>
  <si>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</si>
  <si>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</si>
  <si>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</si>
  <si>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</si>
  <si>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</si>
  <si>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</si>
  <si>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</si>
  <si>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</si>
  <si>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</si>
  <si>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</si>
  <si>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</si>
  <si>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</si>
  <si>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</si>
  <si>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</si>
  <si>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</si>
  <si>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</si>
  <si>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</si>
  <si>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</si>
  <si>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</si>
  <si>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</si>
  <si>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</si>
  <si>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</si>
  <si>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</si>
  <si>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</si>
  <si>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</si>
  <si>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</si>
  <si>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</si>
  <si>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</si>
  <si>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</si>
  <si>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</si>
  <si>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</si>
  <si>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</si>
  <si>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</si>
  <si>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</si>
  <si>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</si>
  <si>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</si>
  <si>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</si>
  <si>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</si>
  <si>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</si>
  <si>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</si>
  <si>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</si>
  <si>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</si>
  <si>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</si>
  <si>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</si>
  <si>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</si>
  <si>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</si>
  <si>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</si>
  <si>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</si>
  <si>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</si>
  <si>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</si>
  <si>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</si>
  <si>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</si>
  <si>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</si>
  <si>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</si>
  <si>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</si>
  <si>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</si>
  <si>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</si>
  <si>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</si>
  <si>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</si>
  <si>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</si>
  <si>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</si>
  <si>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</si>
  <si>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</si>
  <si>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</si>
  <si>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</si>
  <si>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</si>
  <si>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</si>
  <si>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</si>
  <si>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</si>
  <si>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</si>
  <si>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</si>
  <si>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</si>
  <si>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</si>
  <si>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</si>
  <si>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</si>
  <si>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</si>
  <si>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</si>
  <si>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</si>
  <si>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</si>
  <si>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Патяка</t>
  </si>
  <si>
    <t>ОСТАТОК</t>
  </si>
  <si>
    <t>Химич</t>
  </si>
  <si>
    <t>нужно увеличить продажи</t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</si>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</sst>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 applyBorder="1"/>
    <xf numFmtId="164" fontId="4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5;&#1072;&#1090;&#1103;&#1082;&#1072;%20&#1084;&#1072;&#1083;&#1099;&#1081;%20&#1079;&#1072;&#1082;&#1072;&#10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005  Колбаса Докторская ГОСТ, Вязанка вектор,ВЕС. ПОКОМ</v>
          </cell>
          <cell r="B2">
            <v>10.779</v>
          </cell>
        </row>
        <row r="3">
          <cell r="A3" t="str">
            <v xml:space="preserve"> 330  Колбаса вареная Филейская ТМ Вязанка ТС Классическая ВЕС  ПОКОМ</v>
          </cell>
          <cell r="B3">
            <v>10.78</v>
          </cell>
        </row>
        <row r="4">
          <cell r="A4" t="str">
            <v xml:space="preserve"> 312  Ветчина Филейская ВЕС ТМ  Вязанка ТС Столичная  ПОКОМ</v>
          </cell>
          <cell r="B4">
            <v>10.895</v>
          </cell>
        </row>
        <row r="5">
          <cell r="A5" t="str">
            <v xml:space="preserve"> 315  Колбаса вареная Молокуша ТМ Вязанка ВЕС, ПОКОМ</v>
          </cell>
          <cell r="B5">
            <v>10.804</v>
          </cell>
        </row>
        <row r="6">
          <cell r="A6" t="str">
            <v xml:space="preserve"> 016  Сосиски Вязанка Молочные, Вязанка вискофан  ВЕС.ПОКОМ</v>
          </cell>
          <cell r="B6">
            <v>10.907999999999999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>
            <v>6</v>
          </cell>
        </row>
        <row r="8">
          <cell r="A8" t="str">
            <v xml:space="preserve"> 335  Колбаса Сливушка ТМ Вязанка. ВЕС.  ПОКОМ </v>
          </cell>
          <cell r="B8">
            <v>10.725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8.202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>
            <v>6</v>
          </cell>
        </row>
        <row r="11">
          <cell r="A11" t="str">
            <v xml:space="preserve"> 297  Колбаса Мясорубская с рубленой грудинкой ВЕС ТМ Стародворье  ПОКОМ</v>
          </cell>
          <cell r="B11">
            <v>8.6240000000000006</v>
          </cell>
        </row>
        <row r="12">
          <cell r="A12" t="str">
            <v xml:space="preserve"> 304  Колбаса Салями Мясорубская с рубленным шпиком ВЕС ТМ Стародворье  ПОКОМ</v>
          </cell>
          <cell r="B12">
            <v>4.3070000000000004</v>
          </cell>
        </row>
        <row r="13">
          <cell r="A13" t="str">
            <v xml:space="preserve"> 305  Колбаса Сервелат Мясорубский с мелкорубленным окороком в/у  ТМ Стародворье ВЕС   ПОКОМ</v>
          </cell>
          <cell r="B13">
            <v>4.3049999999999997</v>
          </cell>
        </row>
        <row r="14">
          <cell r="A14" t="str">
            <v xml:space="preserve"> 344  Колбаса Сочинка по-европейски с сочной грудинкой ТМ Стародворье, ВЕС ПОКОМ</v>
          </cell>
          <cell r="B14">
            <v>5.3949999999999996</v>
          </cell>
        </row>
        <row r="15">
          <cell r="A15" t="str">
            <v xml:space="preserve"> 345  Колбаса Сочинка по-фински с сочным окроком ТМ Стародворье ВЕС ПОКОМ</v>
          </cell>
          <cell r="B15">
            <v>5.4109999999999996</v>
          </cell>
        </row>
        <row r="16">
          <cell r="A16" t="str">
            <v xml:space="preserve"> 346  Колбаса Сочинка зернистая с сочной грудинкой ТМ Стародворье.ВЕС ПОКОМ</v>
          </cell>
          <cell r="B16">
            <v>5.4169999999999998</v>
          </cell>
        </row>
        <row r="17">
          <cell r="A17" t="str">
            <v xml:space="preserve"> 347  Колбаса Сочинка рубленая с сочным окороком ТМ Стародворье ВЕС ПОКОМ</v>
          </cell>
          <cell r="B17">
            <v>5.4710000000000001</v>
          </cell>
        </row>
        <row r="18">
          <cell r="A18" t="str">
            <v xml:space="preserve"> 340  Сосиски Сочинки Молочные ТМ Стародворье, ВЕС ПОКОМ</v>
          </cell>
          <cell r="B18">
            <v>8.1210000000000004</v>
          </cell>
        </row>
        <row r="19">
          <cell r="A19" t="str">
            <v xml:space="preserve"> 283  Сосиски Сочинки, ВЕС, ТМ Стародворье ПОКОМ</v>
          </cell>
          <cell r="B19">
            <v>8.4659999999999993</v>
          </cell>
        </row>
        <row r="20">
          <cell r="A20" t="str">
            <v xml:space="preserve"> 342 Сосиски Сочинки Молочные ТМ Стародворье 0,4 кг ПОКОМ</v>
          </cell>
          <cell r="B20">
            <v>18</v>
          </cell>
        </row>
        <row r="21">
          <cell r="A21" t="str">
            <v xml:space="preserve"> 273  Сосиски Сочинки с сочной грудинкой, МГС 0.4кг,   ПОКОМ</v>
          </cell>
          <cell r="B21">
            <v>12</v>
          </cell>
        </row>
        <row r="22">
          <cell r="A22" t="str">
            <v xml:space="preserve"> 278  Сосиски Сочинки с сочным окороком, МГС 0.4кг,   ПОКОМ</v>
          </cell>
          <cell r="B22">
            <v>12</v>
          </cell>
        </row>
        <row r="23">
          <cell r="A23" t="str">
            <v xml:space="preserve"> 309  Сосиски Сочинки с сыром 0,4 кг ТМ Стародворье  ПОКОМ</v>
          </cell>
          <cell r="B23">
            <v>18</v>
          </cell>
        </row>
        <row r="24">
          <cell r="A24" t="str">
            <v xml:space="preserve"> 343 Сосиски Сочинки Сливочные ТМ Стародворье  0,4 кг</v>
          </cell>
          <cell r="B24">
            <v>18</v>
          </cell>
        </row>
        <row r="25">
          <cell r="A25" t="str">
            <v xml:space="preserve"> 243  Колбаса Сервелат Зернистый, ВЕС.  ПОКОМ</v>
          </cell>
          <cell r="B25">
            <v>12.532</v>
          </cell>
        </row>
        <row r="26">
          <cell r="A26" t="str">
            <v xml:space="preserve"> 457  Колбаса Молочная ТМ Особый рецепт ВЕС большой батон  ПОКОМ</v>
          </cell>
          <cell r="B26">
            <v>29.928999999999998</v>
          </cell>
        </row>
        <row r="27">
          <cell r="A27" t="str">
            <v xml:space="preserve"> 452  Колбаса Со шпиком ВЕС большой батон ТМ Особый рецепт  ПОКОМ</v>
          </cell>
          <cell r="B27">
            <v>29.895</v>
          </cell>
        </row>
        <row r="28">
          <cell r="A28" t="str">
            <v xml:space="preserve"> 456  Колбаса Филейная ТМ Особый рецепт ВЕС большой батон  ПОКОМ</v>
          </cell>
          <cell r="B28">
            <v>29.908000000000001</v>
          </cell>
        </row>
        <row r="29">
          <cell r="A29" t="str">
            <v xml:space="preserve"> 201  Ветчина Нежная ТМ Особый рецепт, (2,5кг), ПОКОМ</v>
          </cell>
          <cell r="B29">
            <v>29.989000000000001</v>
          </cell>
        </row>
        <row r="30">
          <cell r="A30" t="str">
            <v xml:space="preserve"> 266  Колбаса Филейбургская с сочным окороком, ВЕС, ТМ Баварушка  ПОКОМ</v>
          </cell>
          <cell r="B30">
            <v>5.3940000000000001</v>
          </cell>
        </row>
        <row r="31">
          <cell r="A31" t="str">
            <v xml:space="preserve"> 265  Колбаса Балыкбургская, ВЕС, ТМ Баварушка  ПОКОМ</v>
          </cell>
          <cell r="B31">
            <v>5.4630000000000001</v>
          </cell>
        </row>
        <row r="32">
          <cell r="A32" t="str">
            <v xml:space="preserve"> 225  Колбаса Дугушка со шпиком, ВЕС, ТМ Стародворье   ПОКОМ</v>
          </cell>
          <cell r="B32">
            <v>10.542999999999999</v>
          </cell>
        </row>
        <row r="33">
          <cell r="A33" t="str">
            <v xml:space="preserve"> 449  Колбаса Дугушка Стародворская ВЕС ТС Дугушка ПОКОМ</v>
          </cell>
          <cell r="B33">
            <v>10.23</v>
          </cell>
        </row>
        <row r="34">
          <cell r="A34" t="str">
            <v xml:space="preserve"> 229  Колбаса Молочная Дугушка, в/у, ВЕС, ТМ Стародворье   ПОКОМ</v>
          </cell>
          <cell r="B34">
            <v>10.62</v>
          </cell>
        </row>
        <row r="35">
          <cell r="A35" t="str">
            <v xml:space="preserve"> 200  Ветчина Дугушка ТМ Стародворье, вектор в/у    ПОКОМ</v>
          </cell>
          <cell r="B35">
            <v>5.3159999999999998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>
            <v>5.29</v>
          </cell>
        </row>
        <row r="37">
          <cell r="A37" t="str">
            <v>Европоддон (невозвратный)</v>
          </cell>
          <cell r="B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8" width="7" style="10" customWidth="1"/>
    <col min="9" max="9" width="5" style="6" customWidth="1"/>
    <col min="10" max="10" width="5" customWidth="1"/>
    <col min="11" max="11" width="10.42578125" customWidth="1"/>
    <col min="12" max="12" width="1" customWidth="1"/>
    <col min="13" max="21" width="7" customWidth="1"/>
    <col min="22" max="22" width="13.5703125" customWidth="1"/>
    <col min="23" max="23" width="7" customWidth="1"/>
    <col min="24" max="25" width="5" customWidth="1"/>
    <col min="26" max="33" width="6" customWidth="1"/>
    <col min="34" max="34" width="35.57031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156</v>
      </c>
      <c r="H3" s="11" t="s">
        <v>157</v>
      </c>
      <c r="I3" s="9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14</v>
      </c>
      <c r="S3" s="2" t="s">
        <v>15</v>
      </c>
      <c r="T3" s="3" t="s">
        <v>16</v>
      </c>
      <c r="U3" s="7" t="s">
        <v>17</v>
      </c>
      <c r="V3" s="7" t="s">
        <v>18</v>
      </c>
      <c r="W3" s="11" t="s">
        <v>158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8"/>
      <c r="J4" s="1"/>
      <c r="K4" s="1"/>
      <c r="L4" s="1"/>
      <c r="M4" s="1"/>
      <c r="N4" s="1"/>
      <c r="O4" s="1"/>
      <c r="P4" s="1"/>
      <c r="Q4" s="1" t="s">
        <v>24</v>
      </c>
      <c r="R4" s="1" t="s">
        <v>25</v>
      </c>
      <c r="S4" s="1" t="s">
        <v>26</v>
      </c>
      <c r="T4" s="1"/>
      <c r="U4" s="1"/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37509.902999999998</v>
      </c>
      <c r="F5" s="4">
        <f>SUM(F6:F500)</f>
        <v>7184.327000000002</v>
      </c>
      <c r="G5" s="4">
        <f>SUM(G6:G500)</f>
        <v>403.71899999999994</v>
      </c>
      <c r="H5" s="4">
        <f>SUM(H6:H500)</f>
        <v>6780.6080000000002</v>
      </c>
      <c r="I5" s="8"/>
      <c r="J5" s="1"/>
      <c r="K5" s="1"/>
      <c r="L5" s="1"/>
      <c r="M5" s="4">
        <f t="shared" ref="M5:W5" si="0">SUM(M6:M500)</f>
        <v>10626.784000000001</v>
      </c>
      <c r="N5" s="4">
        <f t="shared" si="0"/>
        <v>26883.118999999999</v>
      </c>
      <c r="O5" s="4">
        <f t="shared" si="0"/>
        <v>10047.84</v>
      </c>
      <c r="P5" s="4">
        <f t="shared" si="0"/>
        <v>27462.063000000002</v>
      </c>
      <c r="Q5" s="4">
        <f t="shared" si="0"/>
        <v>7853.7502800000002</v>
      </c>
      <c r="R5" s="4">
        <f t="shared" si="0"/>
        <v>6816.9177999999984</v>
      </c>
      <c r="S5" s="4">
        <f t="shared" si="0"/>
        <v>2009.5679999999998</v>
      </c>
      <c r="T5" s="4">
        <f t="shared" si="0"/>
        <v>3436.5949199999977</v>
      </c>
      <c r="U5" s="4">
        <f t="shared" si="0"/>
        <v>0</v>
      </c>
      <c r="V5" s="1"/>
      <c r="W5" s="4">
        <f t="shared" si="0"/>
        <v>0</v>
      </c>
      <c r="X5" s="1"/>
      <c r="Y5" s="1"/>
      <c r="Z5" s="4">
        <f t="shared" ref="Z5:AG5" si="1">SUM(Z6:Z500)</f>
        <v>2157.1591999999996</v>
      </c>
      <c r="AA5" s="4">
        <f t="shared" si="1"/>
        <v>2081.3829999999998</v>
      </c>
      <c r="AB5" s="4">
        <f t="shared" si="1"/>
        <v>2103.0331999999999</v>
      </c>
      <c r="AC5" s="4">
        <f t="shared" si="1"/>
        <v>1974.1640000000007</v>
      </c>
      <c r="AD5" s="4">
        <f t="shared" si="1"/>
        <v>2025.8807999999999</v>
      </c>
      <c r="AE5" s="4">
        <f t="shared" si="1"/>
        <v>1997.1437999999998</v>
      </c>
      <c r="AF5" s="4">
        <f t="shared" si="1"/>
        <v>1942.9080000000001</v>
      </c>
      <c r="AG5" s="4">
        <f t="shared" si="1"/>
        <v>1958.9271999999999</v>
      </c>
      <c r="AH5" s="1"/>
      <c r="AI5" s="4">
        <f>SUM(AI6:AI500)</f>
        <v>2357.9749199999969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29.25</v>
      </c>
      <c r="D6" s="1">
        <v>204.703</v>
      </c>
      <c r="E6" s="1">
        <v>108.024</v>
      </c>
      <c r="F6" s="1">
        <v>116.401</v>
      </c>
      <c r="G6" s="12">
        <f>IFERROR(VLOOKUP(A6,[1]TDSheet!$A:$B,2,0),0)</f>
        <v>10.779</v>
      </c>
      <c r="H6" s="1">
        <f>F6-G6</f>
        <v>105.622</v>
      </c>
      <c r="I6" s="8">
        <v>1</v>
      </c>
      <c r="J6" s="1">
        <v>50</v>
      </c>
      <c r="K6" s="1" t="s">
        <v>37</v>
      </c>
      <c r="L6" s="1"/>
      <c r="M6" s="1">
        <v>67.150000000000006</v>
      </c>
      <c r="N6" s="1">
        <f t="shared" ref="N6:N37" si="2">E6-M6</f>
        <v>40.873999999999995</v>
      </c>
      <c r="O6" s="1">
        <f>E6-P6</f>
        <v>65.08</v>
      </c>
      <c r="P6" s="1">
        <v>42.944000000000003</v>
      </c>
      <c r="Q6" s="1">
        <v>0</v>
      </c>
      <c r="R6" s="1">
        <v>35.129599999999968</v>
      </c>
      <c r="S6" s="1">
        <f>O6/5</f>
        <v>13.016</v>
      </c>
      <c r="T6" s="5"/>
      <c r="U6" s="5"/>
      <c r="V6" s="1"/>
      <c r="W6" s="1"/>
      <c r="X6" s="1">
        <f>(H6+Q6+R6+T6)/S6</f>
        <v>10.813736939151811</v>
      </c>
      <c r="Y6" s="1">
        <f>(H6+Q6+R6)/S6</f>
        <v>10.813736939151811</v>
      </c>
      <c r="Z6" s="1">
        <v>15.3188</v>
      </c>
      <c r="AA6" s="1">
        <v>15.3352</v>
      </c>
      <c r="AB6" s="1">
        <v>13.241199999999999</v>
      </c>
      <c r="AC6" s="1">
        <v>18.474399999999999</v>
      </c>
      <c r="AD6" s="1">
        <v>22.165199999999999</v>
      </c>
      <c r="AE6" s="1">
        <v>16.283799999999999</v>
      </c>
      <c r="AF6" s="1">
        <v>14.07</v>
      </c>
      <c r="AG6" s="1">
        <v>15.814</v>
      </c>
      <c r="AH6" s="1"/>
      <c r="AI6" s="1">
        <f>I6*T6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114.27800000000001</v>
      </c>
      <c r="D7" s="1">
        <v>567.99</v>
      </c>
      <c r="E7" s="1">
        <v>617.63699999999994</v>
      </c>
      <c r="F7" s="1">
        <v>51.033000000000001</v>
      </c>
      <c r="G7" s="12">
        <f>IFERROR(VLOOKUP(A7,[1]TDSheet!$A:$B,2,0),0)</f>
        <v>10.907999999999999</v>
      </c>
      <c r="H7" s="1">
        <f t="shared" ref="H7:H70" si="3">F7-G7</f>
        <v>40.125</v>
      </c>
      <c r="I7" s="8">
        <v>1</v>
      </c>
      <c r="J7" s="1">
        <v>45</v>
      </c>
      <c r="K7" s="1" t="s">
        <v>37</v>
      </c>
      <c r="L7" s="1"/>
      <c r="M7" s="1">
        <v>139.94999999999999</v>
      </c>
      <c r="N7" s="1">
        <f t="shared" si="2"/>
        <v>477.68699999999995</v>
      </c>
      <c r="O7" s="1">
        <f t="shared" ref="O7:O70" si="4">E7-P7</f>
        <v>147.74499999999995</v>
      </c>
      <c r="P7" s="1">
        <v>469.892</v>
      </c>
      <c r="Q7" s="1">
        <v>173.97879999999989</v>
      </c>
      <c r="R7" s="1">
        <v>62.824800000000053</v>
      </c>
      <c r="S7" s="1">
        <f t="shared" ref="S7:S70" si="5">O7/5</f>
        <v>29.548999999999989</v>
      </c>
      <c r="T7" s="5">
        <f t="shared" ref="T7:T10" si="6">11*S7-R7-Q7-H7</f>
        <v>48.110399999999942</v>
      </c>
      <c r="U7" s="5"/>
      <c r="V7" s="1"/>
      <c r="W7" s="1"/>
      <c r="X7" s="1">
        <f t="shared" ref="X7:X70" si="7">(H7+Q7+R7+T7)/S7</f>
        <v>11</v>
      </c>
      <c r="Y7" s="1">
        <f t="shared" ref="Y7:Y70" si="8">(H7+Q7+R7)/S7</f>
        <v>9.3718433787945461</v>
      </c>
      <c r="Z7" s="1">
        <v>30.4298</v>
      </c>
      <c r="AA7" s="1">
        <v>33.033200000000001</v>
      </c>
      <c r="AB7" s="1">
        <v>35.073</v>
      </c>
      <c r="AC7" s="1">
        <v>28.8398</v>
      </c>
      <c r="AD7" s="1">
        <v>28.616800000000001</v>
      </c>
      <c r="AE7" s="1">
        <v>37.083599999999997</v>
      </c>
      <c r="AF7" s="1">
        <v>33.96</v>
      </c>
      <c r="AG7" s="1">
        <v>35.225999999999999</v>
      </c>
      <c r="AH7" s="1" t="s">
        <v>39</v>
      </c>
      <c r="AI7" s="1">
        <f>I7*T7</f>
        <v>48.110399999999942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51.954000000000001</v>
      </c>
      <c r="D8" s="1">
        <v>227.34200000000001</v>
      </c>
      <c r="E8" s="1">
        <v>160.197</v>
      </c>
      <c r="F8" s="1">
        <v>99.198999999999998</v>
      </c>
      <c r="G8" s="12">
        <f>IFERROR(VLOOKUP(A8,[1]TDSheet!$A:$B,2,0),0)</f>
        <v>8.202</v>
      </c>
      <c r="H8" s="1">
        <f t="shared" si="3"/>
        <v>90.997</v>
      </c>
      <c r="I8" s="8">
        <v>1</v>
      </c>
      <c r="J8" s="1">
        <v>45</v>
      </c>
      <c r="K8" s="1" t="s">
        <v>37</v>
      </c>
      <c r="L8" s="1"/>
      <c r="M8" s="1">
        <v>91.15</v>
      </c>
      <c r="N8" s="1">
        <f t="shared" si="2"/>
        <v>69.046999999999997</v>
      </c>
      <c r="O8" s="1">
        <f t="shared" si="4"/>
        <v>94.545000000000002</v>
      </c>
      <c r="P8" s="1">
        <v>65.652000000000001</v>
      </c>
      <c r="Q8" s="1">
        <v>0</v>
      </c>
      <c r="R8" s="1">
        <v>134.64060000000001</v>
      </c>
      <c r="S8" s="1">
        <f t="shared" si="5"/>
        <v>18.908999999999999</v>
      </c>
      <c r="T8" s="5"/>
      <c r="U8" s="5"/>
      <c r="V8" s="1"/>
      <c r="W8" s="1"/>
      <c r="X8" s="1">
        <f t="shared" si="7"/>
        <v>11.932815061610874</v>
      </c>
      <c r="Y8" s="1">
        <f t="shared" si="8"/>
        <v>11.932815061610874</v>
      </c>
      <c r="Z8" s="1">
        <v>24.2136</v>
      </c>
      <c r="AA8" s="1">
        <v>16.2166</v>
      </c>
      <c r="AB8" s="1">
        <v>17.152200000000001</v>
      </c>
      <c r="AC8" s="1">
        <v>25.320799999999998</v>
      </c>
      <c r="AD8" s="1">
        <v>27.835999999999999</v>
      </c>
      <c r="AE8" s="1">
        <v>22.988</v>
      </c>
      <c r="AF8" s="1">
        <v>17.3</v>
      </c>
      <c r="AG8" s="1">
        <v>22.0684</v>
      </c>
      <c r="AH8" s="1"/>
      <c r="AI8" s="1">
        <f>I8*T8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126</v>
      </c>
      <c r="D9" s="1">
        <v>257</v>
      </c>
      <c r="E9" s="1">
        <v>246</v>
      </c>
      <c r="F9" s="1">
        <v>108</v>
      </c>
      <c r="G9" s="12">
        <f>IFERROR(VLOOKUP(A9,[1]TDSheet!$A:$B,2,0),0)</f>
        <v>6</v>
      </c>
      <c r="H9" s="1">
        <f t="shared" si="3"/>
        <v>102</v>
      </c>
      <c r="I9" s="8">
        <v>0.45</v>
      </c>
      <c r="J9" s="1">
        <v>45</v>
      </c>
      <c r="K9" s="1" t="s">
        <v>37</v>
      </c>
      <c r="L9" s="1"/>
      <c r="M9" s="1">
        <v>134</v>
      </c>
      <c r="N9" s="1">
        <f t="shared" si="2"/>
        <v>112</v>
      </c>
      <c r="O9" s="1">
        <f t="shared" si="4"/>
        <v>126</v>
      </c>
      <c r="P9" s="1">
        <v>120</v>
      </c>
      <c r="Q9" s="1">
        <v>278.8</v>
      </c>
      <c r="R9" s="1">
        <v>125.8000000000001</v>
      </c>
      <c r="S9" s="1">
        <f t="shared" si="5"/>
        <v>25.2</v>
      </c>
      <c r="T9" s="5"/>
      <c r="U9" s="5"/>
      <c r="V9" s="1"/>
      <c r="W9" s="1"/>
      <c r="X9" s="1">
        <f t="shared" si="7"/>
        <v>20.103174603174608</v>
      </c>
      <c r="Y9" s="1">
        <f t="shared" si="8"/>
        <v>20.103174603174608</v>
      </c>
      <c r="Z9" s="1">
        <v>45.2</v>
      </c>
      <c r="AA9" s="1">
        <v>45.4</v>
      </c>
      <c r="AB9" s="1">
        <v>44.8</v>
      </c>
      <c r="AC9" s="1">
        <v>32.200000000000003</v>
      </c>
      <c r="AD9" s="1">
        <v>32</v>
      </c>
      <c r="AE9" s="1">
        <v>46</v>
      </c>
      <c r="AF9" s="1">
        <v>46.2</v>
      </c>
      <c r="AG9" s="1">
        <v>36.6</v>
      </c>
      <c r="AH9" s="1" t="s">
        <v>39</v>
      </c>
      <c r="AI9" s="1">
        <f>I9*T9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73</v>
      </c>
      <c r="D10" s="1">
        <v>312</v>
      </c>
      <c r="E10" s="1">
        <v>186</v>
      </c>
      <c r="F10" s="1">
        <v>198</v>
      </c>
      <c r="G10" s="12">
        <f>IFERROR(VLOOKUP(A10,[1]TDSheet!$A:$B,2,0),0)</f>
        <v>6</v>
      </c>
      <c r="H10" s="1">
        <f t="shared" si="3"/>
        <v>192</v>
      </c>
      <c r="I10" s="8">
        <v>0.45</v>
      </c>
      <c r="J10" s="1">
        <v>45</v>
      </c>
      <c r="K10" s="1" t="s">
        <v>37</v>
      </c>
      <c r="L10" s="1"/>
      <c r="M10" s="1">
        <v>126</v>
      </c>
      <c r="N10" s="1">
        <f t="shared" si="2"/>
        <v>60</v>
      </c>
      <c r="O10" s="1">
        <f t="shared" si="4"/>
        <v>84</v>
      </c>
      <c r="P10" s="1">
        <v>102</v>
      </c>
      <c r="Q10" s="1">
        <v>301</v>
      </c>
      <c r="R10" s="1">
        <v>0</v>
      </c>
      <c r="S10" s="1">
        <f t="shared" si="5"/>
        <v>16.8</v>
      </c>
      <c r="T10" s="5"/>
      <c r="U10" s="5"/>
      <c r="V10" s="1"/>
      <c r="W10" s="1"/>
      <c r="X10" s="1">
        <f t="shared" si="7"/>
        <v>29.345238095238095</v>
      </c>
      <c r="Y10" s="1">
        <f t="shared" si="8"/>
        <v>29.345238095238095</v>
      </c>
      <c r="Z10" s="1">
        <v>36.200000000000003</v>
      </c>
      <c r="AA10" s="1">
        <v>52</v>
      </c>
      <c r="AB10" s="1">
        <v>53</v>
      </c>
      <c r="AC10" s="1">
        <v>31.2</v>
      </c>
      <c r="AD10" s="1">
        <v>26.6</v>
      </c>
      <c r="AE10" s="1">
        <v>38.200000000000003</v>
      </c>
      <c r="AF10" s="1">
        <v>43.6</v>
      </c>
      <c r="AG10" s="1">
        <v>41.2</v>
      </c>
      <c r="AH10" s="24" t="s">
        <v>159</v>
      </c>
      <c r="AI10" s="1">
        <f>I10*T10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0" t="s">
        <v>44</v>
      </c>
      <c r="B11" s="20" t="s">
        <v>42</v>
      </c>
      <c r="C11" s="20"/>
      <c r="D11" s="20"/>
      <c r="E11" s="20"/>
      <c r="F11" s="20"/>
      <c r="G11" s="20"/>
      <c r="H11" s="20">
        <f t="shared" si="3"/>
        <v>0</v>
      </c>
      <c r="I11" s="21">
        <v>0</v>
      </c>
      <c r="J11" s="20">
        <v>180</v>
      </c>
      <c r="K11" s="20" t="s">
        <v>37</v>
      </c>
      <c r="L11" s="20"/>
      <c r="M11" s="20"/>
      <c r="N11" s="20">
        <f t="shared" si="2"/>
        <v>0</v>
      </c>
      <c r="O11" s="20">
        <f t="shared" si="4"/>
        <v>0</v>
      </c>
      <c r="P11" s="20"/>
      <c r="Q11" s="20">
        <v>0</v>
      </c>
      <c r="R11" s="20">
        <v>0</v>
      </c>
      <c r="S11" s="20">
        <f t="shared" si="5"/>
        <v>0</v>
      </c>
      <c r="T11" s="22"/>
      <c r="U11" s="22"/>
      <c r="V11" s="20"/>
      <c r="W11" s="20"/>
      <c r="X11" s="20" t="e">
        <f t="shared" si="7"/>
        <v>#DIV/0!</v>
      </c>
      <c r="Y11" s="20" t="e">
        <f t="shared" si="8"/>
        <v>#DIV/0!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 t="s">
        <v>45</v>
      </c>
      <c r="AI11" s="20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20</v>
      </c>
      <c r="D12" s="1">
        <v>43</v>
      </c>
      <c r="E12" s="1">
        <v>20</v>
      </c>
      <c r="F12" s="1">
        <v>36</v>
      </c>
      <c r="G12" s="12"/>
      <c r="H12" s="1">
        <f t="shared" si="3"/>
        <v>36</v>
      </c>
      <c r="I12" s="8">
        <v>0.3</v>
      </c>
      <c r="J12" s="1">
        <v>40</v>
      </c>
      <c r="K12" s="1" t="s">
        <v>37</v>
      </c>
      <c r="L12" s="1"/>
      <c r="M12" s="1">
        <v>23</v>
      </c>
      <c r="N12" s="1">
        <f t="shared" si="2"/>
        <v>-3</v>
      </c>
      <c r="O12" s="1">
        <f t="shared" si="4"/>
        <v>20</v>
      </c>
      <c r="P12" s="1"/>
      <c r="Q12" s="1">
        <v>0</v>
      </c>
      <c r="R12" s="1">
        <v>23.599999999999991</v>
      </c>
      <c r="S12" s="1">
        <f t="shared" si="5"/>
        <v>4</v>
      </c>
      <c r="T12" s="5"/>
      <c r="U12" s="5"/>
      <c r="V12" s="1"/>
      <c r="W12" s="1"/>
      <c r="X12" s="1">
        <f t="shared" si="7"/>
        <v>14.899999999999999</v>
      </c>
      <c r="Y12" s="1">
        <f t="shared" si="8"/>
        <v>14.899999999999999</v>
      </c>
      <c r="Z12" s="1">
        <v>5.6</v>
      </c>
      <c r="AA12" s="1">
        <v>5.4</v>
      </c>
      <c r="AB12" s="1">
        <v>3.2</v>
      </c>
      <c r="AC12" s="1">
        <v>2.4</v>
      </c>
      <c r="AD12" s="1">
        <v>4.4000000000000004</v>
      </c>
      <c r="AE12" s="1">
        <v>5</v>
      </c>
      <c r="AF12" s="1">
        <v>4.5999999999999996</v>
      </c>
      <c r="AG12" s="1">
        <v>5.8</v>
      </c>
      <c r="AH12" s="1"/>
      <c r="AI12" s="1">
        <f>I12*T12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33</v>
      </c>
      <c r="D13" s="1">
        <v>69</v>
      </c>
      <c r="E13" s="1">
        <v>30</v>
      </c>
      <c r="F13" s="1">
        <v>62</v>
      </c>
      <c r="G13" s="12"/>
      <c r="H13" s="1">
        <f t="shared" si="3"/>
        <v>62</v>
      </c>
      <c r="I13" s="8">
        <v>0.17</v>
      </c>
      <c r="J13" s="1">
        <v>180</v>
      </c>
      <c r="K13" s="1" t="s">
        <v>37</v>
      </c>
      <c r="L13" s="1"/>
      <c r="M13" s="1">
        <v>30</v>
      </c>
      <c r="N13" s="1">
        <f t="shared" si="2"/>
        <v>0</v>
      </c>
      <c r="O13" s="1">
        <f t="shared" si="4"/>
        <v>30</v>
      </c>
      <c r="P13" s="1"/>
      <c r="Q13" s="1">
        <v>21.8</v>
      </c>
      <c r="R13" s="1">
        <v>19.599999999999991</v>
      </c>
      <c r="S13" s="1">
        <f t="shared" si="5"/>
        <v>6</v>
      </c>
      <c r="T13" s="5"/>
      <c r="U13" s="5"/>
      <c r="V13" s="1"/>
      <c r="W13" s="1"/>
      <c r="X13" s="1">
        <f t="shared" si="7"/>
        <v>17.233333333333331</v>
      </c>
      <c r="Y13" s="1">
        <f t="shared" si="8"/>
        <v>17.233333333333331</v>
      </c>
      <c r="Z13" s="1">
        <v>8.6</v>
      </c>
      <c r="AA13" s="1">
        <v>9</v>
      </c>
      <c r="AB13" s="1">
        <v>6.8</v>
      </c>
      <c r="AC13" s="1">
        <v>2.2000000000000002</v>
      </c>
      <c r="AD13" s="1">
        <v>6.2</v>
      </c>
      <c r="AE13" s="1">
        <v>8</v>
      </c>
      <c r="AF13" s="1">
        <v>4</v>
      </c>
      <c r="AG13" s="1">
        <v>4.4000000000000004</v>
      </c>
      <c r="AH13" s="1"/>
      <c r="AI13" s="1">
        <f>I13*T13</f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48</v>
      </c>
      <c r="B14" s="14" t="s">
        <v>42</v>
      </c>
      <c r="C14" s="14"/>
      <c r="D14" s="14">
        <v>66</v>
      </c>
      <c r="E14" s="14">
        <v>66</v>
      </c>
      <c r="F14" s="14"/>
      <c r="G14" s="14"/>
      <c r="H14" s="14">
        <f t="shared" si="3"/>
        <v>0</v>
      </c>
      <c r="I14" s="15">
        <v>0</v>
      </c>
      <c r="J14" s="14" t="e">
        <v>#N/A</v>
      </c>
      <c r="K14" s="14" t="s">
        <v>50</v>
      </c>
      <c r="L14" s="14"/>
      <c r="M14" s="14"/>
      <c r="N14" s="14">
        <f t="shared" si="2"/>
        <v>66</v>
      </c>
      <c r="O14" s="14">
        <f t="shared" si="4"/>
        <v>0</v>
      </c>
      <c r="P14" s="14">
        <v>66</v>
      </c>
      <c r="Q14" s="14"/>
      <c r="R14" s="14"/>
      <c r="S14" s="14">
        <f t="shared" si="5"/>
        <v>0</v>
      </c>
      <c r="T14" s="16"/>
      <c r="U14" s="16"/>
      <c r="V14" s="14"/>
      <c r="W14" s="14"/>
      <c r="X14" s="14" t="e">
        <f t="shared" si="7"/>
        <v>#DIV/0!</v>
      </c>
      <c r="Y14" s="14" t="e">
        <f t="shared" si="8"/>
        <v>#DIV/0!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49</v>
      </c>
      <c r="B15" s="14" t="s">
        <v>42</v>
      </c>
      <c r="C15" s="14"/>
      <c r="D15" s="14">
        <v>24</v>
      </c>
      <c r="E15" s="14">
        <v>23</v>
      </c>
      <c r="F15" s="14"/>
      <c r="G15" s="14"/>
      <c r="H15" s="14">
        <f t="shared" si="3"/>
        <v>0</v>
      </c>
      <c r="I15" s="15">
        <v>0</v>
      </c>
      <c r="J15" s="14">
        <v>50</v>
      </c>
      <c r="K15" s="14" t="s">
        <v>50</v>
      </c>
      <c r="L15" s="14"/>
      <c r="M15" s="14"/>
      <c r="N15" s="14">
        <f t="shared" si="2"/>
        <v>23</v>
      </c>
      <c r="O15" s="14">
        <f t="shared" si="4"/>
        <v>-1</v>
      </c>
      <c r="P15" s="14">
        <v>24</v>
      </c>
      <c r="Q15" s="14">
        <v>0</v>
      </c>
      <c r="R15" s="14">
        <v>0</v>
      </c>
      <c r="S15" s="14">
        <f t="shared" si="5"/>
        <v>-0.2</v>
      </c>
      <c r="T15" s="16"/>
      <c r="U15" s="16"/>
      <c r="V15" s="14"/>
      <c r="W15" s="14"/>
      <c r="X15" s="14">
        <f t="shared" si="7"/>
        <v>0</v>
      </c>
      <c r="Y15" s="14">
        <f t="shared" si="8"/>
        <v>0</v>
      </c>
      <c r="Z15" s="14">
        <v>-1</v>
      </c>
      <c r="AA15" s="14">
        <v>1.6</v>
      </c>
      <c r="AB15" s="14">
        <v>6.6</v>
      </c>
      <c r="AC15" s="14">
        <v>11.6</v>
      </c>
      <c r="AD15" s="14">
        <v>8.8000000000000007</v>
      </c>
      <c r="AE15" s="14">
        <v>7.2</v>
      </c>
      <c r="AF15" s="14">
        <v>9.6</v>
      </c>
      <c r="AG15" s="14">
        <v>9.6</v>
      </c>
      <c r="AH15" s="14" t="s">
        <v>51</v>
      </c>
      <c r="AI15" s="14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131.905</v>
      </c>
      <c r="D16" s="1">
        <v>534.66499999999996</v>
      </c>
      <c r="E16" s="1">
        <v>535.346</v>
      </c>
      <c r="F16" s="1">
        <v>123.849</v>
      </c>
      <c r="G16" s="12">
        <f>IFERROR(VLOOKUP(A16,[1]TDSheet!$A:$B,2,0),0)</f>
        <v>5.3159999999999998</v>
      </c>
      <c r="H16" s="1">
        <f t="shared" si="3"/>
        <v>118.533</v>
      </c>
      <c r="I16" s="8">
        <v>1</v>
      </c>
      <c r="J16" s="1">
        <v>55</v>
      </c>
      <c r="K16" s="1" t="s">
        <v>37</v>
      </c>
      <c r="L16" s="1"/>
      <c r="M16" s="1">
        <v>145.852</v>
      </c>
      <c r="N16" s="1">
        <f t="shared" si="2"/>
        <v>389.49400000000003</v>
      </c>
      <c r="O16" s="1">
        <f t="shared" si="4"/>
        <v>149.16500000000002</v>
      </c>
      <c r="P16" s="1">
        <v>386.18099999999998</v>
      </c>
      <c r="Q16" s="1">
        <v>54.064999999999998</v>
      </c>
      <c r="R16" s="1">
        <v>98.907799999999952</v>
      </c>
      <c r="S16" s="1">
        <f t="shared" si="5"/>
        <v>29.833000000000006</v>
      </c>
      <c r="T16" s="5">
        <f t="shared" ref="T16:T19" si="9">11*S16-R16-Q16-H16</f>
        <v>56.657200000000117</v>
      </c>
      <c r="U16" s="5"/>
      <c r="V16" s="1"/>
      <c r="W16" s="1"/>
      <c r="X16" s="1">
        <f t="shared" si="7"/>
        <v>11</v>
      </c>
      <c r="Y16" s="1">
        <f t="shared" si="8"/>
        <v>9.1008547581537194</v>
      </c>
      <c r="Z16" s="1">
        <v>28.7682</v>
      </c>
      <c r="AA16" s="1">
        <v>29.721399999999999</v>
      </c>
      <c r="AB16" s="1">
        <v>32.180999999999997</v>
      </c>
      <c r="AC16" s="1">
        <v>32.1584</v>
      </c>
      <c r="AD16" s="1">
        <v>35.527999999999999</v>
      </c>
      <c r="AE16" s="1">
        <v>36.204999999999998</v>
      </c>
      <c r="AF16" s="1">
        <v>30.356000000000002</v>
      </c>
      <c r="AG16" s="1">
        <v>38.738</v>
      </c>
      <c r="AH16" s="1" t="s">
        <v>53</v>
      </c>
      <c r="AI16" s="1">
        <f>I16*T16</f>
        <v>56.657200000000117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232.49100000000001</v>
      </c>
      <c r="D17" s="1">
        <v>4329.6639999999998</v>
      </c>
      <c r="E17" s="1">
        <v>4123.6769999999997</v>
      </c>
      <c r="F17" s="1">
        <v>400.93700000000001</v>
      </c>
      <c r="G17" s="12">
        <f>IFERROR(VLOOKUP(A17,[1]TDSheet!$A:$B,2,0),0)</f>
        <v>29.989000000000001</v>
      </c>
      <c r="H17" s="1">
        <f t="shared" si="3"/>
        <v>370.94800000000004</v>
      </c>
      <c r="I17" s="8">
        <v>1</v>
      </c>
      <c r="J17" s="1">
        <v>50</v>
      </c>
      <c r="K17" s="1" t="s">
        <v>37</v>
      </c>
      <c r="L17" s="1"/>
      <c r="M17" s="1">
        <v>617.47500000000002</v>
      </c>
      <c r="N17" s="1">
        <f t="shared" si="2"/>
        <v>3506.2019999999998</v>
      </c>
      <c r="O17" s="1">
        <f t="shared" si="4"/>
        <v>602.90899999999965</v>
      </c>
      <c r="P17" s="1">
        <v>3520.768</v>
      </c>
      <c r="Q17" s="1">
        <v>403.09039999999999</v>
      </c>
      <c r="R17" s="1">
        <v>328.30419999999998</v>
      </c>
      <c r="S17" s="1">
        <f t="shared" si="5"/>
        <v>120.58179999999993</v>
      </c>
      <c r="T17" s="5">
        <f t="shared" si="9"/>
        <v>224.05719999999911</v>
      </c>
      <c r="U17" s="5"/>
      <c r="V17" s="1"/>
      <c r="W17" s="1"/>
      <c r="X17" s="1">
        <f t="shared" si="7"/>
        <v>10.999999999999998</v>
      </c>
      <c r="Y17" s="1">
        <f t="shared" si="8"/>
        <v>9.1418655219942035</v>
      </c>
      <c r="Z17" s="1">
        <v>119.04640000000001</v>
      </c>
      <c r="AA17" s="1">
        <v>126.0252</v>
      </c>
      <c r="AB17" s="1">
        <v>127.1422</v>
      </c>
      <c r="AC17" s="1">
        <v>127.61960000000001</v>
      </c>
      <c r="AD17" s="1">
        <v>131.41499999999999</v>
      </c>
      <c r="AE17" s="1">
        <v>110.8464</v>
      </c>
      <c r="AF17" s="1">
        <v>121.9</v>
      </c>
      <c r="AG17" s="1">
        <v>144.19300000000001</v>
      </c>
      <c r="AH17" s="1" t="s">
        <v>55</v>
      </c>
      <c r="AI17" s="1">
        <f>I17*T17</f>
        <v>224.05719999999911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87.539000000000001</v>
      </c>
      <c r="D18" s="1">
        <v>57.982999999999997</v>
      </c>
      <c r="E18" s="1">
        <v>85.882000000000005</v>
      </c>
      <c r="F18" s="1">
        <v>47.302</v>
      </c>
      <c r="G18" s="12"/>
      <c r="H18" s="1">
        <f t="shared" si="3"/>
        <v>47.302</v>
      </c>
      <c r="I18" s="8">
        <v>1</v>
      </c>
      <c r="J18" s="1">
        <v>60</v>
      </c>
      <c r="K18" s="1" t="s">
        <v>37</v>
      </c>
      <c r="L18" s="1"/>
      <c r="M18" s="1">
        <v>88.302000000000007</v>
      </c>
      <c r="N18" s="1">
        <f t="shared" si="2"/>
        <v>-2.4200000000000017</v>
      </c>
      <c r="O18" s="1">
        <f t="shared" si="4"/>
        <v>85.882000000000005</v>
      </c>
      <c r="P18" s="1"/>
      <c r="Q18" s="1">
        <v>155.67060000000001</v>
      </c>
      <c r="R18" s="1">
        <v>0</v>
      </c>
      <c r="S18" s="1">
        <f t="shared" si="5"/>
        <v>17.176400000000001</v>
      </c>
      <c r="T18" s="5"/>
      <c r="U18" s="5"/>
      <c r="V18" s="1"/>
      <c r="W18" s="1"/>
      <c r="X18" s="1">
        <f t="shared" si="7"/>
        <v>11.816946507999347</v>
      </c>
      <c r="Y18" s="1">
        <f t="shared" si="8"/>
        <v>11.816946507999347</v>
      </c>
      <c r="Z18" s="1">
        <v>19.824000000000002</v>
      </c>
      <c r="AA18" s="1">
        <v>26.962</v>
      </c>
      <c r="AB18" s="1">
        <v>26.436599999999999</v>
      </c>
      <c r="AC18" s="1">
        <v>18.712800000000001</v>
      </c>
      <c r="AD18" s="1">
        <v>23.261399999999998</v>
      </c>
      <c r="AE18" s="1">
        <v>27.263400000000001</v>
      </c>
      <c r="AF18" s="1">
        <v>25.1</v>
      </c>
      <c r="AG18" s="1">
        <v>19.689399999999999</v>
      </c>
      <c r="AH18" s="1"/>
      <c r="AI18" s="1">
        <f>I18*T18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>
        <v>119.102</v>
      </c>
      <c r="D19" s="1">
        <v>574.19899999999996</v>
      </c>
      <c r="E19" s="1">
        <v>391.75099999999998</v>
      </c>
      <c r="F19" s="1">
        <v>291.69200000000001</v>
      </c>
      <c r="G19" s="12"/>
      <c r="H19" s="1">
        <f t="shared" si="3"/>
        <v>291.69200000000001</v>
      </c>
      <c r="I19" s="8">
        <v>1</v>
      </c>
      <c r="J19" s="1">
        <v>60</v>
      </c>
      <c r="K19" s="1" t="s">
        <v>37</v>
      </c>
      <c r="L19" s="1"/>
      <c r="M19" s="1">
        <v>447.98</v>
      </c>
      <c r="N19" s="1">
        <f t="shared" si="2"/>
        <v>-56.229000000000042</v>
      </c>
      <c r="O19" s="1">
        <f t="shared" si="4"/>
        <v>391.75099999999998</v>
      </c>
      <c r="P19" s="1"/>
      <c r="Q19" s="1">
        <v>455.47439999999989</v>
      </c>
      <c r="R19" s="1">
        <v>211.8348000000004</v>
      </c>
      <c r="S19" s="1">
        <f t="shared" si="5"/>
        <v>78.350200000000001</v>
      </c>
      <c r="T19" s="5"/>
      <c r="U19" s="5"/>
      <c r="V19" s="1"/>
      <c r="W19" s="1"/>
      <c r="X19" s="1">
        <f t="shared" si="7"/>
        <v>12.239933018677684</v>
      </c>
      <c r="Y19" s="1">
        <f t="shared" si="8"/>
        <v>12.239933018677684</v>
      </c>
      <c r="Z19" s="1">
        <v>96.427999999999997</v>
      </c>
      <c r="AA19" s="1">
        <v>101.5228</v>
      </c>
      <c r="AB19" s="1">
        <v>93.814800000000005</v>
      </c>
      <c r="AC19" s="1">
        <v>89.904200000000003</v>
      </c>
      <c r="AD19" s="1">
        <v>94.1036</v>
      </c>
      <c r="AE19" s="1">
        <v>62.0398</v>
      </c>
      <c r="AF19" s="1">
        <v>66.97999999999999</v>
      </c>
      <c r="AG19" s="1">
        <v>89.993799999999993</v>
      </c>
      <c r="AH19" s="1" t="s">
        <v>55</v>
      </c>
      <c r="AI19" s="1">
        <f>I19*T19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0" t="s">
        <v>58</v>
      </c>
      <c r="B20" s="20" t="s">
        <v>36</v>
      </c>
      <c r="C20" s="20"/>
      <c r="D20" s="20">
        <v>31.686</v>
      </c>
      <c r="E20" s="20">
        <v>21.143000000000001</v>
      </c>
      <c r="F20" s="20">
        <v>10.542999999999999</v>
      </c>
      <c r="G20" s="12">
        <f>IFERROR(VLOOKUP(A20,[1]TDSheet!$A:$B,2,0),0)</f>
        <v>10.542999999999999</v>
      </c>
      <c r="H20" s="20">
        <f t="shared" si="3"/>
        <v>0</v>
      </c>
      <c r="I20" s="21">
        <v>0</v>
      </c>
      <c r="J20" s="20">
        <v>60</v>
      </c>
      <c r="K20" s="20" t="s">
        <v>37</v>
      </c>
      <c r="L20" s="20"/>
      <c r="M20" s="20"/>
      <c r="N20" s="20">
        <f t="shared" si="2"/>
        <v>21.143000000000001</v>
      </c>
      <c r="O20" s="20">
        <f t="shared" si="4"/>
        <v>0</v>
      </c>
      <c r="P20" s="20">
        <v>21.143000000000001</v>
      </c>
      <c r="Q20" s="20">
        <v>0</v>
      </c>
      <c r="R20" s="20">
        <v>0</v>
      </c>
      <c r="S20" s="20">
        <f t="shared" si="5"/>
        <v>0</v>
      </c>
      <c r="T20" s="22"/>
      <c r="U20" s="22"/>
      <c r="V20" s="20"/>
      <c r="W20" s="20"/>
      <c r="X20" s="20" t="e">
        <f t="shared" si="7"/>
        <v>#DIV/0!</v>
      </c>
      <c r="Y20" s="20" t="e">
        <f t="shared" si="8"/>
        <v>#DIV/0!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 t="s">
        <v>45</v>
      </c>
      <c r="AI20" s="20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9.6329999999999991</v>
      </c>
      <c r="D21" s="1">
        <v>6.3860000000000001</v>
      </c>
      <c r="E21" s="1">
        <v>1.8959999999999999</v>
      </c>
      <c r="F21" s="1">
        <v>14.122999999999999</v>
      </c>
      <c r="G21" s="12"/>
      <c r="H21" s="1">
        <f t="shared" si="3"/>
        <v>14.122999999999999</v>
      </c>
      <c r="I21" s="8">
        <v>1</v>
      </c>
      <c r="J21" s="1">
        <v>180</v>
      </c>
      <c r="K21" s="1" t="s">
        <v>37</v>
      </c>
      <c r="L21" s="1"/>
      <c r="M21" s="1">
        <v>1.7</v>
      </c>
      <c r="N21" s="1">
        <f t="shared" si="2"/>
        <v>0.19599999999999995</v>
      </c>
      <c r="O21" s="1">
        <f t="shared" si="4"/>
        <v>1.8959999999999999</v>
      </c>
      <c r="P21" s="1"/>
      <c r="Q21" s="1">
        <v>8.6005999999999982</v>
      </c>
      <c r="R21" s="1">
        <v>0</v>
      </c>
      <c r="S21" s="1">
        <f t="shared" si="5"/>
        <v>0.37919999999999998</v>
      </c>
      <c r="T21" s="5"/>
      <c r="U21" s="5"/>
      <c r="V21" s="1"/>
      <c r="W21" s="1"/>
      <c r="X21" s="1">
        <f t="shared" si="7"/>
        <v>59.925105485232066</v>
      </c>
      <c r="Y21" s="1">
        <f t="shared" si="8"/>
        <v>59.925105485232066</v>
      </c>
      <c r="Z21" s="1">
        <v>0.98619999999999997</v>
      </c>
      <c r="AA21" s="1">
        <v>1.6794</v>
      </c>
      <c r="AB21" s="1">
        <v>1.8996</v>
      </c>
      <c r="AC21" s="1">
        <v>1.2704</v>
      </c>
      <c r="AD21" s="1">
        <v>0.44319999999999998</v>
      </c>
      <c r="AE21" s="1">
        <v>0</v>
      </c>
      <c r="AF21" s="1">
        <v>0</v>
      </c>
      <c r="AG21" s="1">
        <v>0</v>
      </c>
      <c r="AH21" s="24" t="s">
        <v>160</v>
      </c>
      <c r="AI21" s="1">
        <f>I21*T21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163.27699999999999</v>
      </c>
      <c r="D22" s="1">
        <v>454.33</v>
      </c>
      <c r="E22" s="1">
        <v>525.947</v>
      </c>
      <c r="F22" s="1">
        <v>78.555999999999997</v>
      </c>
      <c r="G22" s="12">
        <f>IFERROR(VLOOKUP(A22,[1]TDSheet!$A:$B,2,0),0)</f>
        <v>10.62</v>
      </c>
      <c r="H22" s="1">
        <f t="shared" si="3"/>
        <v>67.935999999999993</v>
      </c>
      <c r="I22" s="8">
        <v>1</v>
      </c>
      <c r="J22" s="1">
        <v>60</v>
      </c>
      <c r="K22" s="1" t="s">
        <v>37</v>
      </c>
      <c r="L22" s="1"/>
      <c r="M22" s="1">
        <v>207.17500000000001</v>
      </c>
      <c r="N22" s="1">
        <f t="shared" si="2"/>
        <v>318.77199999999999</v>
      </c>
      <c r="O22" s="1">
        <f t="shared" si="4"/>
        <v>219.00700000000001</v>
      </c>
      <c r="P22" s="1">
        <v>306.94</v>
      </c>
      <c r="Q22" s="1">
        <v>328.75788000000011</v>
      </c>
      <c r="R22" s="1">
        <v>18.949999999999971</v>
      </c>
      <c r="S22" s="1">
        <f t="shared" si="5"/>
        <v>43.801400000000001</v>
      </c>
      <c r="T22" s="5">
        <f t="shared" ref="T21:T26" si="10">11*S22-R22-Q22-H22</f>
        <v>66.171519999999916</v>
      </c>
      <c r="U22" s="5"/>
      <c r="V22" s="1"/>
      <c r="W22" s="1"/>
      <c r="X22" s="1">
        <f t="shared" si="7"/>
        <v>11</v>
      </c>
      <c r="Y22" s="1">
        <f t="shared" si="8"/>
        <v>9.4892829909546279</v>
      </c>
      <c r="Z22" s="1">
        <v>44.6462</v>
      </c>
      <c r="AA22" s="1">
        <v>56.032400000000003</v>
      </c>
      <c r="AB22" s="1">
        <v>57.409799999999997</v>
      </c>
      <c r="AC22" s="1">
        <v>49.843600000000002</v>
      </c>
      <c r="AD22" s="1">
        <v>56.702400000000011</v>
      </c>
      <c r="AE22" s="1">
        <v>55.684800000000003</v>
      </c>
      <c r="AF22" s="1">
        <v>52.691999999999993</v>
      </c>
      <c r="AG22" s="1">
        <v>59.097200000000001</v>
      </c>
      <c r="AH22" s="1" t="s">
        <v>55</v>
      </c>
      <c r="AI22" s="1">
        <f>I22*T22</f>
        <v>66.171519999999916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19.591999999999999</v>
      </c>
      <c r="D23" s="1">
        <v>248.55</v>
      </c>
      <c r="E23" s="1">
        <v>218.26900000000001</v>
      </c>
      <c r="F23" s="1">
        <v>44.603000000000002</v>
      </c>
      <c r="G23" s="12">
        <f>IFERROR(VLOOKUP(A23,[1]TDSheet!$A:$B,2,0),0)</f>
        <v>5.29</v>
      </c>
      <c r="H23" s="1">
        <f t="shared" si="3"/>
        <v>39.313000000000002</v>
      </c>
      <c r="I23" s="8">
        <v>1</v>
      </c>
      <c r="J23" s="1">
        <v>60</v>
      </c>
      <c r="K23" s="1" t="s">
        <v>37</v>
      </c>
      <c r="L23" s="1"/>
      <c r="M23" s="1">
        <v>64.784999999999997</v>
      </c>
      <c r="N23" s="1">
        <f t="shared" si="2"/>
        <v>153.48400000000001</v>
      </c>
      <c r="O23" s="1">
        <f t="shared" si="4"/>
        <v>64.399000000000001</v>
      </c>
      <c r="P23" s="1">
        <v>153.87</v>
      </c>
      <c r="Q23" s="1">
        <v>68.611400000000032</v>
      </c>
      <c r="R23" s="1">
        <v>0</v>
      </c>
      <c r="S23" s="1">
        <f t="shared" si="5"/>
        <v>12.879799999999999</v>
      </c>
      <c r="T23" s="5">
        <f t="shared" si="10"/>
        <v>33.753399999999957</v>
      </c>
      <c r="U23" s="5"/>
      <c r="V23" s="1"/>
      <c r="W23" s="1"/>
      <c r="X23" s="1">
        <f t="shared" si="7"/>
        <v>11</v>
      </c>
      <c r="Y23" s="1">
        <f t="shared" si="8"/>
        <v>8.3793537166726217</v>
      </c>
      <c r="Z23" s="1">
        <v>11.687200000000001</v>
      </c>
      <c r="AA23" s="1">
        <v>16.045200000000001</v>
      </c>
      <c r="AB23" s="1">
        <v>17.405000000000001</v>
      </c>
      <c r="AC23" s="1">
        <v>16.519600000000001</v>
      </c>
      <c r="AD23" s="1">
        <v>14.0962</v>
      </c>
      <c r="AE23" s="1">
        <v>14.313599999999999</v>
      </c>
      <c r="AF23" s="1">
        <v>21.012</v>
      </c>
      <c r="AG23" s="1">
        <v>21.350999999999999</v>
      </c>
      <c r="AH23" s="1" t="s">
        <v>63</v>
      </c>
      <c r="AI23" s="1">
        <f>I23*T23</f>
        <v>33.753399999999957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36</v>
      </c>
      <c r="C24" s="1">
        <v>37.817999999999998</v>
      </c>
      <c r="D24" s="1">
        <v>179.8</v>
      </c>
      <c r="E24" s="1">
        <v>206.125</v>
      </c>
      <c r="F24" s="1">
        <v>10.641</v>
      </c>
      <c r="G24" s="12"/>
      <c r="H24" s="1">
        <f t="shared" si="3"/>
        <v>10.641</v>
      </c>
      <c r="I24" s="8">
        <v>1</v>
      </c>
      <c r="J24" s="1">
        <v>60</v>
      </c>
      <c r="K24" s="1" t="s">
        <v>37</v>
      </c>
      <c r="L24" s="1"/>
      <c r="M24" s="1">
        <v>77.884</v>
      </c>
      <c r="N24" s="1">
        <f t="shared" si="2"/>
        <v>128.24099999999999</v>
      </c>
      <c r="O24" s="1">
        <f t="shared" si="4"/>
        <v>52.784999999999997</v>
      </c>
      <c r="P24" s="1">
        <v>153.34</v>
      </c>
      <c r="Q24" s="1">
        <v>106.97</v>
      </c>
      <c r="R24" s="1">
        <v>26.394200000000019</v>
      </c>
      <c r="S24" s="1">
        <f t="shared" si="5"/>
        <v>10.556999999999999</v>
      </c>
      <c r="T24" s="5"/>
      <c r="U24" s="5"/>
      <c r="V24" s="1"/>
      <c r="W24" s="1"/>
      <c r="X24" s="1">
        <f t="shared" si="7"/>
        <v>13.640731268352756</v>
      </c>
      <c r="Y24" s="1">
        <f t="shared" si="8"/>
        <v>13.640731268352756</v>
      </c>
      <c r="Z24" s="1">
        <v>12.6678</v>
      </c>
      <c r="AA24" s="1">
        <v>14.7956</v>
      </c>
      <c r="AB24" s="1">
        <v>17.083600000000001</v>
      </c>
      <c r="AC24" s="1">
        <v>11.301600000000001</v>
      </c>
      <c r="AD24" s="1">
        <v>10.438599999999999</v>
      </c>
      <c r="AE24" s="1">
        <v>14.7578</v>
      </c>
      <c r="AF24" s="1">
        <v>12.59</v>
      </c>
      <c r="AG24" s="1">
        <v>14.416600000000001</v>
      </c>
      <c r="AH24" s="1"/>
      <c r="AI24" s="1">
        <f>I24*T24</f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36</v>
      </c>
      <c r="C25" s="1">
        <v>6.8849999999999998</v>
      </c>
      <c r="D25" s="1">
        <v>6.1379999999999999</v>
      </c>
      <c r="E25" s="1">
        <v>2.3079999999999998</v>
      </c>
      <c r="F25" s="1">
        <v>10.715</v>
      </c>
      <c r="G25" s="12"/>
      <c r="H25" s="1">
        <f t="shared" si="3"/>
        <v>10.715</v>
      </c>
      <c r="I25" s="8">
        <v>1</v>
      </c>
      <c r="J25" s="1">
        <v>180</v>
      </c>
      <c r="K25" s="1" t="s">
        <v>37</v>
      </c>
      <c r="L25" s="1"/>
      <c r="M25" s="1">
        <v>1.96</v>
      </c>
      <c r="N25" s="1">
        <f t="shared" si="2"/>
        <v>0.34799999999999986</v>
      </c>
      <c r="O25" s="1">
        <f t="shared" si="4"/>
        <v>2.3079999999999998</v>
      </c>
      <c r="P25" s="1"/>
      <c r="Q25" s="1">
        <v>13.183</v>
      </c>
      <c r="R25" s="1">
        <v>0</v>
      </c>
      <c r="S25" s="1">
        <f t="shared" si="5"/>
        <v>0.46159999999999995</v>
      </c>
      <c r="T25" s="5"/>
      <c r="U25" s="5"/>
      <c r="V25" s="1"/>
      <c r="W25" s="1"/>
      <c r="X25" s="1">
        <f t="shared" si="7"/>
        <v>51.772097053726178</v>
      </c>
      <c r="Y25" s="1">
        <f t="shared" si="8"/>
        <v>51.772097053726178</v>
      </c>
      <c r="Z25" s="1">
        <v>1.1206</v>
      </c>
      <c r="AA25" s="1">
        <v>2.0129999999999999</v>
      </c>
      <c r="AB25" s="1">
        <v>2.3795999999999999</v>
      </c>
      <c r="AC25" s="1">
        <v>1.18</v>
      </c>
      <c r="AD25" s="1">
        <v>0</v>
      </c>
      <c r="AE25" s="1">
        <v>0</v>
      </c>
      <c r="AF25" s="1">
        <v>0</v>
      </c>
      <c r="AG25" s="1">
        <v>0</v>
      </c>
      <c r="AH25" s="24" t="s">
        <v>160</v>
      </c>
      <c r="AI25" s="1">
        <f>I25*T25</f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>
        <v>173.691</v>
      </c>
      <c r="D26" s="1">
        <v>303.505</v>
      </c>
      <c r="E26" s="1">
        <v>403.20400000000001</v>
      </c>
      <c r="F26" s="1">
        <v>69.567999999999998</v>
      </c>
      <c r="G26" s="12"/>
      <c r="H26" s="1">
        <f t="shared" si="3"/>
        <v>69.567999999999998</v>
      </c>
      <c r="I26" s="8">
        <v>1</v>
      </c>
      <c r="J26" s="1">
        <v>60</v>
      </c>
      <c r="K26" s="1" t="s">
        <v>37</v>
      </c>
      <c r="L26" s="1"/>
      <c r="M26" s="1">
        <v>103.474</v>
      </c>
      <c r="N26" s="1">
        <f t="shared" si="2"/>
        <v>299.73</v>
      </c>
      <c r="O26" s="1">
        <f t="shared" si="4"/>
        <v>104.93400000000003</v>
      </c>
      <c r="P26" s="1">
        <v>298.27</v>
      </c>
      <c r="Q26" s="1">
        <v>99.7714</v>
      </c>
      <c r="R26" s="1">
        <v>26.021000000000019</v>
      </c>
      <c r="S26" s="1">
        <f t="shared" si="5"/>
        <v>20.986800000000006</v>
      </c>
      <c r="T26" s="5">
        <f t="shared" si="10"/>
        <v>35.494400000000056</v>
      </c>
      <c r="U26" s="5"/>
      <c r="V26" s="1"/>
      <c r="W26" s="1"/>
      <c r="X26" s="1">
        <f t="shared" si="7"/>
        <v>11</v>
      </c>
      <c r="Y26" s="1">
        <f t="shared" si="8"/>
        <v>9.3087273905502492</v>
      </c>
      <c r="Z26" s="1">
        <v>20.292400000000001</v>
      </c>
      <c r="AA26" s="1">
        <v>25.158000000000001</v>
      </c>
      <c r="AB26" s="1">
        <v>27.267399999999999</v>
      </c>
      <c r="AC26" s="1">
        <v>21.134399999999999</v>
      </c>
      <c r="AD26" s="1">
        <v>24.1112</v>
      </c>
      <c r="AE26" s="1">
        <v>20.9876</v>
      </c>
      <c r="AF26" s="1">
        <v>23.391999999999999</v>
      </c>
      <c r="AG26" s="1">
        <v>36.4544</v>
      </c>
      <c r="AH26" s="1" t="s">
        <v>55</v>
      </c>
      <c r="AI26" s="1">
        <f>I26*T26</f>
        <v>35.494400000000056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67</v>
      </c>
      <c r="B27" s="14" t="s">
        <v>36</v>
      </c>
      <c r="C27" s="14"/>
      <c r="D27" s="14">
        <v>108.446</v>
      </c>
      <c r="E27" s="14">
        <v>95.914000000000001</v>
      </c>
      <c r="F27" s="14">
        <v>12.532</v>
      </c>
      <c r="G27" s="12">
        <f>IFERROR(VLOOKUP(A27,[1]TDSheet!$A:$B,2,0),0)</f>
        <v>12.532</v>
      </c>
      <c r="H27" s="14">
        <f t="shared" si="3"/>
        <v>0</v>
      </c>
      <c r="I27" s="15">
        <v>0</v>
      </c>
      <c r="J27" s="14" t="e">
        <v>#N/A</v>
      </c>
      <c r="K27" s="14" t="s">
        <v>50</v>
      </c>
      <c r="L27" s="14"/>
      <c r="M27" s="14"/>
      <c r="N27" s="14">
        <f t="shared" si="2"/>
        <v>95.914000000000001</v>
      </c>
      <c r="O27" s="14">
        <f t="shared" si="4"/>
        <v>0</v>
      </c>
      <c r="P27" s="14">
        <v>95.914000000000001</v>
      </c>
      <c r="Q27" s="14"/>
      <c r="R27" s="14"/>
      <c r="S27" s="14">
        <f t="shared" si="5"/>
        <v>0</v>
      </c>
      <c r="T27" s="16"/>
      <c r="U27" s="16"/>
      <c r="V27" s="14"/>
      <c r="W27" s="14"/>
      <c r="X27" s="14" t="e">
        <f t="shared" si="7"/>
        <v>#DIV/0!</v>
      </c>
      <c r="Y27" s="14" t="e">
        <f t="shared" si="8"/>
        <v>#DIV/0!</v>
      </c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28.385000000000002</v>
      </c>
      <c r="D28" s="1">
        <v>386.58300000000003</v>
      </c>
      <c r="E28" s="1">
        <v>383.24799999999999</v>
      </c>
      <c r="F28" s="1">
        <v>28.3</v>
      </c>
      <c r="G28" s="12"/>
      <c r="H28" s="1">
        <f t="shared" si="3"/>
        <v>28.3</v>
      </c>
      <c r="I28" s="8">
        <v>1</v>
      </c>
      <c r="J28" s="1">
        <v>30</v>
      </c>
      <c r="K28" s="1" t="s">
        <v>37</v>
      </c>
      <c r="L28" s="1"/>
      <c r="M28" s="1">
        <v>28.9</v>
      </c>
      <c r="N28" s="1">
        <f t="shared" si="2"/>
        <v>354.34800000000001</v>
      </c>
      <c r="O28" s="1">
        <f t="shared" si="4"/>
        <v>28.057999999999993</v>
      </c>
      <c r="P28" s="1">
        <v>355.19</v>
      </c>
      <c r="Q28" s="1">
        <v>34.215800000000002</v>
      </c>
      <c r="R28" s="1">
        <v>0</v>
      </c>
      <c r="S28" s="1">
        <f t="shared" si="5"/>
        <v>5.6115999999999984</v>
      </c>
      <c r="T28" s="5"/>
      <c r="U28" s="5"/>
      <c r="V28" s="1"/>
      <c r="W28" s="1"/>
      <c r="X28" s="1">
        <f t="shared" si="7"/>
        <v>11.140459049112556</v>
      </c>
      <c r="Y28" s="1">
        <f t="shared" si="8"/>
        <v>11.140459049112556</v>
      </c>
      <c r="Z28" s="1">
        <v>6.2154000000000007</v>
      </c>
      <c r="AA28" s="1">
        <v>7.8840000000000003</v>
      </c>
      <c r="AB28" s="1">
        <v>6.9458000000000002</v>
      </c>
      <c r="AC28" s="1">
        <v>5.4878</v>
      </c>
      <c r="AD28" s="1">
        <v>5.8516000000000021</v>
      </c>
      <c r="AE28" s="1">
        <v>5.5713999999999997</v>
      </c>
      <c r="AF28" s="1">
        <v>7.92</v>
      </c>
      <c r="AG28" s="1">
        <v>7.3727999999999998</v>
      </c>
      <c r="AH28" s="1"/>
      <c r="AI28" s="1">
        <f>I28*T28</f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32.72</v>
      </c>
      <c r="D29" s="1">
        <v>867.41</v>
      </c>
      <c r="E29" s="1">
        <v>819.71</v>
      </c>
      <c r="F29" s="1">
        <v>79.292000000000002</v>
      </c>
      <c r="G29" s="12"/>
      <c r="H29" s="1">
        <f t="shared" si="3"/>
        <v>79.292000000000002</v>
      </c>
      <c r="I29" s="8">
        <v>1</v>
      </c>
      <c r="J29" s="1">
        <v>30</v>
      </c>
      <c r="K29" s="1" t="s">
        <v>37</v>
      </c>
      <c r="L29" s="1"/>
      <c r="M29" s="1">
        <v>90.4</v>
      </c>
      <c r="N29" s="1">
        <f t="shared" si="2"/>
        <v>729.31000000000006</v>
      </c>
      <c r="O29" s="1">
        <f t="shared" si="4"/>
        <v>97.283000000000015</v>
      </c>
      <c r="P29" s="1">
        <v>722.42700000000002</v>
      </c>
      <c r="Q29" s="1">
        <v>165.0025999999998</v>
      </c>
      <c r="R29" s="1">
        <v>109.9770000000001</v>
      </c>
      <c r="S29" s="1">
        <f t="shared" si="5"/>
        <v>19.456600000000002</v>
      </c>
      <c r="T29" s="5"/>
      <c r="U29" s="5"/>
      <c r="V29" s="1"/>
      <c r="W29" s="1"/>
      <c r="X29" s="1">
        <f t="shared" si="7"/>
        <v>18.2082994973428</v>
      </c>
      <c r="Y29" s="1">
        <f t="shared" si="8"/>
        <v>18.2082994973428</v>
      </c>
      <c r="Z29" s="1">
        <v>31.578399999999998</v>
      </c>
      <c r="AA29" s="1">
        <v>29.481999999999999</v>
      </c>
      <c r="AB29" s="1">
        <v>28.1312</v>
      </c>
      <c r="AC29" s="1">
        <v>21.404800000000002</v>
      </c>
      <c r="AD29" s="1">
        <v>15.86999999999999</v>
      </c>
      <c r="AE29" s="1">
        <v>24.6952</v>
      </c>
      <c r="AF29" s="1">
        <v>25.48</v>
      </c>
      <c r="AG29" s="1">
        <v>26.673400000000001</v>
      </c>
      <c r="AH29" s="1"/>
      <c r="AI29" s="1">
        <f>I29*T29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-0.159</v>
      </c>
      <c r="D30" s="1">
        <v>134.798</v>
      </c>
      <c r="E30" s="1">
        <v>95.986999999999995</v>
      </c>
      <c r="F30" s="1">
        <v>36.536000000000001</v>
      </c>
      <c r="G30" s="12"/>
      <c r="H30" s="1">
        <f t="shared" si="3"/>
        <v>36.536000000000001</v>
      </c>
      <c r="I30" s="8">
        <v>1</v>
      </c>
      <c r="J30" s="1">
        <v>30</v>
      </c>
      <c r="K30" s="1" t="s">
        <v>37</v>
      </c>
      <c r="L30" s="1"/>
      <c r="M30" s="1">
        <v>68.3</v>
      </c>
      <c r="N30" s="1">
        <f t="shared" si="2"/>
        <v>27.686999999999998</v>
      </c>
      <c r="O30" s="1">
        <f t="shared" si="4"/>
        <v>63.834999999999994</v>
      </c>
      <c r="P30" s="1">
        <v>32.152000000000001</v>
      </c>
      <c r="Q30" s="1">
        <v>0</v>
      </c>
      <c r="R30" s="1">
        <v>62.299600000000012</v>
      </c>
      <c r="S30" s="1">
        <f t="shared" si="5"/>
        <v>12.766999999999999</v>
      </c>
      <c r="T30" s="5">
        <f t="shared" ref="T28:T30" si="11">11*S30-R30-Q30-H30</f>
        <v>41.60139999999997</v>
      </c>
      <c r="U30" s="5"/>
      <c r="V30" s="1"/>
      <c r="W30" s="1"/>
      <c r="X30" s="1">
        <f t="shared" si="7"/>
        <v>11</v>
      </c>
      <c r="Y30" s="1">
        <f t="shared" si="8"/>
        <v>7.7414897783347705</v>
      </c>
      <c r="Z30" s="1">
        <v>11.3786</v>
      </c>
      <c r="AA30" s="1">
        <v>3.9923999999999999</v>
      </c>
      <c r="AB30" s="1">
        <v>2.1976</v>
      </c>
      <c r="AC30" s="1">
        <v>10.579599999999999</v>
      </c>
      <c r="AD30" s="1">
        <v>11.886200000000001</v>
      </c>
      <c r="AE30" s="1">
        <v>6.2325999999999997</v>
      </c>
      <c r="AF30" s="1">
        <v>6.04</v>
      </c>
      <c r="AG30" s="1">
        <v>4.3234000000000004</v>
      </c>
      <c r="AH30" s="1" t="s">
        <v>71</v>
      </c>
      <c r="AI30" s="1">
        <f>I30*T30</f>
        <v>41.60139999999997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72</v>
      </c>
      <c r="B31" s="20" t="s">
        <v>36</v>
      </c>
      <c r="C31" s="20"/>
      <c r="D31" s="20"/>
      <c r="E31" s="20"/>
      <c r="F31" s="20"/>
      <c r="G31" s="20"/>
      <c r="H31" s="20">
        <f t="shared" si="3"/>
        <v>0</v>
      </c>
      <c r="I31" s="21">
        <v>0</v>
      </c>
      <c r="J31" s="20">
        <v>45</v>
      </c>
      <c r="K31" s="20" t="s">
        <v>37</v>
      </c>
      <c r="L31" s="20"/>
      <c r="M31" s="20"/>
      <c r="N31" s="20">
        <f t="shared" si="2"/>
        <v>0</v>
      </c>
      <c r="O31" s="20">
        <f t="shared" si="4"/>
        <v>0</v>
      </c>
      <c r="P31" s="20"/>
      <c r="Q31" s="20">
        <v>0</v>
      </c>
      <c r="R31" s="20">
        <v>0</v>
      </c>
      <c r="S31" s="20">
        <f t="shared" si="5"/>
        <v>0</v>
      </c>
      <c r="T31" s="22"/>
      <c r="U31" s="22"/>
      <c r="V31" s="20"/>
      <c r="W31" s="20"/>
      <c r="X31" s="20" t="e">
        <f t="shared" si="7"/>
        <v>#DIV/0!</v>
      </c>
      <c r="Y31" s="20" t="e">
        <f t="shared" si="8"/>
        <v>#DIV/0!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20" t="s">
        <v>45</v>
      </c>
      <c r="AI31" s="20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36</v>
      </c>
      <c r="C32" s="1">
        <v>17.786000000000001</v>
      </c>
      <c r="D32" s="1">
        <v>210.56800000000001</v>
      </c>
      <c r="E32" s="1">
        <v>184.102</v>
      </c>
      <c r="F32" s="1">
        <v>44.252000000000002</v>
      </c>
      <c r="G32" s="12"/>
      <c r="H32" s="1">
        <f t="shared" si="3"/>
        <v>44.252000000000002</v>
      </c>
      <c r="I32" s="8">
        <v>1</v>
      </c>
      <c r="J32" s="1">
        <v>40</v>
      </c>
      <c r="K32" s="1" t="s">
        <v>37</v>
      </c>
      <c r="L32" s="1"/>
      <c r="M32" s="1">
        <v>67.3</v>
      </c>
      <c r="N32" s="1">
        <f t="shared" si="2"/>
        <v>116.80200000000001</v>
      </c>
      <c r="O32" s="1">
        <f t="shared" si="4"/>
        <v>75.28</v>
      </c>
      <c r="P32" s="1">
        <v>108.822</v>
      </c>
      <c r="Q32" s="1">
        <v>34.591799999999957</v>
      </c>
      <c r="R32" s="1">
        <v>95.365199999999959</v>
      </c>
      <c r="S32" s="1">
        <f t="shared" si="5"/>
        <v>15.056000000000001</v>
      </c>
      <c r="T32" s="5"/>
      <c r="U32" s="5"/>
      <c r="V32" s="1"/>
      <c r="W32" s="1"/>
      <c r="X32" s="1">
        <f t="shared" si="7"/>
        <v>11.570735919234851</v>
      </c>
      <c r="Y32" s="1">
        <f t="shared" si="8"/>
        <v>11.570735919234851</v>
      </c>
      <c r="Z32" s="1">
        <v>16.366599999999998</v>
      </c>
      <c r="AA32" s="1">
        <v>13.398999999999999</v>
      </c>
      <c r="AB32" s="1">
        <v>12.2164</v>
      </c>
      <c r="AC32" s="1">
        <v>13.1312</v>
      </c>
      <c r="AD32" s="1">
        <v>14.7814</v>
      </c>
      <c r="AE32" s="1">
        <v>14.5154</v>
      </c>
      <c r="AF32" s="1">
        <v>12.62</v>
      </c>
      <c r="AG32" s="1">
        <v>12.6808</v>
      </c>
      <c r="AH32" s="1"/>
      <c r="AI32" s="1">
        <f>I32*T32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36</v>
      </c>
      <c r="C33" s="1">
        <v>1.4359999999999999</v>
      </c>
      <c r="D33" s="1">
        <v>42.816000000000003</v>
      </c>
      <c r="E33" s="1">
        <v>13.458</v>
      </c>
      <c r="F33" s="1">
        <v>28.222999999999999</v>
      </c>
      <c r="G33" s="12"/>
      <c r="H33" s="1">
        <f t="shared" si="3"/>
        <v>28.222999999999999</v>
      </c>
      <c r="I33" s="8">
        <v>1</v>
      </c>
      <c r="J33" s="1">
        <v>30</v>
      </c>
      <c r="K33" s="1" t="s">
        <v>37</v>
      </c>
      <c r="L33" s="1"/>
      <c r="M33" s="1">
        <v>13.759</v>
      </c>
      <c r="N33" s="1">
        <f t="shared" si="2"/>
        <v>-0.30100000000000016</v>
      </c>
      <c r="O33" s="1">
        <f t="shared" si="4"/>
        <v>13.458</v>
      </c>
      <c r="P33" s="1"/>
      <c r="Q33" s="1">
        <v>4.6352000000000011</v>
      </c>
      <c r="R33" s="1">
        <v>0</v>
      </c>
      <c r="S33" s="1">
        <f t="shared" si="5"/>
        <v>2.6916000000000002</v>
      </c>
      <c r="T33" s="5"/>
      <c r="U33" s="5"/>
      <c r="V33" s="1"/>
      <c r="W33" s="1"/>
      <c r="X33" s="1">
        <f t="shared" si="7"/>
        <v>12.207683162431266</v>
      </c>
      <c r="Y33" s="1">
        <f t="shared" si="8"/>
        <v>12.207683162431266</v>
      </c>
      <c r="Z33" s="1">
        <v>1.8255999999999999</v>
      </c>
      <c r="AA33" s="1">
        <v>1.5908</v>
      </c>
      <c r="AB33" s="1">
        <v>3.9198</v>
      </c>
      <c r="AC33" s="1">
        <v>4.6215999999999999</v>
      </c>
      <c r="AD33" s="1">
        <v>3.5295999999999998</v>
      </c>
      <c r="AE33" s="1">
        <v>2.9723999999999999</v>
      </c>
      <c r="AF33" s="1">
        <v>2.84</v>
      </c>
      <c r="AG33" s="1">
        <v>3.2974000000000001</v>
      </c>
      <c r="AH33" s="1"/>
      <c r="AI33" s="1">
        <f>I33*T33</f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36</v>
      </c>
      <c r="C34" s="1">
        <v>21.760999999999999</v>
      </c>
      <c r="D34" s="1">
        <v>347.798</v>
      </c>
      <c r="E34" s="1">
        <v>345.971</v>
      </c>
      <c r="F34" s="1">
        <v>16.382000000000001</v>
      </c>
      <c r="G34" s="12">
        <f>IFERROR(VLOOKUP(A34,[1]TDSheet!$A:$B,2,0),0)</f>
        <v>5.4630000000000001</v>
      </c>
      <c r="H34" s="1">
        <f t="shared" si="3"/>
        <v>10.919</v>
      </c>
      <c r="I34" s="8">
        <v>1</v>
      </c>
      <c r="J34" s="1">
        <v>50</v>
      </c>
      <c r="K34" s="1" t="s">
        <v>37</v>
      </c>
      <c r="L34" s="1"/>
      <c r="M34" s="1">
        <v>52.5</v>
      </c>
      <c r="N34" s="1">
        <f t="shared" si="2"/>
        <v>293.471</v>
      </c>
      <c r="O34" s="1">
        <f t="shared" si="4"/>
        <v>36.34899999999999</v>
      </c>
      <c r="P34" s="1">
        <v>309.62200000000001</v>
      </c>
      <c r="Q34" s="1">
        <v>76.543800000000005</v>
      </c>
      <c r="R34" s="1">
        <v>29.172399999999989</v>
      </c>
      <c r="S34" s="1">
        <f t="shared" si="5"/>
        <v>7.2697999999999983</v>
      </c>
      <c r="T34" s="5"/>
      <c r="U34" s="5"/>
      <c r="V34" s="1"/>
      <c r="W34" s="1"/>
      <c r="X34" s="1">
        <f t="shared" si="7"/>
        <v>16.043797628545494</v>
      </c>
      <c r="Y34" s="1">
        <f t="shared" si="8"/>
        <v>16.043797628545494</v>
      </c>
      <c r="Z34" s="1">
        <v>10.722200000000001</v>
      </c>
      <c r="AA34" s="1">
        <v>11.0764</v>
      </c>
      <c r="AB34" s="1">
        <v>12.5464</v>
      </c>
      <c r="AC34" s="1">
        <v>9.4626000000000001</v>
      </c>
      <c r="AD34" s="1">
        <v>10.176</v>
      </c>
      <c r="AE34" s="1">
        <v>9.6440000000000001</v>
      </c>
      <c r="AF34" s="1">
        <v>10.9</v>
      </c>
      <c r="AG34" s="1">
        <v>16.279800000000002</v>
      </c>
      <c r="AH34" s="1"/>
      <c r="AI34" s="1">
        <f>I34*T34</f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76</v>
      </c>
      <c r="B35" s="14" t="s">
        <v>36</v>
      </c>
      <c r="C35" s="14"/>
      <c r="D35" s="14">
        <v>310.48099999999999</v>
      </c>
      <c r="E35" s="14">
        <v>305.08699999999999</v>
      </c>
      <c r="F35" s="14">
        <v>5.3940000000000001</v>
      </c>
      <c r="G35" s="12">
        <f>IFERROR(VLOOKUP(A35,[1]TDSheet!$A:$B,2,0),0)</f>
        <v>5.3940000000000001</v>
      </c>
      <c r="H35" s="14">
        <f t="shared" si="3"/>
        <v>0</v>
      </c>
      <c r="I35" s="15">
        <v>0</v>
      </c>
      <c r="J35" s="14" t="e">
        <v>#N/A</v>
      </c>
      <c r="K35" s="14" t="s">
        <v>50</v>
      </c>
      <c r="L35" s="14"/>
      <c r="M35" s="14"/>
      <c r="N35" s="14">
        <f t="shared" si="2"/>
        <v>305.08699999999999</v>
      </c>
      <c r="O35" s="14">
        <f t="shared" si="4"/>
        <v>0</v>
      </c>
      <c r="P35" s="14">
        <v>305.08699999999999</v>
      </c>
      <c r="Q35" s="14"/>
      <c r="R35" s="14"/>
      <c r="S35" s="14">
        <f t="shared" si="5"/>
        <v>0</v>
      </c>
      <c r="T35" s="16"/>
      <c r="U35" s="16"/>
      <c r="V35" s="14"/>
      <c r="W35" s="14"/>
      <c r="X35" s="14" t="e">
        <f t="shared" si="7"/>
        <v>#DIV/0!</v>
      </c>
      <c r="Y35" s="14" t="e">
        <f t="shared" si="8"/>
        <v>#DIV/0!</v>
      </c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>
        <v>31.408000000000001</v>
      </c>
      <c r="D36" s="1">
        <v>338.18099999999998</v>
      </c>
      <c r="E36" s="1">
        <v>290.87400000000002</v>
      </c>
      <c r="F36" s="1">
        <v>74.227999999999994</v>
      </c>
      <c r="G36" s="12"/>
      <c r="H36" s="1">
        <f t="shared" si="3"/>
        <v>74.227999999999994</v>
      </c>
      <c r="I36" s="8">
        <v>1</v>
      </c>
      <c r="J36" s="1">
        <v>50</v>
      </c>
      <c r="K36" s="1" t="s">
        <v>37</v>
      </c>
      <c r="L36" s="1"/>
      <c r="M36" s="1">
        <v>34.799999999999997</v>
      </c>
      <c r="N36" s="1">
        <f t="shared" si="2"/>
        <v>256.07400000000001</v>
      </c>
      <c r="O36" s="1">
        <f t="shared" si="4"/>
        <v>28.708000000000027</v>
      </c>
      <c r="P36" s="1">
        <v>262.166</v>
      </c>
      <c r="Q36" s="1">
        <v>0</v>
      </c>
      <c r="R36" s="1">
        <v>34.477800000000009</v>
      </c>
      <c r="S36" s="1">
        <f t="shared" si="5"/>
        <v>5.7416000000000054</v>
      </c>
      <c r="T36" s="5"/>
      <c r="U36" s="5"/>
      <c r="V36" s="1"/>
      <c r="W36" s="1"/>
      <c r="X36" s="1">
        <f t="shared" si="7"/>
        <v>18.933015187404191</v>
      </c>
      <c r="Y36" s="1">
        <f t="shared" si="8"/>
        <v>18.933015187404191</v>
      </c>
      <c r="Z36" s="1">
        <v>10.2318</v>
      </c>
      <c r="AA36" s="1">
        <v>10.2294</v>
      </c>
      <c r="AB36" s="1">
        <v>5.1984000000000004</v>
      </c>
      <c r="AC36" s="1">
        <v>4.8450000000000006</v>
      </c>
      <c r="AD36" s="1">
        <v>8.2422000000000004</v>
      </c>
      <c r="AE36" s="1">
        <v>10.7216</v>
      </c>
      <c r="AF36" s="1">
        <v>10.64</v>
      </c>
      <c r="AG36" s="1">
        <v>8.0991999999999997</v>
      </c>
      <c r="AH36" s="1"/>
      <c r="AI36" s="1">
        <f>I36*T36</f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78</v>
      </c>
      <c r="B37" s="14" t="s">
        <v>36</v>
      </c>
      <c r="C37" s="14"/>
      <c r="D37" s="14">
        <v>147.69999999999999</v>
      </c>
      <c r="E37" s="14">
        <v>147.69999999999999</v>
      </c>
      <c r="F37" s="14"/>
      <c r="G37" s="14"/>
      <c r="H37" s="14">
        <f t="shared" si="3"/>
        <v>0</v>
      </c>
      <c r="I37" s="15">
        <v>0</v>
      </c>
      <c r="J37" s="14" t="e">
        <v>#N/A</v>
      </c>
      <c r="K37" s="14" t="s">
        <v>50</v>
      </c>
      <c r="L37" s="14"/>
      <c r="M37" s="14"/>
      <c r="N37" s="14">
        <f t="shared" si="2"/>
        <v>147.69999999999999</v>
      </c>
      <c r="O37" s="14">
        <f t="shared" si="4"/>
        <v>0</v>
      </c>
      <c r="P37" s="14">
        <v>147.69999999999999</v>
      </c>
      <c r="Q37" s="14"/>
      <c r="R37" s="14"/>
      <c r="S37" s="14">
        <f t="shared" si="5"/>
        <v>0</v>
      </c>
      <c r="T37" s="16"/>
      <c r="U37" s="16"/>
      <c r="V37" s="14"/>
      <c r="W37" s="14"/>
      <c r="X37" s="14" t="e">
        <f t="shared" si="7"/>
        <v>#DIV/0!</v>
      </c>
      <c r="Y37" s="14" t="e">
        <f t="shared" si="8"/>
        <v>#DIV/0!</v>
      </c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42</v>
      </c>
      <c r="C38" s="1">
        <v>194</v>
      </c>
      <c r="D38" s="1">
        <v>1174</v>
      </c>
      <c r="E38" s="1">
        <v>1067</v>
      </c>
      <c r="F38" s="1">
        <v>262</v>
      </c>
      <c r="G38" s="12">
        <f>IFERROR(VLOOKUP(A38,[1]TDSheet!$A:$B,2,0),0)</f>
        <v>12</v>
      </c>
      <c r="H38" s="1">
        <f t="shared" si="3"/>
        <v>250</v>
      </c>
      <c r="I38" s="8">
        <v>0.4</v>
      </c>
      <c r="J38" s="1">
        <v>45</v>
      </c>
      <c r="K38" s="13" t="s">
        <v>80</v>
      </c>
      <c r="L38" s="1"/>
      <c r="M38" s="1">
        <v>297</v>
      </c>
      <c r="N38" s="1">
        <f t="shared" ref="N38:N69" si="12">E38-M38</f>
        <v>770</v>
      </c>
      <c r="O38" s="1">
        <f t="shared" si="4"/>
        <v>263</v>
      </c>
      <c r="P38" s="1">
        <v>804</v>
      </c>
      <c r="Q38" s="1">
        <v>304.59999999999991</v>
      </c>
      <c r="R38" s="1">
        <v>292.39999999999998</v>
      </c>
      <c r="S38" s="1">
        <f t="shared" si="5"/>
        <v>52.6</v>
      </c>
      <c r="T38" s="5"/>
      <c r="U38" s="5"/>
      <c r="V38" s="1"/>
      <c r="W38" s="1"/>
      <c r="X38" s="1">
        <f t="shared" si="7"/>
        <v>16.102661596958171</v>
      </c>
      <c r="Y38" s="1">
        <f t="shared" si="8"/>
        <v>16.102661596958171</v>
      </c>
      <c r="Z38" s="1">
        <v>77</v>
      </c>
      <c r="AA38" s="1">
        <v>73</v>
      </c>
      <c r="AB38" s="1">
        <v>71</v>
      </c>
      <c r="AC38" s="1">
        <v>54.6</v>
      </c>
      <c r="AD38" s="1">
        <v>54.4</v>
      </c>
      <c r="AE38" s="1">
        <v>73.2</v>
      </c>
      <c r="AF38" s="1">
        <v>69.599999999999994</v>
      </c>
      <c r="AG38" s="1">
        <v>70.599999999999994</v>
      </c>
      <c r="AH38" s="1" t="s">
        <v>39</v>
      </c>
      <c r="AI38" s="1">
        <f>I38*T38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42</v>
      </c>
      <c r="C39" s="1">
        <v>161</v>
      </c>
      <c r="D39" s="1">
        <v>213</v>
      </c>
      <c r="E39" s="1">
        <v>219</v>
      </c>
      <c r="F39" s="1">
        <v>112</v>
      </c>
      <c r="G39" s="12"/>
      <c r="H39" s="1">
        <f t="shared" si="3"/>
        <v>112</v>
      </c>
      <c r="I39" s="8">
        <v>0.45</v>
      </c>
      <c r="J39" s="1">
        <v>50</v>
      </c>
      <c r="K39" s="1" t="s">
        <v>37</v>
      </c>
      <c r="L39" s="1"/>
      <c r="M39" s="1">
        <v>262</v>
      </c>
      <c r="N39" s="1">
        <f t="shared" si="12"/>
        <v>-43</v>
      </c>
      <c r="O39" s="1">
        <f t="shared" si="4"/>
        <v>219</v>
      </c>
      <c r="P39" s="1"/>
      <c r="Q39" s="1">
        <v>269.8</v>
      </c>
      <c r="R39" s="1">
        <v>309.8</v>
      </c>
      <c r="S39" s="1">
        <f t="shared" si="5"/>
        <v>43.8</v>
      </c>
      <c r="T39" s="5"/>
      <c r="U39" s="5"/>
      <c r="V39" s="1"/>
      <c r="W39" s="1"/>
      <c r="X39" s="1">
        <f t="shared" si="7"/>
        <v>15.789954337899545</v>
      </c>
      <c r="Y39" s="1">
        <f t="shared" si="8"/>
        <v>15.789954337899545</v>
      </c>
      <c r="Z39" s="1">
        <v>63.2</v>
      </c>
      <c r="AA39" s="1">
        <v>54.4</v>
      </c>
      <c r="AB39" s="1">
        <v>49.4</v>
      </c>
      <c r="AC39" s="1">
        <v>40.799999999999997</v>
      </c>
      <c r="AD39" s="1">
        <v>35</v>
      </c>
      <c r="AE39" s="1">
        <v>46</v>
      </c>
      <c r="AF39" s="1">
        <v>51.8</v>
      </c>
      <c r="AG39" s="1">
        <v>37.6</v>
      </c>
      <c r="AH39" s="1" t="s">
        <v>39</v>
      </c>
      <c r="AI39" s="1">
        <f>I39*T39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42</v>
      </c>
      <c r="C40" s="1">
        <v>1</v>
      </c>
      <c r="D40" s="1">
        <v>793</v>
      </c>
      <c r="E40" s="1">
        <v>695</v>
      </c>
      <c r="F40" s="1">
        <v>13</v>
      </c>
      <c r="G40" s="12">
        <f>IFERROR(VLOOKUP(A40,[1]TDSheet!$A:$B,2,0),0)</f>
        <v>12</v>
      </c>
      <c r="H40" s="1">
        <f t="shared" si="3"/>
        <v>1</v>
      </c>
      <c r="I40" s="8">
        <v>0.4</v>
      </c>
      <c r="J40" s="1">
        <v>45</v>
      </c>
      <c r="K40" s="1" t="s">
        <v>37</v>
      </c>
      <c r="L40" s="1"/>
      <c r="M40" s="1">
        <v>365</v>
      </c>
      <c r="N40" s="1">
        <f t="shared" si="12"/>
        <v>330</v>
      </c>
      <c r="O40" s="1">
        <f t="shared" si="4"/>
        <v>335</v>
      </c>
      <c r="P40" s="1">
        <v>360</v>
      </c>
      <c r="Q40" s="1">
        <v>390</v>
      </c>
      <c r="R40" s="1">
        <v>153.80000000000001</v>
      </c>
      <c r="S40" s="1">
        <f t="shared" si="5"/>
        <v>67</v>
      </c>
      <c r="T40" s="5">
        <f t="shared" ref="T38:T40" si="13">11*S40-R40-Q40-H40</f>
        <v>192.20000000000005</v>
      </c>
      <c r="U40" s="5"/>
      <c r="V40" s="1"/>
      <c r="W40" s="1"/>
      <c r="X40" s="1">
        <f t="shared" si="7"/>
        <v>11</v>
      </c>
      <c r="Y40" s="1">
        <f t="shared" si="8"/>
        <v>8.1313432835820887</v>
      </c>
      <c r="Z40" s="1">
        <v>58.8</v>
      </c>
      <c r="AA40" s="1">
        <v>60.2</v>
      </c>
      <c r="AB40" s="1">
        <v>74.2</v>
      </c>
      <c r="AC40" s="1">
        <v>60.6</v>
      </c>
      <c r="AD40" s="1">
        <v>63.2</v>
      </c>
      <c r="AE40" s="1">
        <v>53.8</v>
      </c>
      <c r="AF40" s="1">
        <v>55.2</v>
      </c>
      <c r="AG40" s="1">
        <v>61.6</v>
      </c>
      <c r="AH40" s="1"/>
      <c r="AI40" s="1">
        <f>I40*T40</f>
        <v>76.880000000000024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83</v>
      </c>
      <c r="B41" s="20" t="s">
        <v>36</v>
      </c>
      <c r="C41" s="20"/>
      <c r="D41" s="20">
        <v>33.69</v>
      </c>
      <c r="E41" s="20">
        <v>25.224</v>
      </c>
      <c r="F41" s="20">
        <v>8.4659999999999993</v>
      </c>
      <c r="G41" s="12">
        <f>IFERROR(VLOOKUP(A41,[1]TDSheet!$A:$B,2,0),0)</f>
        <v>8.4659999999999993</v>
      </c>
      <c r="H41" s="20">
        <f t="shared" si="3"/>
        <v>0</v>
      </c>
      <c r="I41" s="21">
        <v>0</v>
      </c>
      <c r="J41" s="20">
        <v>45</v>
      </c>
      <c r="K41" s="20" t="s">
        <v>37</v>
      </c>
      <c r="L41" s="20"/>
      <c r="M41" s="20"/>
      <c r="N41" s="20">
        <f t="shared" si="12"/>
        <v>25.224</v>
      </c>
      <c r="O41" s="20">
        <f t="shared" si="4"/>
        <v>0</v>
      </c>
      <c r="P41" s="20">
        <v>25.224</v>
      </c>
      <c r="Q41" s="20">
        <v>0</v>
      </c>
      <c r="R41" s="20">
        <v>0</v>
      </c>
      <c r="S41" s="20">
        <f t="shared" si="5"/>
        <v>0</v>
      </c>
      <c r="T41" s="22"/>
      <c r="U41" s="22"/>
      <c r="V41" s="20"/>
      <c r="W41" s="20"/>
      <c r="X41" s="20" t="e">
        <f t="shared" si="7"/>
        <v>#DIV/0!</v>
      </c>
      <c r="Y41" s="20" t="e">
        <f t="shared" si="8"/>
        <v>#DIV/0!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0</v>
      </c>
      <c r="AF41" s="20">
        <v>0</v>
      </c>
      <c r="AG41" s="20">
        <v>0</v>
      </c>
      <c r="AH41" s="20" t="s">
        <v>45</v>
      </c>
      <c r="AI41" s="20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42</v>
      </c>
      <c r="C42" s="1">
        <v>1</v>
      </c>
      <c r="D42" s="1">
        <v>169</v>
      </c>
      <c r="E42" s="1">
        <v>72</v>
      </c>
      <c r="F42" s="1">
        <v>87</v>
      </c>
      <c r="G42" s="12"/>
      <c r="H42" s="1">
        <f t="shared" si="3"/>
        <v>87</v>
      </c>
      <c r="I42" s="8">
        <v>0.1</v>
      </c>
      <c r="J42" s="1">
        <v>730</v>
      </c>
      <c r="K42" s="1" t="s">
        <v>37</v>
      </c>
      <c r="L42" s="1"/>
      <c r="M42" s="1">
        <v>74</v>
      </c>
      <c r="N42" s="1">
        <f t="shared" si="12"/>
        <v>-2</v>
      </c>
      <c r="O42" s="1">
        <f t="shared" si="4"/>
        <v>72</v>
      </c>
      <c r="P42" s="1"/>
      <c r="Q42" s="1">
        <v>0</v>
      </c>
      <c r="R42" s="1">
        <v>0</v>
      </c>
      <c r="S42" s="1">
        <f t="shared" si="5"/>
        <v>14.4</v>
      </c>
      <c r="T42" s="5">
        <f t="shared" ref="T42:T46" si="14">11*S42-R42-Q42-H42</f>
        <v>71.400000000000006</v>
      </c>
      <c r="U42" s="5"/>
      <c r="V42" s="1"/>
      <c r="W42" s="1"/>
      <c r="X42" s="1">
        <f t="shared" si="7"/>
        <v>11</v>
      </c>
      <c r="Y42" s="1">
        <f t="shared" si="8"/>
        <v>6.0416666666666661</v>
      </c>
      <c r="Z42" s="1">
        <v>7.8</v>
      </c>
      <c r="AA42" s="1">
        <v>4.2</v>
      </c>
      <c r="AB42" s="1">
        <v>4.5999999999999996</v>
      </c>
      <c r="AC42" s="1">
        <v>12</v>
      </c>
      <c r="AD42" s="1">
        <v>11.6</v>
      </c>
      <c r="AE42" s="1">
        <v>0</v>
      </c>
      <c r="AF42" s="1">
        <v>0</v>
      </c>
      <c r="AG42" s="1">
        <v>0</v>
      </c>
      <c r="AH42" s="1" t="s">
        <v>60</v>
      </c>
      <c r="AI42" s="1">
        <f>I42*T42</f>
        <v>7.1400000000000006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42</v>
      </c>
      <c r="C43" s="1"/>
      <c r="D43" s="1">
        <v>118</v>
      </c>
      <c r="E43" s="1">
        <v>103</v>
      </c>
      <c r="F43" s="1">
        <v>-1</v>
      </c>
      <c r="G43" s="12"/>
      <c r="H43" s="1">
        <f t="shared" si="3"/>
        <v>-1</v>
      </c>
      <c r="I43" s="8">
        <v>0.35</v>
      </c>
      <c r="J43" s="1">
        <v>40</v>
      </c>
      <c r="K43" s="1" t="s">
        <v>37</v>
      </c>
      <c r="L43" s="1"/>
      <c r="M43" s="1">
        <v>148</v>
      </c>
      <c r="N43" s="1">
        <f t="shared" si="12"/>
        <v>-45</v>
      </c>
      <c r="O43" s="1">
        <f t="shared" si="4"/>
        <v>103</v>
      </c>
      <c r="P43" s="1"/>
      <c r="Q43" s="1">
        <v>136.80000000000001</v>
      </c>
      <c r="R43" s="1">
        <v>0</v>
      </c>
      <c r="S43" s="1">
        <f t="shared" si="5"/>
        <v>20.6</v>
      </c>
      <c r="T43" s="5">
        <f t="shared" si="14"/>
        <v>90.800000000000011</v>
      </c>
      <c r="U43" s="5"/>
      <c r="V43" s="1"/>
      <c r="W43" s="1"/>
      <c r="X43" s="1">
        <f t="shared" si="7"/>
        <v>11</v>
      </c>
      <c r="Y43" s="1">
        <f t="shared" si="8"/>
        <v>6.592233009708738</v>
      </c>
      <c r="Z43" s="1">
        <v>9</v>
      </c>
      <c r="AA43" s="1">
        <v>14.4</v>
      </c>
      <c r="AB43" s="1">
        <v>22.2</v>
      </c>
      <c r="AC43" s="1">
        <v>17.399999999999999</v>
      </c>
      <c r="AD43" s="1">
        <v>13.6</v>
      </c>
      <c r="AE43" s="1">
        <v>16.600000000000001</v>
      </c>
      <c r="AF43" s="1">
        <v>20</v>
      </c>
      <c r="AG43" s="1">
        <v>18.600000000000001</v>
      </c>
      <c r="AH43" s="1" t="s">
        <v>39</v>
      </c>
      <c r="AI43" s="1">
        <f>I43*T43</f>
        <v>31.78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36</v>
      </c>
      <c r="C44" s="1">
        <v>-0.36599999999999999</v>
      </c>
      <c r="D44" s="1">
        <v>475.858</v>
      </c>
      <c r="E44" s="1">
        <v>371.44200000000001</v>
      </c>
      <c r="F44" s="1">
        <v>96.158000000000001</v>
      </c>
      <c r="G44" s="12">
        <f>IFERROR(VLOOKUP(A44,[1]TDSheet!$A:$B,2,0),0)</f>
        <v>8.6240000000000006</v>
      </c>
      <c r="H44" s="1">
        <f t="shared" si="3"/>
        <v>87.534000000000006</v>
      </c>
      <c r="I44" s="8">
        <v>1</v>
      </c>
      <c r="J44" s="1">
        <v>40</v>
      </c>
      <c r="K44" s="1" t="s">
        <v>37</v>
      </c>
      <c r="L44" s="1"/>
      <c r="M44" s="1">
        <v>102.4</v>
      </c>
      <c r="N44" s="1">
        <f t="shared" si="12"/>
        <v>269.04200000000003</v>
      </c>
      <c r="O44" s="1">
        <f t="shared" si="4"/>
        <v>94.425999999999988</v>
      </c>
      <c r="P44" s="1">
        <v>277.01600000000002</v>
      </c>
      <c r="Q44" s="1">
        <v>20.730799999999999</v>
      </c>
      <c r="R44" s="1">
        <v>38.585999999999999</v>
      </c>
      <c r="S44" s="1">
        <f t="shared" si="5"/>
        <v>18.885199999999998</v>
      </c>
      <c r="T44" s="5">
        <f t="shared" si="14"/>
        <v>60.886399999999966</v>
      </c>
      <c r="U44" s="5"/>
      <c r="V44" s="1"/>
      <c r="W44" s="1"/>
      <c r="X44" s="1">
        <f t="shared" si="7"/>
        <v>11</v>
      </c>
      <c r="Y44" s="1">
        <f t="shared" si="8"/>
        <v>7.7759727193781378</v>
      </c>
      <c r="Z44" s="1">
        <v>17.299600000000002</v>
      </c>
      <c r="AA44" s="1">
        <v>18.368400000000001</v>
      </c>
      <c r="AB44" s="1">
        <v>19.9344</v>
      </c>
      <c r="AC44" s="1">
        <v>21.980599999999999</v>
      </c>
      <c r="AD44" s="1">
        <v>22.3672</v>
      </c>
      <c r="AE44" s="1">
        <v>16.098600000000001</v>
      </c>
      <c r="AF44" s="1">
        <v>18.260000000000002</v>
      </c>
      <c r="AG44" s="1">
        <v>19.291799999999999</v>
      </c>
      <c r="AH44" s="1"/>
      <c r="AI44" s="1">
        <f>I44*T44</f>
        <v>60.886399999999966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42</v>
      </c>
      <c r="C45" s="1">
        <v>112</v>
      </c>
      <c r="D45" s="1">
        <v>91</v>
      </c>
      <c r="E45" s="1">
        <v>166</v>
      </c>
      <c r="F45" s="1">
        <v>2</v>
      </c>
      <c r="G45" s="12"/>
      <c r="H45" s="1">
        <f t="shared" si="3"/>
        <v>2</v>
      </c>
      <c r="I45" s="8">
        <v>0.4</v>
      </c>
      <c r="J45" s="1">
        <v>40</v>
      </c>
      <c r="K45" s="1" t="s">
        <v>37</v>
      </c>
      <c r="L45" s="1"/>
      <c r="M45" s="1">
        <v>168</v>
      </c>
      <c r="N45" s="1">
        <f t="shared" si="12"/>
        <v>-2</v>
      </c>
      <c r="O45" s="1">
        <f t="shared" si="4"/>
        <v>166</v>
      </c>
      <c r="P45" s="1"/>
      <c r="Q45" s="1">
        <v>0</v>
      </c>
      <c r="R45" s="1">
        <v>214.2</v>
      </c>
      <c r="S45" s="1">
        <f t="shared" si="5"/>
        <v>33.200000000000003</v>
      </c>
      <c r="T45" s="5">
        <f t="shared" si="14"/>
        <v>149.00000000000006</v>
      </c>
      <c r="U45" s="5"/>
      <c r="V45" s="1"/>
      <c r="W45" s="1"/>
      <c r="X45" s="1">
        <f t="shared" si="7"/>
        <v>11</v>
      </c>
      <c r="Y45" s="1">
        <f t="shared" si="8"/>
        <v>6.5120481927710836</v>
      </c>
      <c r="Z45" s="1">
        <v>35.6</v>
      </c>
      <c r="AA45" s="1">
        <v>13</v>
      </c>
      <c r="AB45" s="1">
        <v>18.399999999999999</v>
      </c>
      <c r="AC45" s="1">
        <v>22.6</v>
      </c>
      <c r="AD45" s="1">
        <v>23.2</v>
      </c>
      <c r="AE45" s="1">
        <v>26.8</v>
      </c>
      <c r="AF45" s="1">
        <v>15.6</v>
      </c>
      <c r="AG45" s="1">
        <v>13.2</v>
      </c>
      <c r="AH45" s="1"/>
      <c r="AI45" s="1">
        <f>I45*T45</f>
        <v>59.600000000000023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42</v>
      </c>
      <c r="C46" s="1"/>
      <c r="D46" s="1">
        <v>337</v>
      </c>
      <c r="E46" s="1">
        <v>256</v>
      </c>
      <c r="F46" s="1">
        <v>1</v>
      </c>
      <c r="G46" s="12"/>
      <c r="H46" s="1">
        <f t="shared" si="3"/>
        <v>1</v>
      </c>
      <c r="I46" s="8">
        <v>0.4</v>
      </c>
      <c r="J46" s="1">
        <v>45</v>
      </c>
      <c r="K46" s="1" t="s">
        <v>37</v>
      </c>
      <c r="L46" s="1"/>
      <c r="M46" s="1">
        <v>267</v>
      </c>
      <c r="N46" s="1">
        <f t="shared" si="12"/>
        <v>-11</v>
      </c>
      <c r="O46" s="1">
        <f t="shared" si="4"/>
        <v>256</v>
      </c>
      <c r="P46" s="1"/>
      <c r="Q46" s="1">
        <v>400.8</v>
      </c>
      <c r="R46" s="1">
        <v>0</v>
      </c>
      <c r="S46" s="1">
        <f t="shared" si="5"/>
        <v>51.2</v>
      </c>
      <c r="T46" s="5">
        <f t="shared" si="14"/>
        <v>161.40000000000003</v>
      </c>
      <c r="U46" s="5"/>
      <c r="V46" s="1"/>
      <c r="W46" s="1"/>
      <c r="X46" s="1">
        <f t="shared" si="7"/>
        <v>11</v>
      </c>
      <c r="Y46" s="1">
        <f t="shared" si="8"/>
        <v>7.84765625</v>
      </c>
      <c r="Z46" s="1">
        <v>38.799999999999997</v>
      </c>
      <c r="AA46" s="1">
        <v>48.6</v>
      </c>
      <c r="AB46" s="1">
        <v>67.400000000000006</v>
      </c>
      <c r="AC46" s="1">
        <v>47.2</v>
      </c>
      <c r="AD46" s="1">
        <v>40.6</v>
      </c>
      <c r="AE46" s="1">
        <v>36.200000000000003</v>
      </c>
      <c r="AF46" s="1">
        <v>41.2</v>
      </c>
      <c r="AG46" s="1">
        <v>36.799999999999997</v>
      </c>
      <c r="AH46" s="1"/>
      <c r="AI46" s="1">
        <f>I46*T46</f>
        <v>64.560000000000016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89</v>
      </c>
      <c r="B47" s="14" t="s">
        <v>36</v>
      </c>
      <c r="C47" s="14"/>
      <c r="D47" s="14">
        <v>38.825000000000003</v>
      </c>
      <c r="E47" s="14">
        <v>34.518000000000001</v>
      </c>
      <c r="F47" s="14">
        <v>4.3070000000000004</v>
      </c>
      <c r="G47" s="12">
        <f>IFERROR(VLOOKUP(A47,[1]TDSheet!$A:$B,2,0),0)</f>
        <v>4.3070000000000004</v>
      </c>
      <c r="H47" s="14">
        <f t="shared" si="3"/>
        <v>0</v>
      </c>
      <c r="I47" s="15">
        <v>0</v>
      </c>
      <c r="J47" s="14" t="e">
        <v>#N/A</v>
      </c>
      <c r="K47" s="14" t="s">
        <v>50</v>
      </c>
      <c r="L47" s="14"/>
      <c r="M47" s="14"/>
      <c r="N47" s="14">
        <f t="shared" si="12"/>
        <v>34.518000000000001</v>
      </c>
      <c r="O47" s="14">
        <f t="shared" si="4"/>
        <v>0</v>
      </c>
      <c r="P47" s="14">
        <v>34.518000000000001</v>
      </c>
      <c r="Q47" s="14"/>
      <c r="R47" s="14"/>
      <c r="S47" s="14">
        <f t="shared" si="5"/>
        <v>0</v>
      </c>
      <c r="T47" s="16"/>
      <c r="U47" s="16"/>
      <c r="V47" s="14"/>
      <c r="W47" s="14"/>
      <c r="X47" s="14" t="e">
        <f t="shared" si="7"/>
        <v>#DIV/0!</v>
      </c>
      <c r="Y47" s="14" t="e">
        <f t="shared" si="8"/>
        <v>#DIV/0!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36</v>
      </c>
      <c r="C48" s="1">
        <v>-0.215</v>
      </c>
      <c r="D48" s="1">
        <v>181.357</v>
      </c>
      <c r="E48" s="1">
        <v>154.083</v>
      </c>
      <c r="F48" s="1">
        <v>22.76</v>
      </c>
      <c r="G48" s="12">
        <f>IFERROR(VLOOKUP(A48,[1]TDSheet!$A:$B,2,0),0)</f>
        <v>4.3049999999999997</v>
      </c>
      <c r="H48" s="1">
        <f t="shared" si="3"/>
        <v>18.455000000000002</v>
      </c>
      <c r="I48" s="8">
        <v>1</v>
      </c>
      <c r="J48" s="1">
        <v>40</v>
      </c>
      <c r="K48" s="1" t="s">
        <v>37</v>
      </c>
      <c r="L48" s="1"/>
      <c r="M48" s="1">
        <v>149.6</v>
      </c>
      <c r="N48" s="1">
        <f t="shared" si="12"/>
        <v>4.4830000000000041</v>
      </c>
      <c r="O48" s="1">
        <f t="shared" si="4"/>
        <v>136.768</v>
      </c>
      <c r="P48" s="1">
        <v>17.315000000000001</v>
      </c>
      <c r="Q48" s="1">
        <v>4</v>
      </c>
      <c r="R48" s="1">
        <v>76.391999999999996</v>
      </c>
      <c r="S48" s="1">
        <f t="shared" si="5"/>
        <v>27.3536</v>
      </c>
      <c r="T48" s="5">
        <f>10*S48-R48-Q48-H48</f>
        <v>174.68899999999999</v>
      </c>
      <c r="U48" s="5"/>
      <c r="V48" s="1"/>
      <c r="W48" s="1"/>
      <c r="X48" s="1">
        <f t="shared" si="7"/>
        <v>10</v>
      </c>
      <c r="Y48" s="1">
        <f t="shared" si="8"/>
        <v>3.6136742512868505</v>
      </c>
      <c r="Z48" s="1">
        <v>12.85</v>
      </c>
      <c r="AA48" s="1">
        <v>11.731400000000001</v>
      </c>
      <c r="AB48" s="1">
        <v>15.381399999999999</v>
      </c>
      <c r="AC48" s="1">
        <v>18.983599999999999</v>
      </c>
      <c r="AD48" s="1">
        <v>18.662600000000001</v>
      </c>
      <c r="AE48" s="1">
        <v>12.928000000000001</v>
      </c>
      <c r="AF48" s="1">
        <v>14.94</v>
      </c>
      <c r="AG48" s="1">
        <v>15.1844</v>
      </c>
      <c r="AH48" s="1"/>
      <c r="AI48" s="1">
        <f>I48*T48</f>
        <v>174.68899999999999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42</v>
      </c>
      <c r="C49" s="1"/>
      <c r="D49" s="1">
        <v>524</v>
      </c>
      <c r="E49" s="1">
        <v>204</v>
      </c>
      <c r="F49" s="1">
        <v>177</v>
      </c>
      <c r="G49" s="12"/>
      <c r="H49" s="1">
        <f t="shared" si="3"/>
        <v>177</v>
      </c>
      <c r="I49" s="8">
        <v>0.35</v>
      </c>
      <c r="J49" s="1">
        <v>40</v>
      </c>
      <c r="K49" s="1" t="s">
        <v>37</v>
      </c>
      <c r="L49" s="1"/>
      <c r="M49" s="1">
        <v>182</v>
      </c>
      <c r="N49" s="1">
        <f t="shared" si="12"/>
        <v>22</v>
      </c>
      <c r="O49" s="1">
        <f t="shared" si="4"/>
        <v>180</v>
      </c>
      <c r="P49" s="1">
        <v>24</v>
      </c>
      <c r="Q49" s="1">
        <v>0</v>
      </c>
      <c r="R49" s="1">
        <v>42.600000000000023</v>
      </c>
      <c r="S49" s="1">
        <f t="shared" si="5"/>
        <v>36</v>
      </c>
      <c r="T49" s="5">
        <f t="shared" ref="T48:T52" si="15">11*S49-R49-Q49-H49</f>
        <v>176.39999999999998</v>
      </c>
      <c r="U49" s="5"/>
      <c r="V49" s="1"/>
      <c r="W49" s="1"/>
      <c r="X49" s="1">
        <f t="shared" si="7"/>
        <v>11</v>
      </c>
      <c r="Y49" s="1">
        <f t="shared" si="8"/>
        <v>6.1000000000000005</v>
      </c>
      <c r="Z49" s="1">
        <v>23.6</v>
      </c>
      <c r="AA49" s="1">
        <v>10</v>
      </c>
      <c r="AB49" s="1">
        <v>28.4</v>
      </c>
      <c r="AC49" s="1">
        <v>38.6</v>
      </c>
      <c r="AD49" s="1">
        <v>31.8</v>
      </c>
      <c r="AE49" s="1">
        <v>18.2</v>
      </c>
      <c r="AF49" s="1">
        <v>17.2</v>
      </c>
      <c r="AG49" s="1">
        <v>19.600000000000001</v>
      </c>
      <c r="AH49" s="1" t="s">
        <v>71</v>
      </c>
      <c r="AI49" s="1">
        <f>I49*T49</f>
        <v>61.739999999999988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42</v>
      </c>
      <c r="C50" s="1">
        <v>13</v>
      </c>
      <c r="D50" s="1">
        <v>1092</v>
      </c>
      <c r="E50" s="1">
        <v>845</v>
      </c>
      <c r="F50" s="1">
        <v>177</v>
      </c>
      <c r="G50" s="12">
        <f>IFERROR(VLOOKUP(A50,[1]TDSheet!$A:$B,2,0),0)</f>
        <v>18</v>
      </c>
      <c r="H50" s="1">
        <f t="shared" si="3"/>
        <v>159</v>
      </c>
      <c r="I50" s="8">
        <v>0.4</v>
      </c>
      <c r="J50" s="1">
        <v>40</v>
      </c>
      <c r="K50" s="13" t="s">
        <v>80</v>
      </c>
      <c r="L50" s="1"/>
      <c r="M50" s="1">
        <v>387</v>
      </c>
      <c r="N50" s="1">
        <f t="shared" si="12"/>
        <v>458</v>
      </c>
      <c r="O50" s="1">
        <f t="shared" si="4"/>
        <v>365</v>
      </c>
      <c r="P50" s="1">
        <v>480</v>
      </c>
      <c r="Q50" s="1">
        <v>338</v>
      </c>
      <c r="R50" s="1">
        <v>418.8</v>
      </c>
      <c r="S50" s="1">
        <f t="shared" si="5"/>
        <v>73</v>
      </c>
      <c r="T50" s="5"/>
      <c r="U50" s="5"/>
      <c r="V50" s="1"/>
      <c r="W50" s="1"/>
      <c r="X50" s="1">
        <f t="shared" si="7"/>
        <v>12.545205479452054</v>
      </c>
      <c r="Y50" s="1">
        <f t="shared" si="8"/>
        <v>12.545205479452054</v>
      </c>
      <c r="Z50" s="1">
        <v>86.8</v>
      </c>
      <c r="AA50" s="1">
        <v>85.8</v>
      </c>
      <c r="AB50" s="1">
        <v>84.2</v>
      </c>
      <c r="AC50" s="1">
        <v>64.8</v>
      </c>
      <c r="AD50" s="1">
        <v>69</v>
      </c>
      <c r="AE50" s="1">
        <v>74.400000000000006</v>
      </c>
      <c r="AF50" s="1">
        <v>63.8</v>
      </c>
      <c r="AG50" s="1">
        <v>56.8</v>
      </c>
      <c r="AH50" s="1" t="s">
        <v>39</v>
      </c>
      <c r="AI50" s="1">
        <f>I50*T50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36</v>
      </c>
      <c r="C51" s="1">
        <v>1.0900000000000001</v>
      </c>
      <c r="D51" s="1">
        <v>140.97900000000001</v>
      </c>
      <c r="E51" s="1">
        <v>79.534999999999997</v>
      </c>
      <c r="F51" s="1">
        <v>61.978000000000002</v>
      </c>
      <c r="G51" s="12">
        <f>IFERROR(VLOOKUP(A51,[1]TDSheet!$A:$B,2,0),0)</f>
        <v>10.895</v>
      </c>
      <c r="H51" s="1">
        <f t="shared" si="3"/>
        <v>51.082999999999998</v>
      </c>
      <c r="I51" s="8">
        <v>1</v>
      </c>
      <c r="J51" s="1">
        <v>50</v>
      </c>
      <c r="K51" s="1" t="s">
        <v>37</v>
      </c>
      <c r="L51" s="1"/>
      <c r="M51" s="1">
        <v>26.65</v>
      </c>
      <c r="N51" s="1">
        <f t="shared" si="12"/>
        <v>52.884999999999998</v>
      </c>
      <c r="O51" s="1">
        <f t="shared" si="4"/>
        <v>25.199999999999996</v>
      </c>
      <c r="P51" s="1">
        <v>54.335000000000001</v>
      </c>
      <c r="Q51" s="1">
        <v>3.5762</v>
      </c>
      <c r="R51" s="1">
        <v>24.667800000000021</v>
      </c>
      <c r="S51" s="1">
        <f t="shared" si="5"/>
        <v>5.0399999999999991</v>
      </c>
      <c r="T51" s="5"/>
      <c r="U51" s="5"/>
      <c r="V51" s="1"/>
      <c r="W51" s="1"/>
      <c r="X51" s="1">
        <f t="shared" si="7"/>
        <v>15.739484126984134</v>
      </c>
      <c r="Y51" s="1">
        <f t="shared" si="8"/>
        <v>15.739484126984134</v>
      </c>
      <c r="Z51" s="1">
        <v>6.9871999999999996</v>
      </c>
      <c r="AA51" s="1">
        <v>6.1712000000000007</v>
      </c>
      <c r="AB51" s="1">
        <v>5.6820000000000004</v>
      </c>
      <c r="AC51" s="1">
        <v>6.5018000000000002</v>
      </c>
      <c r="AD51" s="1">
        <v>5.9756</v>
      </c>
      <c r="AE51" s="1">
        <v>4.0693999999999999</v>
      </c>
      <c r="AF51" s="1">
        <v>5.41</v>
      </c>
      <c r="AG51" s="1">
        <v>7.4670000000000014</v>
      </c>
      <c r="AH51" s="1"/>
      <c r="AI51" s="1">
        <f>I51*T51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94</v>
      </c>
      <c r="B52" s="1" t="s">
        <v>36</v>
      </c>
      <c r="C52" s="1">
        <v>52.277999999999999</v>
      </c>
      <c r="D52" s="1">
        <v>270.90899999999999</v>
      </c>
      <c r="E52" s="1">
        <v>240.29499999999999</v>
      </c>
      <c r="F52" s="1">
        <v>73.378</v>
      </c>
      <c r="G52" s="12">
        <f>IFERROR(VLOOKUP(A52,[1]TDSheet!$A:$B,2,0),0)</f>
        <v>10.804</v>
      </c>
      <c r="H52" s="1">
        <f t="shared" si="3"/>
        <v>62.573999999999998</v>
      </c>
      <c r="I52" s="8">
        <v>1</v>
      </c>
      <c r="J52" s="1">
        <v>50</v>
      </c>
      <c r="K52" s="1" t="s">
        <v>37</v>
      </c>
      <c r="L52" s="1"/>
      <c r="M52" s="1">
        <v>87.7</v>
      </c>
      <c r="N52" s="1">
        <f t="shared" si="12"/>
        <v>152.59499999999997</v>
      </c>
      <c r="O52" s="1">
        <f t="shared" si="4"/>
        <v>88.079999999999984</v>
      </c>
      <c r="P52" s="1">
        <v>152.215</v>
      </c>
      <c r="Q52" s="1">
        <v>30.054800000000011</v>
      </c>
      <c r="R52" s="1">
        <v>57.750199999999957</v>
      </c>
      <c r="S52" s="1">
        <f t="shared" si="5"/>
        <v>17.615999999999996</v>
      </c>
      <c r="T52" s="5">
        <f t="shared" si="15"/>
        <v>43.396999999999991</v>
      </c>
      <c r="U52" s="5"/>
      <c r="V52" s="1"/>
      <c r="W52" s="1"/>
      <c r="X52" s="1">
        <f t="shared" si="7"/>
        <v>11</v>
      </c>
      <c r="Y52" s="1">
        <f t="shared" si="8"/>
        <v>8.5365009082652126</v>
      </c>
      <c r="Z52" s="1">
        <v>16.870799999999999</v>
      </c>
      <c r="AA52" s="1">
        <v>17.052600000000002</v>
      </c>
      <c r="AB52" s="1">
        <v>14.9108</v>
      </c>
      <c r="AC52" s="1">
        <v>15.051399999999999</v>
      </c>
      <c r="AD52" s="1">
        <v>18.7942</v>
      </c>
      <c r="AE52" s="1">
        <v>17.7682</v>
      </c>
      <c r="AF52" s="1">
        <v>17.37</v>
      </c>
      <c r="AG52" s="1">
        <v>19.901199999999999</v>
      </c>
      <c r="AH52" s="1"/>
      <c r="AI52" s="1">
        <f>I52*T52</f>
        <v>43.396999999999991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95</v>
      </c>
      <c r="B53" s="14" t="s">
        <v>36</v>
      </c>
      <c r="C53" s="14"/>
      <c r="D53" s="14">
        <v>152.87200000000001</v>
      </c>
      <c r="E53" s="14">
        <v>152.87200000000001</v>
      </c>
      <c r="F53" s="14"/>
      <c r="G53" s="14"/>
      <c r="H53" s="14">
        <f t="shared" si="3"/>
        <v>0</v>
      </c>
      <c r="I53" s="15">
        <v>0</v>
      </c>
      <c r="J53" s="14" t="e">
        <v>#N/A</v>
      </c>
      <c r="K53" s="14" t="s">
        <v>50</v>
      </c>
      <c r="L53" s="14"/>
      <c r="M53" s="14"/>
      <c r="N53" s="14">
        <f t="shared" si="12"/>
        <v>152.87200000000001</v>
      </c>
      <c r="O53" s="14">
        <f t="shared" si="4"/>
        <v>0</v>
      </c>
      <c r="P53" s="14">
        <v>152.87200000000001</v>
      </c>
      <c r="Q53" s="14"/>
      <c r="R53" s="14"/>
      <c r="S53" s="14">
        <f t="shared" si="5"/>
        <v>0</v>
      </c>
      <c r="T53" s="16"/>
      <c r="U53" s="16"/>
      <c r="V53" s="14"/>
      <c r="W53" s="14"/>
      <c r="X53" s="14" t="e">
        <f t="shared" si="7"/>
        <v>#DIV/0!</v>
      </c>
      <c r="Y53" s="14" t="e">
        <f t="shared" si="8"/>
        <v>#DIV/0!</v>
      </c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36</v>
      </c>
      <c r="C54" s="1">
        <v>48.34</v>
      </c>
      <c r="D54" s="1">
        <v>1670.903</v>
      </c>
      <c r="E54" s="1">
        <v>1629.1</v>
      </c>
      <c r="F54" s="1">
        <v>90.143000000000001</v>
      </c>
      <c r="G54" s="12"/>
      <c r="H54" s="1">
        <f t="shared" si="3"/>
        <v>90.143000000000001</v>
      </c>
      <c r="I54" s="8">
        <v>1</v>
      </c>
      <c r="J54" s="1">
        <v>40</v>
      </c>
      <c r="K54" s="1" t="s">
        <v>37</v>
      </c>
      <c r="L54" s="1"/>
      <c r="M54" s="1">
        <v>113</v>
      </c>
      <c r="N54" s="1">
        <f t="shared" si="12"/>
        <v>1516.1</v>
      </c>
      <c r="O54" s="1">
        <f t="shared" si="4"/>
        <v>123.44699999999989</v>
      </c>
      <c r="P54" s="1">
        <v>1505.653</v>
      </c>
      <c r="Q54" s="1">
        <v>44.756000000000107</v>
      </c>
      <c r="R54" s="1">
        <v>121.17059999999999</v>
      </c>
      <c r="S54" s="1">
        <f t="shared" si="5"/>
        <v>24.689399999999978</v>
      </c>
      <c r="T54" s="5">
        <f>11*S54-R54-Q54-H54</f>
        <v>15.513799999999662</v>
      </c>
      <c r="U54" s="5"/>
      <c r="V54" s="1"/>
      <c r="W54" s="1"/>
      <c r="X54" s="1">
        <f t="shared" si="7"/>
        <v>11</v>
      </c>
      <c r="Y54" s="1">
        <f t="shared" si="8"/>
        <v>10.371641271152816</v>
      </c>
      <c r="Z54" s="1">
        <v>25.1538</v>
      </c>
      <c r="AA54" s="1">
        <v>23.4162</v>
      </c>
      <c r="AB54" s="1">
        <v>18.690200000000001</v>
      </c>
      <c r="AC54" s="1">
        <v>15.2502</v>
      </c>
      <c r="AD54" s="1">
        <v>22.256199999999989</v>
      </c>
      <c r="AE54" s="1">
        <v>25.522200000000002</v>
      </c>
      <c r="AF54" s="1">
        <v>27.28</v>
      </c>
      <c r="AG54" s="1">
        <v>22.3886</v>
      </c>
      <c r="AH54" s="1"/>
      <c r="AI54" s="1">
        <f>I54*T54</f>
        <v>15.513799999999662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97</v>
      </c>
      <c r="B55" s="14" t="s">
        <v>42</v>
      </c>
      <c r="C55" s="14"/>
      <c r="D55" s="14">
        <v>50</v>
      </c>
      <c r="E55" s="14">
        <v>50</v>
      </c>
      <c r="F55" s="14"/>
      <c r="G55" s="14"/>
      <c r="H55" s="14">
        <f t="shared" si="3"/>
        <v>0</v>
      </c>
      <c r="I55" s="15">
        <v>0</v>
      </c>
      <c r="J55" s="14" t="e">
        <v>#N/A</v>
      </c>
      <c r="K55" s="14" t="s">
        <v>50</v>
      </c>
      <c r="L55" s="14"/>
      <c r="M55" s="14"/>
      <c r="N55" s="14">
        <f t="shared" si="12"/>
        <v>50</v>
      </c>
      <c r="O55" s="14">
        <f t="shared" si="4"/>
        <v>0</v>
      </c>
      <c r="P55" s="14">
        <v>50</v>
      </c>
      <c r="Q55" s="14"/>
      <c r="R55" s="14"/>
      <c r="S55" s="14">
        <f t="shared" si="5"/>
        <v>0</v>
      </c>
      <c r="T55" s="16"/>
      <c r="U55" s="16"/>
      <c r="V55" s="14"/>
      <c r="W55" s="14"/>
      <c r="X55" s="14" t="e">
        <f t="shared" si="7"/>
        <v>#DIV/0!</v>
      </c>
      <c r="Y55" s="14" t="e">
        <f t="shared" si="8"/>
        <v>#DIV/0!</v>
      </c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98</v>
      </c>
      <c r="B56" s="14" t="s">
        <v>36</v>
      </c>
      <c r="C56" s="14"/>
      <c r="D56" s="14">
        <v>132.852</v>
      </c>
      <c r="E56" s="14">
        <v>132.852</v>
      </c>
      <c r="F56" s="14"/>
      <c r="G56" s="14"/>
      <c r="H56" s="14">
        <f t="shared" si="3"/>
        <v>0</v>
      </c>
      <c r="I56" s="15">
        <v>0</v>
      </c>
      <c r="J56" s="14" t="e">
        <v>#N/A</v>
      </c>
      <c r="K56" s="14" t="s">
        <v>50</v>
      </c>
      <c r="L56" s="14"/>
      <c r="M56" s="14"/>
      <c r="N56" s="14">
        <f t="shared" si="12"/>
        <v>132.852</v>
      </c>
      <c r="O56" s="14">
        <f t="shared" si="4"/>
        <v>0</v>
      </c>
      <c r="P56" s="14">
        <v>132.852</v>
      </c>
      <c r="Q56" s="14"/>
      <c r="R56" s="14"/>
      <c r="S56" s="14">
        <f t="shared" si="5"/>
        <v>0</v>
      </c>
      <c r="T56" s="16"/>
      <c r="U56" s="16"/>
      <c r="V56" s="14"/>
      <c r="W56" s="14"/>
      <c r="X56" s="14" t="e">
        <f t="shared" si="7"/>
        <v>#DIV/0!</v>
      </c>
      <c r="Y56" s="14" t="e">
        <f t="shared" si="8"/>
        <v>#DIV/0!</v>
      </c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42</v>
      </c>
      <c r="C57" s="1">
        <v>320</v>
      </c>
      <c r="D57" s="1">
        <v>11</v>
      </c>
      <c r="E57" s="1">
        <v>204</v>
      </c>
      <c r="F57" s="1">
        <v>111</v>
      </c>
      <c r="G57" s="12"/>
      <c r="H57" s="1">
        <f t="shared" si="3"/>
        <v>111</v>
      </c>
      <c r="I57" s="8">
        <v>0.45</v>
      </c>
      <c r="J57" s="1">
        <v>50</v>
      </c>
      <c r="K57" s="1" t="s">
        <v>37</v>
      </c>
      <c r="L57" s="1"/>
      <c r="M57" s="1">
        <v>207</v>
      </c>
      <c r="N57" s="1">
        <f t="shared" si="12"/>
        <v>-3</v>
      </c>
      <c r="O57" s="1">
        <f t="shared" si="4"/>
        <v>204</v>
      </c>
      <c r="P57" s="1"/>
      <c r="Q57" s="1">
        <v>0</v>
      </c>
      <c r="R57" s="1">
        <v>219.4</v>
      </c>
      <c r="S57" s="1">
        <f t="shared" si="5"/>
        <v>40.799999999999997</v>
      </c>
      <c r="T57" s="5">
        <f t="shared" ref="T57:T59" si="16">11*S57-R57-Q57-H57</f>
        <v>118.39999999999995</v>
      </c>
      <c r="U57" s="5"/>
      <c r="V57" s="1"/>
      <c r="W57" s="1"/>
      <c r="X57" s="1">
        <f t="shared" si="7"/>
        <v>11</v>
      </c>
      <c r="Y57" s="1">
        <f t="shared" si="8"/>
        <v>8.0980392156862742</v>
      </c>
      <c r="Z57" s="1">
        <v>37</v>
      </c>
      <c r="AA57" s="1">
        <v>29.6</v>
      </c>
      <c r="AB57" s="1">
        <v>27.6</v>
      </c>
      <c r="AC57" s="1">
        <v>27.4</v>
      </c>
      <c r="AD57" s="1">
        <v>30</v>
      </c>
      <c r="AE57" s="1">
        <v>48.6</v>
      </c>
      <c r="AF57" s="1">
        <v>52.4</v>
      </c>
      <c r="AG57" s="1">
        <v>35.799999999999997</v>
      </c>
      <c r="AH57" s="1"/>
      <c r="AI57" s="1">
        <f>I57*T57</f>
        <v>53.27999999999998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42</v>
      </c>
      <c r="C58" s="1">
        <v>13</v>
      </c>
      <c r="D58" s="1">
        <v>143</v>
      </c>
      <c r="E58" s="1">
        <v>81</v>
      </c>
      <c r="F58" s="1">
        <v>37</v>
      </c>
      <c r="G58" s="12"/>
      <c r="H58" s="1">
        <f t="shared" si="3"/>
        <v>37</v>
      </c>
      <c r="I58" s="8">
        <v>0.4</v>
      </c>
      <c r="J58" s="1">
        <v>40</v>
      </c>
      <c r="K58" s="1" t="s">
        <v>37</v>
      </c>
      <c r="L58" s="1"/>
      <c r="M58" s="1">
        <v>132</v>
      </c>
      <c r="N58" s="1">
        <f t="shared" si="12"/>
        <v>-51</v>
      </c>
      <c r="O58" s="1">
        <f t="shared" si="4"/>
        <v>81</v>
      </c>
      <c r="P58" s="1"/>
      <c r="Q58" s="1">
        <v>96.4</v>
      </c>
      <c r="R58" s="1">
        <v>11.599999999999991</v>
      </c>
      <c r="S58" s="1">
        <f t="shared" si="5"/>
        <v>16.2</v>
      </c>
      <c r="T58" s="5">
        <f t="shared" si="16"/>
        <v>33.199999999999989</v>
      </c>
      <c r="U58" s="5"/>
      <c r="V58" s="1"/>
      <c r="W58" s="1"/>
      <c r="X58" s="1">
        <f t="shared" si="7"/>
        <v>11</v>
      </c>
      <c r="Y58" s="1">
        <f t="shared" si="8"/>
        <v>8.9506172839506171</v>
      </c>
      <c r="Z58" s="1">
        <v>18</v>
      </c>
      <c r="AA58" s="1">
        <v>20.2</v>
      </c>
      <c r="AB58" s="1">
        <v>26.8</v>
      </c>
      <c r="AC58" s="1">
        <v>23.8</v>
      </c>
      <c r="AD58" s="1">
        <v>19.2</v>
      </c>
      <c r="AE58" s="1">
        <v>23.4</v>
      </c>
      <c r="AF58" s="1">
        <v>14.8</v>
      </c>
      <c r="AG58" s="1">
        <v>13.6</v>
      </c>
      <c r="AH58" s="1"/>
      <c r="AI58" s="1">
        <f>I58*T58</f>
        <v>13.279999999999996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42</v>
      </c>
      <c r="C59" s="1">
        <v>84</v>
      </c>
      <c r="D59" s="1">
        <v>90</v>
      </c>
      <c r="E59" s="1">
        <v>109</v>
      </c>
      <c r="F59" s="1">
        <v>19</v>
      </c>
      <c r="G59" s="12"/>
      <c r="H59" s="1">
        <f t="shared" si="3"/>
        <v>19</v>
      </c>
      <c r="I59" s="8">
        <v>0.4</v>
      </c>
      <c r="J59" s="1">
        <v>40</v>
      </c>
      <c r="K59" s="1" t="s">
        <v>37</v>
      </c>
      <c r="L59" s="1"/>
      <c r="M59" s="1">
        <v>123</v>
      </c>
      <c r="N59" s="1">
        <f t="shared" si="12"/>
        <v>-14</v>
      </c>
      <c r="O59" s="1">
        <f t="shared" si="4"/>
        <v>109</v>
      </c>
      <c r="P59" s="1"/>
      <c r="Q59" s="1">
        <v>13.400000000000031</v>
      </c>
      <c r="R59" s="1">
        <v>169</v>
      </c>
      <c r="S59" s="1">
        <f t="shared" si="5"/>
        <v>21.8</v>
      </c>
      <c r="T59" s="5">
        <f t="shared" si="16"/>
        <v>38.399999999999977</v>
      </c>
      <c r="U59" s="5"/>
      <c r="V59" s="1"/>
      <c r="W59" s="1"/>
      <c r="X59" s="1">
        <f t="shared" si="7"/>
        <v>11</v>
      </c>
      <c r="Y59" s="1">
        <f t="shared" si="8"/>
        <v>9.2385321100917448</v>
      </c>
      <c r="Z59" s="1">
        <v>27.8</v>
      </c>
      <c r="AA59" s="1">
        <v>13.4</v>
      </c>
      <c r="AB59" s="1">
        <v>17.600000000000001</v>
      </c>
      <c r="AC59" s="1">
        <v>20</v>
      </c>
      <c r="AD59" s="1">
        <v>21.4</v>
      </c>
      <c r="AE59" s="1">
        <v>23.8</v>
      </c>
      <c r="AF59" s="1">
        <v>21.2</v>
      </c>
      <c r="AG59" s="1">
        <v>20.8</v>
      </c>
      <c r="AH59" s="1"/>
      <c r="AI59" s="1">
        <f>I59*T59</f>
        <v>15.359999999999992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102</v>
      </c>
      <c r="B60" s="20" t="s">
        <v>36</v>
      </c>
      <c r="C60" s="20"/>
      <c r="D60" s="20">
        <v>32.337000000000003</v>
      </c>
      <c r="E60" s="20">
        <v>21.556999999999999</v>
      </c>
      <c r="F60" s="20">
        <v>10.78</v>
      </c>
      <c r="G60" s="12">
        <f>IFERROR(VLOOKUP(A60,[1]TDSheet!$A:$B,2,0),0)</f>
        <v>10.78</v>
      </c>
      <c r="H60" s="20">
        <f t="shared" si="3"/>
        <v>0</v>
      </c>
      <c r="I60" s="21">
        <v>0</v>
      </c>
      <c r="J60" s="20">
        <v>50</v>
      </c>
      <c r="K60" s="20" t="s">
        <v>37</v>
      </c>
      <c r="L60" s="20"/>
      <c r="M60" s="20"/>
      <c r="N60" s="20">
        <f t="shared" si="12"/>
        <v>21.556999999999999</v>
      </c>
      <c r="O60" s="20">
        <f t="shared" si="4"/>
        <v>0</v>
      </c>
      <c r="P60" s="20">
        <v>21.556999999999999</v>
      </c>
      <c r="Q60" s="20">
        <v>0</v>
      </c>
      <c r="R60" s="20">
        <v>0</v>
      </c>
      <c r="S60" s="20">
        <f t="shared" si="5"/>
        <v>0</v>
      </c>
      <c r="T60" s="22"/>
      <c r="U60" s="22"/>
      <c r="V60" s="20"/>
      <c r="W60" s="20"/>
      <c r="X60" s="20" t="e">
        <f t="shared" si="7"/>
        <v>#DIV/0!</v>
      </c>
      <c r="Y60" s="20" t="e">
        <f t="shared" si="8"/>
        <v>#DIV/0!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 t="s">
        <v>45</v>
      </c>
      <c r="AI60" s="20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42</v>
      </c>
      <c r="C61" s="1"/>
      <c r="D61" s="1">
        <v>162</v>
      </c>
      <c r="E61" s="1">
        <v>70</v>
      </c>
      <c r="F61" s="1">
        <v>88</v>
      </c>
      <c r="G61" s="12"/>
      <c r="H61" s="1">
        <f t="shared" si="3"/>
        <v>88</v>
      </c>
      <c r="I61" s="8">
        <v>0.1</v>
      </c>
      <c r="J61" s="1">
        <v>730</v>
      </c>
      <c r="K61" s="1" t="s">
        <v>37</v>
      </c>
      <c r="L61" s="1"/>
      <c r="M61" s="1">
        <v>72</v>
      </c>
      <c r="N61" s="1">
        <f t="shared" si="12"/>
        <v>-2</v>
      </c>
      <c r="O61" s="1">
        <f t="shared" si="4"/>
        <v>70</v>
      </c>
      <c r="P61" s="1"/>
      <c r="Q61" s="1">
        <v>0</v>
      </c>
      <c r="R61" s="1">
        <v>0</v>
      </c>
      <c r="S61" s="1">
        <f t="shared" si="5"/>
        <v>14</v>
      </c>
      <c r="T61" s="5">
        <f t="shared" ref="T61:T65" si="17">11*S61-R61-Q61-H61</f>
        <v>66</v>
      </c>
      <c r="U61" s="5"/>
      <c r="V61" s="1"/>
      <c r="W61" s="1"/>
      <c r="X61" s="1">
        <f t="shared" si="7"/>
        <v>11</v>
      </c>
      <c r="Y61" s="1">
        <f t="shared" si="8"/>
        <v>6.2857142857142856</v>
      </c>
      <c r="Z61" s="1">
        <v>7.4</v>
      </c>
      <c r="AA61" s="1">
        <v>4</v>
      </c>
      <c r="AB61" s="1">
        <v>4.2</v>
      </c>
      <c r="AC61" s="1">
        <v>12</v>
      </c>
      <c r="AD61" s="1">
        <v>11.8</v>
      </c>
      <c r="AE61" s="1">
        <v>0</v>
      </c>
      <c r="AF61" s="1">
        <v>0</v>
      </c>
      <c r="AG61" s="1">
        <v>0</v>
      </c>
      <c r="AH61" s="1" t="s">
        <v>60</v>
      </c>
      <c r="AI61" s="1">
        <f>I61*T61</f>
        <v>6.6000000000000005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36</v>
      </c>
      <c r="C62" s="1">
        <v>26.355</v>
      </c>
      <c r="D62" s="1">
        <v>150.57499999999999</v>
      </c>
      <c r="E62" s="1">
        <v>103.874</v>
      </c>
      <c r="F62" s="1">
        <v>73.055999999999997</v>
      </c>
      <c r="G62" s="12">
        <f>IFERROR(VLOOKUP(A62,[1]TDSheet!$A:$B,2,0),0)</f>
        <v>10.725</v>
      </c>
      <c r="H62" s="1">
        <f t="shared" si="3"/>
        <v>62.330999999999996</v>
      </c>
      <c r="I62" s="8">
        <v>1</v>
      </c>
      <c r="J62" s="1">
        <v>50</v>
      </c>
      <c r="K62" s="1" t="s">
        <v>37</v>
      </c>
      <c r="L62" s="1"/>
      <c r="M62" s="1">
        <v>76.599999999999994</v>
      </c>
      <c r="N62" s="1">
        <f t="shared" si="12"/>
        <v>27.274000000000001</v>
      </c>
      <c r="O62" s="1">
        <f t="shared" si="4"/>
        <v>71.731999999999999</v>
      </c>
      <c r="P62" s="1">
        <v>32.142000000000003</v>
      </c>
      <c r="Q62" s="1">
        <v>71.169000000000068</v>
      </c>
      <c r="R62" s="1">
        <v>52.122999999999962</v>
      </c>
      <c r="S62" s="1">
        <f t="shared" si="5"/>
        <v>14.346399999999999</v>
      </c>
      <c r="T62" s="5"/>
      <c r="U62" s="5"/>
      <c r="V62" s="1"/>
      <c r="W62" s="1"/>
      <c r="X62" s="1">
        <f t="shared" si="7"/>
        <v>12.938646629119502</v>
      </c>
      <c r="Y62" s="1">
        <f t="shared" si="8"/>
        <v>12.938646629119502</v>
      </c>
      <c r="Z62" s="1">
        <v>18.052399999999999</v>
      </c>
      <c r="AA62" s="1">
        <v>17.920400000000001</v>
      </c>
      <c r="AB62" s="1">
        <v>15.7896</v>
      </c>
      <c r="AC62" s="1">
        <v>13.662800000000001</v>
      </c>
      <c r="AD62" s="1">
        <v>14.8088</v>
      </c>
      <c r="AE62" s="1">
        <v>15.184200000000001</v>
      </c>
      <c r="AF62" s="1">
        <v>15.01</v>
      </c>
      <c r="AG62" s="1">
        <v>17.637</v>
      </c>
      <c r="AH62" s="1"/>
      <c r="AI62" s="1">
        <f>I62*T62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36</v>
      </c>
      <c r="C63" s="1">
        <v>36.982999999999997</v>
      </c>
      <c r="D63" s="1">
        <v>10.824</v>
      </c>
      <c r="E63" s="1">
        <v>17.678000000000001</v>
      </c>
      <c r="F63" s="1">
        <v>30.129000000000001</v>
      </c>
      <c r="G63" s="12"/>
      <c r="H63" s="1">
        <f t="shared" si="3"/>
        <v>30.129000000000001</v>
      </c>
      <c r="I63" s="8">
        <v>1</v>
      </c>
      <c r="J63" s="1">
        <v>50</v>
      </c>
      <c r="K63" s="1" t="s">
        <v>37</v>
      </c>
      <c r="L63" s="1"/>
      <c r="M63" s="1">
        <v>18.55</v>
      </c>
      <c r="N63" s="1">
        <f t="shared" si="12"/>
        <v>-0.87199999999999989</v>
      </c>
      <c r="O63" s="1">
        <f t="shared" si="4"/>
        <v>17.678000000000001</v>
      </c>
      <c r="P63" s="1"/>
      <c r="Q63" s="1">
        <v>0</v>
      </c>
      <c r="R63" s="1">
        <v>0</v>
      </c>
      <c r="S63" s="1">
        <f t="shared" si="5"/>
        <v>3.5356000000000001</v>
      </c>
      <c r="T63" s="5">
        <f t="shared" si="17"/>
        <v>8.7626000000000026</v>
      </c>
      <c r="U63" s="5"/>
      <c r="V63" s="1"/>
      <c r="W63" s="1"/>
      <c r="X63" s="1">
        <f t="shared" si="7"/>
        <v>11</v>
      </c>
      <c r="Y63" s="1">
        <f t="shared" si="8"/>
        <v>8.5216087792736737</v>
      </c>
      <c r="Z63" s="1">
        <v>2.99</v>
      </c>
      <c r="AA63" s="1">
        <v>3.5270000000000001</v>
      </c>
      <c r="AB63" s="1">
        <v>3.5253999999999999</v>
      </c>
      <c r="AC63" s="1">
        <v>4.4649999999999999</v>
      </c>
      <c r="AD63" s="1">
        <v>5.3662000000000001</v>
      </c>
      <c r="AE63" s="1">
        <v>4.9543999999999997</v>
      </c>
      <c r="AF63" s="1">
        <v>5.5</v>
      </c>
      <c r="AG63" s="1">
        <v>3.0164</v>
      </c>
      <c r="AH63" s="1"/>
      <c r="AI63" s="1">
        <f>I63*T63</f>
        <v>8.7626000000000026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42</v>
      </c>
      <c r="C64" s="1"/>
      <c r="D64" s="1">
        <v>164</v>
      </c>
      <c r="E64" s="1">
        <v>68</v>
      </c>
      <c r="F64" s="1">
        <v>94</v>
      </c>
      <c r="G64" s="12"/>
      <c r="H64" s="1">
        <f t="shared" si="3"/>
        <v>94</v>
      </c>
      <c r="I64" s="8">
        <v>0.1</v>
      </c>
      <c r="J64" s="1">
        <v>730</v>
      </c>
      <c r="K64" s="1" t="s">
        <v>37</v>
      </c>
      <c r="L64" s="1"/>
      <c r="M64" s="1">
        <v>70</v>
      </c>
      <c r="N64" s="1">
        <f t="shared" si="12"/>
        <v>-2</v>
      </c>
      <c r="O64" s="1">
        <f t="shared" si="4"/>
        <v>68</v>
      </c>
      <c r="P64" s="1"/>
      <c r="Q64" s="1">
        <v>0</v>
      </c>
      <c r="R64" s="1">
        <v>0</v>
      </c>
      <c r="S64" s="1">
        <f t="shared" si="5"/>
        <v>13.6</v>
      </c>
      <c r="T64" s="5">
        <f t="shared" si="17"/>
        <v>55.599999999999994</v>
      </c>
      <c r="U64" s="5"/>
      <c r="V64" s="1"/>
      <c r="W64" s="1"/>
      <c r="X64" s="1">
        <f t="shared" si="7"/>
        <v>11</v>
      </c>
      <c r="Y64" s="1">
        <f t="shared" si="8"/>
        <v>6.9117647058823533</v>
      </c>
      <c r="Z64" s="1">
        <v>7</v>
      </c>
      <c r="AA64" s="1">
        <v>3.6</v>
      </c>
      <c r="AB64" s="1">
        <v>3.6</v>
      </c>
      <c r="AC64" s="1">
        <v>12</v>
      </c>
      <c r="AD64" s="1">
        <v>12</v>
      </c>
      <c r="AE64" s="1">
        <v>0</v>
      </c>
      <c r="AF64" s="1">
        <v>0</v>
      </c>
      <c r="AG64" s="1">
        <v>0</v>
      </c>
      <c r="AH64" s="1" t="s">
        <v>60</v>
      </c>
      <c r="AI64" s="1">
        <f>I64*T64</f>
        <v>5.56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42</v>
      </c>
      <c r="C65" s="1">
        <v>20</v>
      </c>
      <c r="D65" s="1">
        <v>217</v>
      </c>
      <c r="E65" s="1">
        <v>90</v>
      </c>
      <c r="F65" s="1">
        <v>139</v>
      </c>
      <c r="G65" s="12"/>
      <c r="H65" s="1">
        <f t="shared" si="3"/>
        <v>139</v>
      </c>
      <c r="I65" s="8">
        <v>0.4</v>
      </c>
      <c r="J65" s="1">
        <v>50</v>
      </c>
      <c r="K65" s="1" t="s">
        <v>37</v>
      </c>
      <c r="L65" s="1"/>
      <c r="M65" s="1">
        <v>109</v>
      </c>
      <c r="N65" s="1">
        <f t="shared" si="12"/>
        <v>-19</v>
      </c>
      <c r="O65" s="1">
        <f t="shared" si="4"/>
        <v>90</v>
      </c>
      <c r="P65" s="1"/>
      <c r="Q65" s="1">
        <v>14.19999999999996</v>
      </c>
      <c r="R65" s="1">
        <v>142</v>
      </c>
      <c r="S65" s="1">
        <f t="shared" si="5"/>
        <v>18</v>
      </c>
      <c r="T65" s="5"/>
      <c r="U65" s="5"/>
      <c r="V65" s="1"/>
      <c r="W65" s="1"/>
      <c r="X65" s="1">
        <f t="shared" si="7"/>
        <v>16.399999999999995</v>
      </c>
      <c r="Y65" s="1">
        <f t="shared" si="8"/>
        <v>16.399999999999995</v>
      </c>
      <c r="Z65" s="1">
        <v>27</v>
      </c>
      <c r="AA65" s="1">
        <v>22</v>
      </c>
      <c r="AB65" s="1">
        <v>13.6</v>
      </c>
      <c r="AC65" s="1">
        <v>17.8</v>
      </c>
      <c r="AD65" s="1">
        <v>18.600000000000001</v>
      </c>
      <c r="AE65" s="1">
        <v>18.2</v>
      </c>
      <c r="AF65" s="1">
        <v>14.4</v>
      </c>
      <c r="AG65" s="1">
        <v>3</v>
      </c>
      <c r="AH65" s="1"/>
      <c r="AI65" s="1">
        <f>I65*T65</f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108</v>
      </c>
      <c r="B66" s="14" t="s">
        <v>36</v>
      </c>
      <c r="C66" s="14"/>
      <c r="D66" s="14">
        <v>8.1210000000000004</v>
      </c>
      <c r="E66" s="14"/>
      <c r="F66" s="14">
        <v>8.1210000000000004</v>
      </c>
      <c r="G66" s="12">
        <f>IFERROR(VLOOKUP(A66,[1]TDSheet!$A:$B,2,0),0)</f>
        <v>8.1210000000000004</v>
      </c>
      <c r="H66" s="14">
        <f t="shared" si="3"/>
        <v>0</v>
      </c>
      <c r="I66" s="15">
        <v>0</v>
      </c>
      <c r="J66" s="14" t="e">
        <v>#N/A</v>
      </c>
      <c r="K66" s="14" t="s">
        <v>50</v>
      </c>
      <c r="L66" s="14"/>
      <c r="M66" s="14"/>
      <c r="N66" s="14">
        <f t="shared" si="12"/>
        <v>0</v>
      </c>
      <c r="O66" s="14">
        <f t="shared" si="4"/>
        <v>0</v>
      </c>
      <c r="P66" s="14"/>
      <c r="Q66" s="14"/>
      <c r="R66" s="14"/>
      <c r="S66" s="14">
        <f t="shared" si="5"/>
        <v>0</v>
      </c>
      <c r="T66" s="16"/>
      <c r="U66" s="16"/>
      <c r="V66" s="14"/>
      <c r="W66" s="14"/>
      <c r="X66" s="14" t="e">
        <f t="shared" si="7"/>
        <v>#DIV/0!</v>
      </c>
      <c r="Y66" s="14" t="e">
        <f t="shared" si="8"/>
        <v>#DIV/0!</v>
      </c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42</v>
      </c>
      <c r="C67" s="1">
        <v>45</v>
      </c>
      <c r="D67" s="1">
        <v>1301</v>
      </c>
      <c r="E67" s="1">
        <v>981</v>
      </c>
      <c r="F67" s="1">
        <v>244</v>
      </c>
      <c r="G67" s="12">
        <f>IFERROR(VLOOKUP(A67,[1]TDSheet!$A:$B,2,0),0)</f>
        <v>18</v>
      </c>
      <c r="H67" s="1">
        <f t="shared" si="3"/>
        <v>226</v>
      </c>
      <c r="I67" s="8">
        <v>0.4</v>
      </c>
      <c r="J67" s="1">
        <v>40</v>
      </c>
      <c r="K67" s="1" t="s">
        <v>37</v>
      </c>
      <c r="L67" s="1"/>
      <c r="M67" s="1">
        <v>411</v>
      </c>
      <c r="N67" s="1">
        <f t="shared" si="12"/>
        <v>570</v>
      </c>
      <c r="O67" s="1">
        <f t="shared" si="4"/>
        <v>381</v>
      </c>
      <c r="P67" s="1">
        <v>600</v>
      </c>
      <c r="Q67" s="1">
        <v>421.59999999999991</v>
      </c>
      <c r="R67" s="1">
        <v>409.60000000000042</v>
      </c>
      <c r="S67" s="1">
        <f t="shared" si="5"/>
        <v>76.2</v>
      </c>
      <c r="T67" s="5"/>
      <c r="U67" s="5"/>
      <c r="V67" s="1"/>
      <c r="W67" s="1"/>
      <c r="X67" s="1">
        <f t="shared" si="7"/>
        <v>13.8740157480315</v>
      </c>
      <c r="Y67" s="1">
        <f t="shared" si="8"/>
        <v>13.8740157480315</v>
      </c>
      <c r="Z67" s="1">
        <v>100.2</v>
      </c>
      <c r="AA67" s="1">
        <v>92.6</v>
      </c>
      <c r="AB67" s="1">
        <v>90.2</v>
      </c>
      <c r="AC67" s="1">
        <v>78.2</v>
      </c>
      <c r="AD67" s="1">
        <v>76.599999999999994</v>
      </c>
      <c r="AE67" s="1">
        <v>81.599999999999994</v>
      </c>
      <c r="AF67" s="1">
        <v>89.2</v>
      </c>
      <c r="AG67" s="1">
        <v>89.2</v>
      </c>
      <c r="AH67" s="1"/>
      <c r="AI67" s="1">
        <f>I67*T67</f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42</v>
      </c>
      <c r="C68" s="1">
        <v>157</v>
      </c>
      <c r="D68" s="1">
        <v>1213</v>
      </c>
      <c r="E68" s="1">
        <v>969</v>
      </c>
      <c r="F68" s="1">
        <v>201</v>
      </c>
      <c r="G68" s="12">
        <f>IFERROR(VLOOKUP(A68,[1]TDSheet!$A:$B,2,0),0)</f>
        <v>18</v>
      </c>
      <c r="H68" s="1">
        <f t="shared" si="3"/>
        <v>183</v>
      </c>
      <c r="I68" s="8">
        <v>0.4</v>
      </c>
      <c r="J68" s="1">
        <v>40</v>
      </c>
      <c r="K68" s="1" t="s">
        <v>37</v>
      </c>
      <c r="L68" s="1"/>
      <c r="M68" s="1">
        <v>497</v>
      </c>
      <c r="N68" s="1">
        <f t="shared" si="12"/>
        <v>472</v>
      </c>
      <c r="O68" s="1">
        <f t="shared" si="4"/>
        <v>489</v>
      </c>
      <c r="P68" s="1">
        <v>480</v>
      </c>
      <c r="Q68" s="1">
        <v>0</v>
      </c>
      <c r="R68" s="1">
        <v>557.99999999999989</v>
      </c>
      <c r="S68" s="1">
        <f t="shared" si="5"/>
        <v>97.8</v>
      </c>
      <c r="T68" s="5">
        <f t="shared" ref="T67:T70" si="18">11*S68-R68-Q68-H68</f>
        <v>334.80000000000007</v>
      </c>
      <c r="U68" s="5"/>
      <c r="V68" s="1"/>
      <c r="W68" s="1"/>
      <c r="X68" s="1">
        <f t="shared" si="7"/>
        <v>11</v>
      </c>
      <c r="Y68" s="1">
        <f t="shared" si="8"/>
        <v>7.5766871165644165</v>
      </c>
      <c r="Z68" s="1">
        <v>98.8</v>
      </c>
      <c r="AA68" s="1">
        <v>62.8</v>
      </c>
      <c r="AB68" s="1">
        <v>62.4</v>
      </c>
      <c r="AC68" s="1">
        <v>83.6</v>
      </c>
      <c r="AD68" s="1">
        <v>82.8</v>
      </c>
      <c r="AE68" s="1">
        <v>78.8</v>
      </c>
      <c r="AF68" s="1">
        <v>63</v>
      </c>
      <c r="AG68" s="1">
        <v>64.2</v>
      </c>
      <c r="AH68" s="1" t="s">
        <v>39</v>
      </c>
      <c r="AI68" s="1">
        <f>I68*T68</f>
        <v>133.92000000000004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36</v>
      </c>
      <c r="C69" s="1">
        <v>20.484999999999999</v>
      </c>
      <c r="D69" s="1">
        <v>599.06500000000005</v>
      </c>
      <c r="E69" s="1">
        <v>479.61700000000002</v>
      </c>
      <c r="F69" s="1">
        <v>125.395</v>
      </c>
      <c r="G69" s="12">
        <f>IFERROR(VLOOKUP(A69,[1]TDSheet!$A:$B,2,0),0)</f>
        <v>5.3949999999999996</v>
      </c>
      <c r="H69" s="1">
        <f t="shared" si="3"/>
        <v>120</v>
      </c>
      <c r="I69" s="8">
        <v>1</v>
      </c>
      <c r="J69" s="1">
        <v>40</v>
      </c>
      <c r="K69" s="1" t="s">
        <v>37</v>
      </c>
      <c r="L69" s="1"/>
      <c r="M69" s="1">
        <v>138.4</v>
      </c>
      <c r="N69" s="1">
        <f t="shared" si="12"/>
        <v>341.21699999999998</v>
      </c>
      <c r="O69" s="1">
        <f t="shared" si="4"/>
        <v>143.30400000000003</v>
      </c>
      <c r="P69" s="1">
        <v>336.31299999999999</v>
      </c>
      <c r="Q69" s="1">
        <v>290.09179999999998</v>
      </c>
      <c r="R69" s="1">
        <v>0</v>
      </c>
      <c r="S69" s="1">
        <f t="shared" si="5"/>
        <v>28.660800000000005</v>
      </c>
      <c r="T69" s="5"/>
      <c r="U69" s="5"/>
      <c r="V69" s="1"/>
      <c r="W69" s="1"/>
      <c r="X69" s="1">
        <f t="shared" si="7"/>
        <v>14.308456149165407</v>
      </c>
      <c r="Y69" s="1">
        <f t="shared" si="8"/>
        <v>14.308456149165407</v>
      </c>
      <c r="Z69" s="1">
        <v>39.4024</v>
      </c>
      <c r="AA69" s="1">
        <v>50.415199999999999</v>
      </c>
      <c r="AB69" s="1">
        <v>54.758000000000003</v>
      </c>
      <c r="AC69" s="1">
        <v>43.797199999999997</v>
      </c>
      <c r="AD69" s="1">
        <v>38.337600000000002</v>
      </c>
      <c r="AE69" s="1">
        <v>45.869799999999998</v>
      </c>
      <c r="AF69" s="1">
        <v>43.32</v>
      </c>
      <c r="AG69" s="1">
        <v>50.456800000000001</v>
      </c>
      <c r="AH69" s="1"/>
      <c r="AI69" s="1">
        <f>I69*T69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36</v>
      </c>
      <c r="C70" s="1"/>
      <c r="D70" s="1">
        <v>584.05999999999995</v>
      </c>
      <c r="E70" s="1">
        <v>375.46199999999999</v>
      </c>
      <c r="F70" s="1">
        <v>177.77799999999999</v>
      </c>
      <c r="G70" s="12">
        <f>IFERROR(VLOOKUP(A70,[1]TDSheet!$A:$B,2,0),0)</f>
        <v>5.4109999999999996</v>
      </c>
      <c r="H70" s="1">
        <f t="shared" si="3"/>
        <v>172.36699999999999</v>
      </c>
      <c r="I70" s="8">
        <v>1</v>
      </c>
      <c r="J70" s="1">
        <v>40</v>
      </c>
      <c r="K70" s="1" t="s">
        <v>37</v>
      </c>
      <c r="L70" s="1"/>
      <c r="M70" s="1">
        <v>230.6</v>
      </c>
      <c r="N70" s="1">
        <f t="shared" ref="N70:N101" si="19">E70-M70</f>
        <v>144.86199999999999</v>
      </c>
      <c r="O70" s="1">
        <f t="shared" si="4"/>
        <v>224.46199999999999</v>
      </c>
      <c r="P70" s="1">
        <v>151</v>
      </c>
      <c r="Q70" s="1">
        <v>64.946200000000061</v>
      </c>
      <c r="R70" s="1">
        <v>0</v>
      </c>
      <c r="S70" s="1">
        <f t="shared" si="5"/>
        <v>44.892399999999995</v>
      </c>
      <c r="T70" s="5">
        <f t="shared" si="18"/>
        <v>256.50319999999988</v>
      </c>
      <c r="U70" s="5"/>
      <c r="V70" s="1"/>
      <c r="W70" s="1"/>
      <c r="X70" s="1">
        <f t="shared" si="7"/>
        <v>11</v>
      </c>
      <c r="Y70" s="1">
        <f t="shared" si="8"/>
        <v>5.2862667177517819</v>
      </c>
      <c r="Z70" s="1">
        <v>22.825800000000001</v>
      </c>
      <c r="AA70" s="1">
        <v>21.3782</v>
      </c>
      <c r="AB70" s="1">
        <v>44.105200000000004</v>
      </c>
      <c r="AC70" s="1">
        <v>47.383000000000003</v>
      </c>
      <c r="AD70" s="1">
        <v>33.712800000000001</v>
      </c>
      <c r="AE70" s="1">
        <v>27.541799999999999</v>
      </c>
      <c r="AF70" s="1">
        <v>35.299999999999997</v>
      </c>
      <c r="AG70" s="1">
        <v>36.169800000000002</v>
      </c>
      <c r="AH70" s="1"/>
      <c r="AI70" s="1">
        <f>I70*T70</f>
        <v>256.50319999999988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113</v>
      </c>
      <c r="B71" s="14" t="s">
        <v>36</v>
      </c>
      <c r="C71" s="14"/>
      <c r="D71" s="14">
        <v>156.75800000000001</v>
      </c>
      <c r="E71" s="14">
        <v>151.34100000000001</v>
      </c>
      <c r="F71" s="14">
        <v>5.4169999999999998</v>
      </c>
      <c r="G71" s="12">
        <f>IFERROR(VLOOKUP(A71,[1]TDSheet!$A:$B,2,0),0)</f>
        <v>5.4169999999999998</v>
      </c>
      <c r="H71" s="14">
        <f t="shared" ref="H71:H108" si="20">F71-G71</f>
        <v>0</v>
      </c>
      <c r="I71" s="15">
        <v>0</v>
      </c>
      <c r="J71" s="14" t="e">
        <v>#N/A</v>
      </c>
      <c r="K71" s="14" t="s">
        <v>50</v>
      </c>
      <c r="L71" s="14"/>
      <c r="M71" s="14"/>
      <c r="N71" s="14">
        <f t="shared" si="19"/>
        <v>151.34100000000001</v>
      </c>
      <c r="O71" s="14">
        <f t="shared" ref="O71:O108" si="21">E71-P71</f>
        <v>0</v>
      </c>
      <c r="P71" s="14">
        <v>151.34100000000001</v>
      </c>
      <c r="Q71" s="14"/>
      <c r="R71" s="14"/>
      <c r="S71" s="14">
        <f t="shared" ref="S71:S108" si="22">O71/5</f>
        <v>0</v>
      </c>
      <c r="T71" s="16"/>
      <c r="U71" s="16"/>
      <c r="V71" s="14"/>
      <c r="W71" s="14"/>
      <c r="X71" s="14" t="e">
        <f t="shared" ref="X71:X108" si="23">(H71+Q71+R71+T71)/S71</f>
        <v>#DIV/0!</v>
      </c>
      <c r="Y71" s="14" t="e">
        <f t="shared" ref="Y71:Y108" si="24">(H71+Q71+R71)/S71</f>
        <v>#DIV/0!</v>
      </c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36</v>
      </c>
      <c r="C72" s="1">
        <v>154.50800000000001</v>
      </c>
      <c r="D72" s="1">
        <v>414.37400000000002</v>
      </c>
      <c r="E72" s="1">
        <v>344.32799999999997</v>
      </c>
      <c r="F72" s="1">
        <v>204.702</v>
      </c>
      <c r="G72" s="12">
        <f>IFERROR(VLOOKUP(A72,[1]TDSheet!$A:$B,2,0),0)</f>
        <v>5.4710000000000001</v>
      </c>
      <c r="H72" s="1">
        <f t="shared" si="20"/>
        <v>199.23099999999999</v>
      </c>
      <c r="I72" s="8">
        <v>1</v>
      </c>
      <c r="J72" s="1">
        <v>40</v>
      </c>
      <c r="K72" s="1" t="s">
        <v>37</v>
      </c>
      <c r="L72" s="1"/>
      <c r="M72" s="1">
        <v>163.1</v>
      </c>
      <c r="N72" s="1">
        <f t="shared" si="19"/>
        <v>181.22799999999998</v>
      </c>
      <c r="O72" s="1">
        <f t="shared" si="21"/>
        <v>159.35799999999998</v>
      </c>
      <c r="P72" s="1">
        <v>184.97</v>
      </c>
      <c r="Q72" s="1">
        <v>0</v>
      </c>
      <c r="R72" s="1">
        <v>259.80059999999997</v>
      </c>
      <c r="S72" s="1">
        <f t="shared" si="22"/>
        <v>31.871599999999994</v>
      </c>
      <c r="T72" s="5"/>
      <c r="U72" s="5"/>
      <c r="V72" s="1"/>
      <c r="W72" s="1"/>
      <c r="X72" s="1">
        <f t="shared" si="23"/>
        <v>14.402527642164186</v>
      </c>
      <c r="Y72" s="1">
        <f t="shared" si="24"/>
        <v>14.402527642164186</v>
      </c>
      <c r="Z72" s="1">
        <v>45.578800000000001</v>
      </c>
      <c r="AA72" s="1">
        <v>33.8232</v>
      </c>
      <c r="AB72" s="1">
        <v>19.617999999999999</v>
      </c>
      <c r="AC72" s="1">
        <v>33.081200000000003</v>
      </c>
      <c r="AD72" s="1">
        <v>47.334000000000003</v>
      </c>
      <c r="AE72" s="1">
        <v>43.551000000000002</v>
      </c>
      <c r="AF72" s="1">
        <v>26</v>
      </c>
      <c r="AG72" s="1">
        <v>25.571400000000001</v>
      </c>
      <c r="AH72" s="1"/>
      <c r="AI72" s="1">
        <f>I72*T72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115</v>
      </c>
      <c r="B73" s="14" t="s">
        <v>42</v>
      </c>
      <c r="C73" s="14"/>
      <c r="D73" s="14">
        <v>60</v>
      </c>
      <c r="E73" s="14">
        <v>60</v>
      </c>
      <c r="F73" s="14"/>
      <c r="G73" s="14"/>
      <c r="H73" s="14">
        <f t="shared" si="20"/>
        <v>0</v>
      </c>
      <c r="I73" s="15">
        <v>0</v>
      </c>
      <c r="J73" s="14" t="e">
        <v>#N/A</v>
      </c>
      <c r="K73" s="14" t="s">
        <v>50</v>
      </c>
      <c r="L73" s="14"/>
      <c r="M73" s="14"/>
      <c r="N73" s="14">
        <f t="shared" si="19"/>
        <v>60</v>
      </c>
      <c r="O73" s="14">
        <f t="shared" si="21"/>
        <v>0</v>
      </c>
      <c r="P73" s="14">
        <v>60</v>
      </c>
      <c r="Q73" s="14"/>
      <c r="R73" s="14"/>
      <c r="S73" s="14">
        <f t="shared" si="22"/>
        <v>0</v>
      </c>
      <c r="T73" s="16"/>
      <c r="U73" s="16"/>
      <c r="V73" s="14"/>
      <c r="W73" s="14"/>
      <c r="X73" s="14" t="e">
        <f t="shared" si="23"/>
        <v>#DIV/0!</v>
      </c>
      <c r="Y73" s="14" t="e">
        <f t="shared" si="24"/>
        <v>#DIV/0!</v>
      </c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116</v>
      </c>
      <c r="B74" s="14" t="s">
        <v>36</v>
      </c>
      <c r="C74" s="14"/>
      <c r="D74" s="14">
        <v>53.918999999999997</v>
      </c>
      <c r="E74" s="14">
        <v>53.918999999999997</v>
      </c>
      <c r="F74" s="14"/>
      <c r="G74" s="14"/>
      <c r="H74" s="14">
        <f t="shared" si="20"/>
        <v>0</v>
      </c>
      <c r="I74" s="15">
        <v>0</v>
      </c>
      <c r="J74" s="14" t="e">
        <v>#N/A</v>
      </c>
      <c r="K74" s="14" t="s">
        <v>50</v>
      </c>
      <c r="L74" s="14"/>
      <c r="M74" s="14"/>
      <c r="N74" s="14">
        <f t="shared" si="19"/>
        <v>53.918999999999997</v>
      </c>
      <c r="O74" s="14">
        <f t="shared" si="21"/>
        <v>0</v>
      </c>
      <c r="P74" s="14">
        <v>53.918999999999997</v>
      </c>
      <c r="Q74" s="14"/>
      <c r="R74" s="14"/>
      <c r="S74" s="14">
        <f t="shared" si="22"/>
        <v>0</v>
      </c>
      <c r="T74" s="16"/>
      <c r="U74" s="16"/>
      <c r="V74" s="14"/>
      <c r="W74" s="14"/>
      <c r="X74" s="14" t="e">
        <f t="shared" si="23"/>
        <v>#DIV/0!</v>
      </c>
      <c r="Y74" s="14" t="e">
        <f t="shared" si="24"/>
        <v>#DIV/0!</v>
      </c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36</v>
      </c>
      <c r="C75" s="1">
        <v>9.8170000000000002</v>
      </c>
      <c r="D75" s="1">
        <v>73.537999999999997</v>
      </c>
      <c r="E75" s="1">
        <v>52.195</v>
      </c>
      <c r="F75" s="1">
        <v>25.027000000000001</v>
      </c>
      <c r="G75" s="12"/>
      <c r="H75" s="1">
        <f t="shared" si="20"/>
        <v>25.027000000000001</v>
      </c>
      <c r="I75" s="8">
        <v>1</v>
      </c>
      <c r="J75" s="1">
        <v>30</v>
      </c>
      <c r="K75" s="1" t="s">
        <v>37</v>
      </c>
      <c r="L75" s="1"/>
      <c r="M75" s="1">
        <v>48.95</v>
      </c>
      <c r="N75" s="1">
        <f t="shared" si="19"/>
        <v>3.2449999999999974</v>
      </c>
      <c r="O75" s="1">
        <f t="shared" si="21"/>
        <v>52.195</v>
      </c>
      <c r="P75" s="1"/>
      <c r="Q75" s="1">
        <v>11.84279999999999</v>
      </c>
      <c r="R75" s="1">
        <v>61.52020000000006</v>
      </c>
      <c r="S75" s="1">
        <f t="shared" si="22"/>
        <v>10.439</v>
      </c>
      <c r="T75" s="5">
        <f>11*S75-R75-Q75-H75</f>
        <v>16.438999999999957</v>
      </c>
      <c r="U75" s="5"/>
      <c r="V75" s="1"/>
      <c r="W75" s="1"/>
      <c r="X75" s="1">
        <f t="shared" si="23"/>
        <v>11</v>
      </c>
      <c r="Y75" s="1">
        <f t="shared" si="24"/>
        <v>9.425232301944634</v>
      </c>
      <c r="Z75" s="1">
        <v>10.736000000000001</v>
      </c>
      <c r="AA75" s="1">
        <v>7.5481999999999996</v>
      </c>
      <c r="AB75" s="1">
        <v>8.1402000000000001</v>
      </c>
      <c r="AC75" s="1">
        <v>8.9674000000000014</v>
      </c>
      <c r="AD75" s="1">
        <v>8.8281999999999989</v>
      </c>
      <c r="AE75" s="1">
        <v>7.5920000000000014</v>
      </c>
      <c r="AF75" s="1">
        <v>7.2</v>
      </c>
      <c r="AG75" s="1">
        <v>5.9737999999999998</v>
      </c>
      <c r="AH75" s="1" t="s">
        <v>118</v>
      </c>
      <c r="AI75" s="1">
        <f>I75*T75</f>
        <v>16.438999999999957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119</v>
      </c>
      <c r="B76" s="20" t="s">
        <v>42</v>
      </c>
      <c r="C76" s="20"/>
      <c r="D76" s="20"/>
      <c r="E76" s="20"/>
      <c r="F76" s="20"/>
      <c r="G76" s="20"/>
      <c r="H76" s="20">
        <f t="shared" si="20"/>
        <v>0</v>
      </c>
      <c r="I76" s="21">
        <v>0</v>
      </c>
      <c r="J76" s="20">
        <v>60</v>
      </c>
      <c r="K76" s="20" t="s">
        <v>37</v>
      </c>
      <c r="L76" s="20"/>
      <c r="M76" s="20"/>
      <c r="N76" s="20">
        <f t="shared" si="19"/>
        <v>0</v>
      </c>
      <c r="O76" s="20">
        <f t="shared" si="21"/>
        <v>0</v>
      </c>
      <c r="P76" s="20"/>
      <c r="Q76" s="20">
        <v>0</v>
      </c>
      <c r="R76" s="20">
        <v>0</v>
      </c>
      <c r="S76" s="20">
        <f t="shared" si="22"/>
        <v>0</v>
      </c>
      <c r="T76" s="22"/>
      <c r="U76" s="22"/>
      <c r="V76" s="20"/>
      <c r="W76" s="20"/>
      <c r="X76" s="20" t="e">
        <f t="shared" si="23"/>
        <v>#DIV/0!</v>
      </c>
      <c r="Y76" s="20" t="e">
        <f t="shared" si="24"/>
        <v>#DIV/0!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0</v>
      </c>
      <c r="AH76" s="20" t="s">
        <v>45</v>
      </c>
      <c r="AI76" s="20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120</v>
      </c>
      <c r="B77" s="20" t="s">
        <v>42</v>
      </c>
      <c r="C77" s="20"/>
      <c r="D77" s="20"/>
      <c r="E77" s="20"/>
      <c r="F77" s="20"/>
      <c r="G77" s="20"/>
      <c r="H77" s="20">
        <f t="shared" si="20"/>
        <v>0</v>
      </c>
      <c r="I77" s="21">
        <v>0</v>
      </c>
      <c r="J77" s="20">
        <v>50</v>
      </c>
      <c r="K77" s="20" t="s">
        <v>37</v>
      </c>
      <c r="L77" s="20"/>
      <c r="M77" s="20"/>
      <c r="N77" s="20">
        <f t="shared" si="19"/>
        <v>0</v>
      </c>
      <c r="O77" s="20">
        <f t="shared" si="21"/>
        <v>0</v>
      </c>
      <c r="P77" s="20"/>
      <c r="Q77" s="20">
        <v>0</v>
      </c>
      <c r="R77" s="20">
        <v>0</v>
      </c>
      <c r="S77" s="20">
        <f t="shared" si="22"/>
        <v>0</v>
      </c>
      <c r="T77" s="22"/>
      <c r="U77" s="22"/>
      <c r="V77" s="20"/>
      <c r="W77" s="20"/>
      <c r="X77" s="20" t="e">
        <f t="shared" si="23"/>
        <v>#DIV/0!</v>
      </c>
      <c r="Y77" s="20" t="e">
        <f t="shared" si="24"/>
        <v>#DIV/0!</v>
      </c>
      <c r="Z77" s="20">
        <v>0</v>
      </c>
      <c r="AA77" s="20">
        <v>0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 t="s">
        <v>45</v>
      </c>
      <c r="AI77" s="20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42</v>
      </c>
      <c r="C78" s="1">
        <v>171</v>
      </c>
      <c r="D78" s="1">
        <v>192</v>
      </c>
      <c r="E78" s="1">
        <v>167</v>
      </c>
      <c r="F78" s="1">
        <v>192</v>
      </c>
      <c r="G78" s="12"/>
      <c r="H78" s="1">
        <f t="shared" si="20"/>
        <v>192</v>
      </c>
      <c r="I78" s="8">
        <v>0.37</v>
      </c>
      <c r="J78" s="1">
        <v>50</v>
      </c>
      <c r="K78" s="1" t="s">
        <v>37</v>
      </c>
      <c r="L78" s="1"/>
      <c r="M78" s="1">
        <v>188</v>
      </c>
      <c r="N78" s="1">
        <f t="shared" si="19"/>
        <v>-21</v>
      </c>
      <c r="O78" s="1">
        <f t="shared" si="21"/>
        <v>167</v>
      </c>
      <c r="P78" s="1"/>
      <c r="Q78" s="1">
        <v>129.4</v>
      </c>
      <c r="R78" s="1">
        <v>173</v>
      </c>
      <c r="S78" s="1">
        <f t="shared" si="22"/>
        <v>33.4</v>
      </c>
      <c r="T78" s="5"/>
      <c r="U78" s="5"/>
      <c r="V78" s="1"/>
      <c r="W78" s="1"/>
      <c r="X78" s="1">
        <f t="shared" si="23"/>
        <v>14.802395209580839</v>
      </c>
      <c r="Y78" s="1">
        <f t="shared" si="24"/>
        <v>14.802395209580839</v>
      </c>
      <c r="Z78" s="1">
        <v>44.6</v>
      </c>
      <c r="AA78" s="1">
        <v>43.6</v>
      </c>
      <c r="AB78" s="1">
        <v>34.4</v>
      </c>
      <c r="AC78" s="1">
        <v>23.4</v>
      </c>
      <c r="AD78" s="1">
        <v>24.2</v>
      </c>
      <c r="AE78" s="1">
        <v>38.200000000000003</v>
      </c>
      <c r="AF78" s="1">
        <v>41.4</v>
      </c>
      <c r="AG78" s="1">
        <v>18.600000000000001</v>
      </c>
      <c r="AH78" s="1" t="s">
        <v>39</v>
      </c>
      <c r="AI78" s="1">
        <f>I78*T78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0" t="s">
        <v>122</v>
      </c>
      <c r="B79" s="20" t="s">
        <v>42</v>
      </c>
      <c r="C79" s="20"/>
      <c r="D79" s="20"/>
      <c r="E79" s="20"/>
      <c r="F79" s="20"/>
      <c r="G79" s="20"/>
      <c r="H79" s="20">
        <f t="shared" si="20"/>
        <v>0</v>
      </c>
      <c r="I79" s="21">
        <v>0</v>
      </c>
      <c r="J79" s="20">
        <v>30</v>
      </c>
      <c r="K79" s="20" t="s">
        <v>37</v>
      </c>
      <c r="L79" s="20"/>
      <c r="M79" s="20"/>
      <c r="N79" s="20">
        <f t="shared" si="19"/>
        <v>0</v>
      </c>
      <c r="O79" s="20">
        <f t="shared" si="21"/>
        <v>0</v>
      </c>
      <c r="P79" s="20"/>
      <c r="Q79" s="20">
        <v>0</v>
      </c>
      <c r="R79" s="20">
        <v>0</v>
      </c>
      <c r="S79" s="20">
        <f t="shared" si="22"/>
        <v>0</v>
      </c>
      <c r="T79" s="22"/>
      <c r="U79" s="22"/>
      <c r="V79" s="20"/>
      <c r="W79" s="20"/>
      <c r="X79" s="20" t="e">
        <f t="shared" si="23"/>
        <v>#DIV/0!</v>
      </c>
      <c r="Y79" s="20" t="e">
        <f t="shared" si="24"/>
        <v>#DIV/0!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 t="s">
        <v>45</v>
      </c>
      <c r="AI79" s="20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0" t="s">
        <v>123</v>
      </c>
      <c r="B80" s="20" t="s">
        <v>42</v>
      </c>
      <c r="C80" s="20"/>
      <c r="D80" s="20"/>
      <c r="E80" s="20"/>
      <c r="F80" s="20"/>
      <c r="G80" s="20"/>
      <c r="H80" s="20">
        <f t="shared" si="20"/>
        <v>0</v>
      </c>
      <c r="I80" s="21">
        <v>0</v>
      </c>
      <c r="J80" s="20">
        <v>55</v>
      </c>
      <c r="K80" s="20" t="s">
        <v>37</v>
      </c>
      <c r="L80" s="20"/>
      <c r="M80" s="20"/>
      <c r="N80" s="20">
        <f t="shared" si="19"/>
        <v>0</v>
      </c>
      <c r="O80" s="20">
        <f t="shared" si="21"/>
        <v>0</v>
      </c>
      <c r="P80" s="20"/>
      <c r="Q80" s="20">
        <v>0</v>
      </c>
      <c r="R80" s="20">
        <v>0</v>
      </c>
      <c r="S80" s="20">
        <f t="shared" si="22"/>
        <v>0</v>
      </c>
      <c r="T80" s="22"/>
      <c r="U80" s="22"/>
      <c r="V80" s="20"/>
      <c r="W80" s="20"/>
      <c r="X80" s="20" t="e">
        <f t="shared" si="23"/>
        <v>#DIV/0!</v>
      </c>
      <c r="Y80" s="20" t="e">
        <f t="shared" si="24"/>
        <v>#DIV/0!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 t="s">
        <v>45</v>
      </c>
      <c r="AI80" s="20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0" t="s">
        <v>124</v>
      </c>
      <c r="B81" s="20" t="s">
        <v>42</v>
      </c>
      <c r="C81" s="20"/>
      <c r="D81" s="20"/>
      <c r="E81" s="20"/>
      <c r="F81" s="20"/>
      <c r="G81" s="20"/>
      <c r="H81" s="20">
        <f t="shared" si="20"/>
        <v>0</v>
      </c>
      <c r="I81" s="21">
        <v>0</v>
      </c>
      <c r="J81" s="20">
        <v>40</v>
      </c>
      <c r="K81" s="20" t="s">
        <v>37</v>
      </c>
      <c r="L81" s="20"/>
      <c r="M81" s="20"/>
      <c r="N81" s="20">
        <f t="shared" si="19"/>
        <v>0</v>
      </c>
      <c r="O81" s="20">
        <f t="shared" si="21"/>
        <v>0</v>
      </c>
      <c r="P81" s="20"/>
      <c r="Q81" s="20">
        <v>0</v>
      </c>
      <c r="R81" s="20">
        <v>0</v>
      </c>
      <c r="S81" s="20">
        <f t="shared" si="22"/>
        <v>0</v>
      </c>
      <c r="T81" s="22"/>
      <c r="U81" s="22"/>
      <c r="V81" s="20"/>
      <c r="W81" s="20"/>
      <c r="X81" s="20" t="e">
        <f t="shared" si="23"/>
        <v>#DIV/0!</v>
      </c>
      <c r="Y81" s="20" t="e">
        <f t="shared" si="24"/>
        <v>#DIV/0!</v>
      </c>
      <c r="Z81" s="20">
        <v>0</v>
      </c>
      <c r="AA81" s="20">
        <v>0</v>
      </c>
      <c r="AB81" s="20">
        <v>0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 t="s">
        <v>45</v>
      </c>
      <c r="AI81" s="20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42</v>
      </c>
      <c r="C82" s="1">
        <v>35</v>
      </c>
      <c r="D82" s="1">
        <v>146</v>
      </c>
      <c r="E82" s="1">
        <v>46</v>
      </c>
      <c r="F82" s="1">
        <v>108</v>
      </c>
      <c r="G82" s="12"/>
      <c r="H82" s="1">
        <f t="shared" si="20"/>
        <v>108</v>
      </c>
      <c r="I82" s="8">
        <v>0.4</v>
      </c>
      <c r="J82" s="1">
        <v>50</v>
      </c>
      <c r="K82" s="1" t="s">
        <v>37</v>
      </c>
      <c r="L82" s="1"/>
      <c r="M82" s="1">
        <v>57</v>
      </c>
      <c r="N82" s="1">
        <f t="shared" si="19"/>
        <v>-11</v>
      </c>
      <c r="O82" s="1">
        <f t="shared" si="21"/>
        <v>46</v>
      </c>
      <c r="P82" s="1"/>
      <c r="Q82" s="1">
        <v>75.199999999999989</v>
      </c>
      <c r="R82" s="1">
        <v>63.199999999999989</v>
      </c>
      <c r="S82" s="1">
        <f t="shared" si="22"/>
        <v>9.1999999999999993</v>
      </c>
      <c r="T82" s="5"/>
      <c r="U82" s="5"/>
      <c r="V82" s="1"/>
      <c r="W82" s="1"/>
      <c r="X82" s="1">
        <f t="shared" si="23"/>
        <v>26.782608695652172</v>
      </c>
      <c r="Y82" s="1">
        <f t="shared" si="24"/>
        <v>26.782608695652172</v>
      </c>
      <c r="Z82" s="1">
        <v>22.2</v>
      </c>
      <c r="AA82" s="1">
        <v>21</v>
      </c>
      <c r="AB82" s="1">
        <v>16.2</v>
      </c>
      <c r="AC82" s="1">
        <v>13.4</v>
      </c>
      <c r="AD82" s="1">
        <v>14.4</v>
      </c>
      <c r="AE82" s="1">
        <v>17.600000000000001</v>
      </c>
      <c r="AF82" s="1">
        <v>19.399999999999999</v>
      </c>
      <c r="AG82" s="1">
        <v>13.4</v>
      </c>
      <c r="AH82" s="24" t="s">
        <v>159</v>
      </c>
      <c r="AI82" s="1">
        <f>I82*T82</f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42</v>
      </c>
      <c r="C83" s="1">
        <v>28</v>
      </c>
      <c r="D83" s="1">
        <v>76</v>
      </c>
      <c r="E83" s="1">
        <v>63</v>
      </c>
      <c r="F83" s="1">
        <v>31</v>
      </c>
      <c r="G83" s="12"/>
      <c r="H83" s="1">
        <f t="shared" si="20"/>
        <v>31</v>
      </c>
      <c r="I83" s="8">
        <v>0.4</v>
      </c>
      <c r="J83" s="1">
        <v>55</v>
      </c>
      <c r="K83" s="1" t="s">
        <v>37</v>
      </c>
      <c r="L83" s="1"/>
      <c r="M83" s="1">
        <v>68</v>
      </c>
      <c r="N83" s="1">
        <f t="shared" si="19"/>
        <v>-5</v>
      </c>
      <c r="O83" s="1">
        <f t="shared" si="21"/>
        <v>63</v>
      </c>
      <c r="P83" s="1"/>
      <c r="Q83" s="1">
        <v>14.19999999999999</v>
      </c>
      <c r="R83" s="1">
        <v>20</v>
      </c>
      <c r="S83" s="1">
        <f t="shared" si="22"/>
        <v>12.6</v>
      </c>
      <c r="T83" s="5">
        <f t="shared" ref="T82:T84" si="25">11*S83-R83-Q83-H83</f>
        <v>73.400000000000006</v>
      </c>
      <c r="U83" s="5"/>
      <c r="V83" s="1"/>
      <c r="W83" s="1"/>
      <c r="X83" s="1">
        <f t="shared" si="23"/>
        <v>11</v>
      </c>
      <c r="Y83" s="1">
        <f t="shared" si="24"/>
        <v>5.174603174603174</v>
      </c>
      <c r="Z83" s="1">
        <v>8.8000000000000007</v>
      </c>
      <c r="AA83" s="1">
        <v>9.8000000000000007</v>
      </c>
      <c r="AB83" s="1">
        <v>8.1999999999999993</v>
      </c>
      <c r="AC83" s="1">
        <v>11</v>
      </c>
      <c r="AD83" s="1">
        <v>10</v>
      </c>
      <c r="AE83" s="1">
        <v>5.4</v>
      </c>
      <c r="AF83" s="1">
        <v>6.2</v>
      </c>
      <c r="AG83" s="1">
        <v>8.4</v>
      </c>
      <c r="AH83" s="1"/>
      <c r="AI83" s="1">
        <f>I83*T83</f>
        <v>29.360000000000003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36</v>
      </c>
      <c r="C84" s="1">
        <v>22.861999999999998</v>
      </c>
      <c r="D84" s="1">
        <v>11.563000000000001</v>
      </c>
      <c r="E84" s="1">
        <v>12.974</v>
      </c>
      <c r="F84" s="1">
        <v>20.027000000000001</v>
      </c>
      <c r="G84" s="12"/>
      <c r="H84" s="1">
        <f t="shared" si="20"/>
        <v>20.027000000000001</v>
      </c>
      <c r="I84" s="8">
        <v>1</v>
      </c>
      <c r="J84" s="1">
        <v>55</v>
      </c>
      <c r="K84" s="1" t="s">
        <v>37</v>
      </c>
      <c r="L84" s="1"/>
      <c r="M84" s="1">
        <v>12.5</v>
      </c>
      <c r="N84" s="1">
        <f t="shared" si="19"/>
        <v>0.4740000000000002</v>
      </c>
      <c r="O84" s="1">
        <f t="shared" si="21"/>
        <v>12.974</v>
      </c>
      <c r="P84" s="1"/>
      <c r="Q84" s="1">
        <v>0</v>
      </c>
      <c r="R84" s="1">
        <v>13.559200000000001</v>
      </c>
      <c r="S84" s="1">
        <f t="shared" si="22"/>
        <v>2.5948000000000002</v>
      </c>
      <c r="T84" s="5"/>
      <c r="U84" s="5"/>
      <c r="V84" s="1"/>
      <c r="W84" s="1"/>
      <c r="X84" s="1">
        <f t="shared" si="23"/>
        <v>12.943656543856946</v>
      </c>
      <c r="Y84" s="1">
        <f t="shared" si="24"/>
        <v>12.943656543856946</v>
      </c>
      <c r="Z84" s="1">
        <v>3.4481999999999999</v>
      </c>
      <c r="AA84" s="1">
        <v>1.4434</v>
      </c>
      <c r="AB84" s="1">
        <v>6.0000000000000001E-3</v>
      </c>
      <c r="AC84" s="1">
        <v>1.159</v>
      </c>
      <c r="AD84" s="1">
        <v>2.0276000000000001</v>
      </c>
      <c r="AE84" s="1">
        <v>1.4458</v>
      </c>
      <c r="AF84" s="1">
        <v>1.68</v>
      </c>
      <c r="AG84" s="1">
        <v>1.1637999999999999</v>
      </c>
      <c r="AH84" s="1"/>
      <c r="AI84" s="1">
        <f>I84*T84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128</v>
      </c>
      <c r="B85" s="14" t="s">
        <v>42</v>
      </c>
      <c r="C85" s="14">
        <v>1</v>
      </c>
      <c r="D85" s="14"/>
      <c r="E85" s="14">
        <v>-2</v>
      </c>
      <c r="F85" s="14"/>
      <c r="G85" s="14"/>
      <c r="H85" s="14">
        <f t="shared" si="20"/>
        <v>0</v>
      </c>
      <c r="I85" s="15">
        <v>0</v>
      </c>
      <c r="J85" s="14">
        <v>35</v>
      </c>
      <c r="K85" s="14" t="s">
        <v>50</v>
      </c>
      <c r="L85" s="14"/>
      <c r="M85" s="14">
        <v>17</v>
      </c>
      <c r="N85" s="14">
        <f t="shared" si="19"/>
        <v>-19</v>
      </c>
      <c r="O85" s="14">
        <f t="shared" si="21"/>
        <v>-2</v>
      </c>
      <c r="P85" s="14"/>
      <c r="Q85" s="14">
        <v>0</v>
      </c>
      <c r="R85" s="14">
        <v>0</v>
      </c>
      <c r="S85" s="14">
        <f t="shared" si="22"/>
        <v>-0.4</v>
      </c>
      <c r="T85" s="16"/>
      <c r="U85" s="16"/>
      <c r="V85" s="14"/>
      <c r="W85" s="14"/>
      <c r="X85" s="14">
        <f t="shared" si="23"/>
        <v>0</v>
      </c>
      <c r="Y85" s="14">
        <f t="shared" si="24"/>
        <v>0</v>
      </c>
      <c r="Z85" s="14">
        <v>-0.4</v>
      </c>
      <c r="AA85" s="14">
        <v>-0.4</v>
      </c>
      <c r="AB85" s="14">
        <v>-0.6</v>
      </c>
      <c r="AC85" s="14">
        <v>-0.4</v>
      </c>
      <c r="AD85" s="14">
        <v>-0.2</v>
      </c>
      <c r="AE85" s="14">
        <v>7.8</v>
      </c>
      <c r="AF85" s="14">
        <v>10.199999999999999</v>
      </c>
      <c r="AG85" s="14">
        <v>8</v>
      </c>
      <c r="AH85" s="14" t="s">
        <v>51</v>
      </c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36</v>
      </c>
      <c r="C86" s="1">
        <v>119.27</v>
      </c>
      <c r="D86" s="1">
        <v>133.08000000000001</v>
      </c>
      <c r="E86" s="1">
        <v>208.78</v>
      </c>
      <c r="F86" s="1">
        <v>41.853999999999999</v>
      </c>
      <c r="G86" s="12">
        <f>IFERROR(VLOOKUP(A86,[1]TDSheet!$A:$B,2,0),0)</f>
        <v>10.23</v>
      </c>
      <c r="H86" s="1">
        <f t="shared" si="20"/>
        <v>31.623999999999999</v>
      </c>
      <c r="I86" s="8">
        <v>1</v>
      </c>
      <c r="J86" s="1">
        <v>60</v>
      </c>
      <c r="K86" s="1" t="s">
        <v>37</v>
      </c>
      <c r="L86" s="1"/>
      <c r="M86" s="1">
        <v>112.18</v>
      </c>
      <c r="N86" s="1">
        <f t="shared" si="19"/>
        <v>96.6</v>
      </c>
      <c r="O86" s="1">
        <f t="shared" si="21"/>
        <v>106.28</v>
      </c>
      <c r="P86" s="1">
        <v>102.5</v>
      </c>
      <c r="Q86" s="1">
        <v>82.597200000000015</v>
      </c>
      <c r="R86" s="1">
        <v>72.691199999999995</v>
      </c>
      <c r="S86" s="1">
        <f t="shared" si="22"/>
        <v>21.256</v>
      </c>
      <c r="T86" s="5">
        <f t="shared" ref="T86:T89" si="26">11*S86-R86-Q86-H86</f>
        <v>46.903599999999983</v>
      </c>
      <c r="U86" s="5"/>
      <c r="V86" s="1"/>
      <c r="W86" s="1"/>
      <c r="X86" s="1">
        <f t="shared" si="23"/>
        <v>10.999999999999998</v>
      </c>
      <c r="Y86" s="1">
        <f t="shared" si="24"/>
        <v>8.7933948061723743</v>
      </c>
      <c r="Z86" s="1">
        <v>19.2364</v>
      </c>
      <c r="AA86" s="1">
        <v>18.079599999999999</v>
      </c>
      <c r="AB86" s="1">
        <v>21.828800000000001</v>
      </c>
      <c r="AC86" s="1">
        <v>20.291599999999999</v>
      </c>
      <c r="AD86" s="1">
        <v>18.436199999999999</v>
      </c>
      <c r="AE86" s="1">
        <v>19.488600000000002</v>
      </c>
      <c r="AF86" s="1">
        <v>21.295999999999999</v>
      </c>
      <c r="AG86" s="1">
        <v>22.907800000000002</v>
      </c>
      <c r="AH86" s="1" t="s">
        <v>55</v>
      </c>
      <c r="AI86" s="1">
        <f>I86*T86</f>
        <v>46.903599999999983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36</v>
      </c>
      <c r="C87" s="1">
        <v>82.557000000000002</v>
      </c>
      <c r="D87" s="1">
        <v>4231.12</v>
      </c>
      <c r="E87" s="1">
        <v>3899</v>
      </c>
      <c r="F87" s="1">
        <v>402.27300000000002</v>
      </c>
      <c r="G87" s="12">
        <f>IFERROR(VLOOKUP(A87,[1]TDSheet!$A:$B,2,0),0)</f>
        <v>29.895</v>
      </c>
      <c r="H87" s="1">
        <f t="shared" si="20"/>
        <v>372.37800000000004</v>
      </c>
      <c r="I87" s="8">
        <v>1</v>
      </c>
      <c r="J87" s="1">
        <v>60</v>
      </c>
      <c r="K87" s="13" t="s">
        <v>80</v>
      </c>
      <c r="L87" s="1"/>
      <c r="M87" s="1">
        <v>375.48</v>
      </c>
      <c r="N87" s="1">
        <f t="shared" si="19"/>
        <v>3523.52</v>
      </c>
      <c r="O87" s="1">
        <f t="shared" si="21"/>
        <v>370.36499999999978</v>
      </c>
      <c r="P87" s="1">
        <v>3528.6350000000002</v>
      </c>
      <c r="Q87" s="1">
        <v>195.56199999999981</v>
      </c>
      <c r="R87" s="1">
        <v>260.05500000000012</v>
      </c>
      <c r="S87" s="1">
        <f t="shared" si="22"/>
        <v>74.072999999999951</v>
      </c>
      <c r="T87" s="5"/>
      <c r="U87" s="5"/>
      <c r="V87" s="1"/>
      <c r="W87" s="1"/>
      <c r="X87" s="1">
        <f t="shared" si="23"/>
        <v>11.17809458237145</v>
      </c>
      <c r="Y87" s="1">
        <f t="shared" si="24"/>
        <v>11.17809458237145</v>
      </c>
      <c r="Z87" s="1">
        <v>85.027799999999999</v>
      </c>
      <c r="AA87" s="1">
        <v>84.899799999999999</v>
      </c>
      <c r="AB87" s="1">
        <v>77.022799999999989</v>
      </c>
      <c r="AC87" s="1">
        <v>67.620800000000003</v>
      </c>
      <c r="AD87" s="1">
        <v>75.157399999999967</v>
      </c>
      <c r="AE87" s="1">
        <v>87.526600000000002</v>
      </c>
      <c r="AF87" s="1">
        <v>94.3</v>
      </c>
      <c r="AG87" s="1">
        <v>103.10760000000001</v>
      </c>
      <c r="AH87" s="1" t="s">
        <v>63</v>
      </c>
      <c r="AI87" s="1">
        <f>I87*T87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36</v>
      </c>
      <c r="C88" s="1">
        <v>149.16</v>
      </c>
      <c r="D88" s="1">
        <v>4484.8829999999998</v>
      </c>
      <c r="E88" s="1">
        <v>4475.1899999999996</v>
      </c>
      <c r="F88" s="1">
        <v>143.857</v>
      </c>
      <c r="G88" s="12">
        <f>IFERROR(VLOOKUP(A88,[1]TDSheet!$A:$B,2,0),0)</f>
        <v>29.908000000000001</v>
      </c>
      <c r="H88" s="1">
        <f t="shared" si="20"/>
        <v>113.949</v>
      </c>
      <c r="I88" s="8">
        <v>1</v>
      </c>
      <c r="J88" s="1">
        <v>60</v>
      </c>
      <c r="K88" s="1" t="s">
        <v>37</v>
      </c>
      <c r="L88" s="1"/>
      <c r="M88" s="1">
        <v>421</v>
      </c>
      <c r="N88" s="1">
        <f t="shared" si="19"/>
        <v>4054.1899999999996</v>
      </c>
      <c r="O88" s="1">
        <f t="shared" si="21"/>
        <v>428.62299999999959</v>
      </c>
      <c r="P88" s="1">
        <v>4046.567</v>
      </c>
      <c r="Q88" s="1">
        <v>576.48500000000013</v>
      </c>
      <c r="R88" s="1">
        <v>89.365599999999802</v>
      </c>
      <c r="S88" s="1">
        <f t="shared" si="22"/>
        <v>85.724599999999924</v>
      </c>
      <c r="T88" s="5">
        <f t="shared" si="26"/>
        <v>163.1709999999992</v>
      </c>
      <c r="U88" s="5"/>
      <c r="V88" s="1"/>
      <c r="W88" s="1"/>
      <c r="X88" s="1">
        <f t="shared" si="23"/>
        <v>10.999999999999998</v>
      </c>
      <c r="Y88" s="1">
        <f t="shared" si="24"/>
        <v>9.0965673797253128</v>
      </c>
      <c r="Z88" s="1">
        <v>80.677599999999998</v>
      </c>
      <c r="AA88" s="1">
        <v>86.200999999999993</v>
      </c>
      <c r="AB88" s="1">
        <v>99.637</v>
      </c>
      <c r="AC88" s="1">
        <v>86.599800000000002</v>
      </c>
      <c r="AD88" s="1">
        <v>81.673399999999944</v>
      </c>
      <c r="AE88" s="1">
        <v>77.38300000000001</v>
      </c>
      <c r="AF88" s="1">
        <v>79.7</v>
      </c>
      <c r="AG88" s="1">
        <v>86.889399999999995</v>
      </c>
      <c r="AH88" s="1" t="s">
        <v>55</v>
      </c>
      <c r="AI88" s="1">
        <f>I88*T88</f>
        <v>163.1709999999992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36</v>
      </c>
      <c r="C89" s="1">
        <v>374.59699999999998</v>
      </c>
      <c r="D89" s="1">
        <v>6257.6729999999998</v>
      </c>
      <c r="E89" s="1">
        <v>6218.3310000000001</v>
      </c>
      <c r="F89" s="1">
        <v>390.3</v>
      </c>
      <c r="G89" s="12">
        <f>IFERROR(VLOOKUP(A89,[1]TDSheet!$A:$B,2,0),0)</f>
        <v>29.928999999999998</v>
      </c>
      <c r="H89" s="1">
        <f t="shared" si="20"/>
        <v>360.37100000000004</v>
      </c>
      <c r="I89" s="8">
        <v>1</v>
      </c>
      <c r="J89" s="1">
        <v>60</v>
      </c>
      <c r="K89" s="1" t="s">
        <v>37</v>
      </c>
      <c r="L89" s="1"/>
      <c r="M89" s="1">
        <v>710.37800000000004</v>
      </c>
      <c r="N89" s="1">
        <f t="shared" si="19"/>
        <v>5507.9530000000004</v>
      </c>
      <c r="O89" s="1">
        <f t="shared" si="21"/>
        <v>708.98999999999978</v>
      </c>
      <c r="P89" s="1">
        <v>5509.3410000000003</v>
      </c>
      <c r="Q89" s="1">
        <v>578.81539999999995</v>
      </c>
      <c r="R89" s="1">
        <v>350.1993999999994</v>
      </c>
      <c r="S89" s="1">
        <f t="shared" si="22"/>
        <v>141.79799999999994</v>
      </c>
      <c r="T89" s="5">
        <f t="shared" si="26"/>
        <v>270.39219999999983</v>
      </c>
      <c r="U89" s="5"/>
      <c r="V89" s="1"/>
      <c r="W89" s="1"/>
      <c r="X89" s="1">
        <f t="shared" si="23"/>
        <v>11</v>
      </c>
      <c r="Y89" s="1">
        <f t="shared" si="24"/>
        <v>9.0931169692097207</v>
      </c>
      <c r="Z89" s="1">
        <v>139.25800000000001</v>
      </c>
      <c r="AA89" s="1">
        <v>147.53460000000001</v>
      </c>
      <c r="AB89" s="1">
        <v>139.56319999999999</v>
      </c>
      <c r="AC89" s="1">
        <v>136.7936</v>
      </c>
      <c r="AD89" s="1">
        <v>155.36839999999989</v>
      </c>
      <c r="AE89" s="1">
        <v>144.62299999999999</v>
      </c>
      <c r="AF89" s="1">
        <v>121.2</v>
      </c>
      <c r="AG89" s="1">
        <v>128.5532</v>
      </c>
      <c r="AH89" s="1" t="s">
        <v>55</v>
      </c>
      <c r="AI89" s="1">
        <f>I89*T89</f>
        <v>270.39219999999983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133</v>
      </c>
      <c r="B90" s="14" t="s">
        <v>36</v>
      </c>
      <c r="C90" s="14">
        <v>3.4000000000000002E-2</v>
      </c>
      <c r="D90" s="14"/>
      <c r="E90" s="14"/>
      <c r="F90" s="14">
        <v>3.4000000000000002E-2</v>
      </c>
      <c r="G90" s="14"/>
      <c r="H90" s="14">
        <f t="shared" si="20"/>
        <v>3.4000000000000002E-2</v>
      </c>
      <c r="I90" s="15">
        <v>0</v>
      </c>
      <c r="J90" s="14">
        <v>55</v>
      </c>
      <c r="K90" s="14" t="s">
        <v>50</v>
      </c>
      <c r="L90" s="14"/>
      <c r="M90" s="14">
        <v>3</v>
      </c>
      <c r="N90" s="14">
        <f t="shared" si="19"/>
        <v>-3</v>
      </c>
      <c r="O90" s="14">
        <f t="shared" si="21"/>
        <v>0</v>
      </c>
      <c r="P90" s="14"/>
      <c r="Q90" s="14">
        <v>0</v>
      </c>
      <c r="R90" s="14">
        <v>0</v>
      </c>
      <c r="S90" s="14">
        <f t="shared" si="22"/>
        <v>0</v>
      </c>
      <c r="T90" s="16"/>
      <c r="U90" s="16"/>
      <c r="V90" s="14"/>
      <c r="W90" s="14"/>
      <c r="X90" s="14" t="e">
        <f t="shared" si="23"/>
        <v>#DIV/0!</v>
      </c>
      <c r="Y90" s="14" t="e">
        <f t="shared" si="24"/>
        <v>#DIV/0!</v>
      </c>
      <c r="Z90" s="14">
        <v>0.80719999999999992</v>
      </c>
      <c r="AA90" s="14">
        <v>1.075</v>
      </c>
      <c r="AB90" s="14">
        <v>0.26779999999999998</v>
      </c>
      <c r="AC90" s="14">
        <v>0.79400000000000004</v>
      </c>
      <c r="AD90" s="14">
        <v>1.3280000000000001</v>
      </c>
      <c r="AE90" s="14">
        <v>0.81500000000000006</v>
      </c>
      <c r="AF90" s="14">
        <v>0.52</v>
      </c>
      <c r="AG90" s="14">
        <v>0</v>
      </c>
      <c r="AH90" s="14" t="s">
        <v>51</v>
      </c>
      <c r="AI90" s="1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0" t="s">
        <v>134</v>
      </c>
      <c r="B91" s="20" t="s">
        <v>36</v>
      </c>
      <c r="C91" s="20"/>
      <c r="D91" s="20"/>
      <c r="E91" s="20"/>
      <c r="F91" s="20"/>
      <c r="G91" s="20"/>
      <c r="H91" s="20">
        <f t="shared" si="20"/>
        <v>0</v>
      </c>
      <c r="I91" s="21">
        <v>0</v>
      </c>
      <c r="J91" s="20">
        <v>60</v>
      </c>
      <c r="K91" s="20" t="s">
        <v>37</v>
      </c>
      <c r="L91" s="20"/>
      <c r="M91" s="20"/>
      <c r="N91" s="20">
        <f t="shared" si="19"/>
        <v>0</v>
      </c>
      <c r="O91" s="20">
        <f t="shared" si="21"/>
        <v>0</v>
      </c>
      <c r="P91" s="20"/>
      <c r="Q91" s="20">
        <v>0</v>
      </c>
      <c r="R91" s="20">
        <v>0</v>
      </c>
      <c r="S91" s="20">
        <f t="shared" si="22"/>
        <v>0</v>
      </c>
      <c r="T91" s="22"/>
      <c r="U91" s="22"/>
      <c r="V91" s="20"/>
      <c r="W91" s="20"/>
      <c r="X91" s="20" t="e">
        <f t="shared" si="23"/>
        <v>#DIV/0!</v>
      </c>
      <c r="Y91" s="20" t="e">
        <f t="shared" si="24"/>
        <v>#DIV/0!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 t="s">
        <v>45</v>
      </c>
      <c r="AI91" s="20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42</v>
      </c>
      <c r="C92" s="1"/>
      <c r="D92" s="1">
        <v>132</v>
      </c>
      <c r="E92" s="1">
        <v>60</v>
      </c>
      <c r="F92" s="1">
        <v>63</v>
      </c>
      <c r="G92" s="12"/>
      <c r="H92" s="1">
        <f t="shared" si="20"/>
        <v>63</v>
      </c>
      <c r="I92" s="8">
        <v>0.3</v>
      </c>
      <c r="J92" s="1">
        <v>40</v>
      </c>
      <c r="K92" s="1" t="s">
        <v>37</v>
      </c>
      <c r="L92" s="1"/>
      <c r="M92" s="1">
        <v>61</v>
      </c>
      <c r="N92" s="1">
        <f t="shared" si="19"/>
        <v>-1</v>
      </c>
      <c r="O92" s="1">
        <f t="shared" si="21"/>
        <v>60</v>
      </c>
      <c r="P92" s="1"/>
      <c r="Q92" s="1">
        <v>0</v>
      </c>
      <c r="R92" s="1">
        <v>48.800000000000011</v>
      </c>
      <c r="S92" s="1">
        <f t="shared" si="22"/>
        <v>12</v>
      </c>
      <c r="T92" s="5">
        <f t="shared" ref="T92:T108" si="27">11*S92-R92-Q92-H92</f>
        <v>20.199999999999989</v>
      </c>
      <c r="U92" s="5"/>
      <c r="V92" s="1"/>
      <c r="W92" s="1"/>
      <c r="X92" s="1">
        <f t="shared" si="23"/>
        <v>11</v>
      </c>
      <c r="Y92" s="1">
        <f t="shared" si="24"/>
        <v>9.3166666666666682</v>
      </c>
      <c r="Z92" s="1">
        <v>13</v>
      </c>
      <c r="AA92" s="1">
        <v>11.2</v>
      </c>
      <c r="AB92" s="1">
        <v>8.4</v>
      </c>
      <c r="AC92" s="1">
        <v>11.4</v>
      </c>
      <c r="AD92" s="1">
        <v>8.8000000000000007</v>
      </c>
      <c r="AE92" s="1">
        <v>7.4</v>
      </c>
      <c r="AF92" s="1">
        <v>10.8</v>
      </c>
      <c r="AG92" s="1">
        <v>9.1999999999999993</v>
      </c>
      <c r="AH92" s="1"/>
      <c r="AI92" s="1">
        <f>I92*T92</f>
        <v>6.0599999999999961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42</v>
      </c>
      <c r="C93" s="1">
        <v>62</v>
      </c>
      <c r="D93" s="1">
        <v>54</v>
      </c>
      <c r="E93" s="1">
        <v>30</v>
      </c>
      <c r="F93" s="1">
        <v>83</v>
      </c>
      <c r="G93" s="12"/>
      <c r="H93" s="1">
        <f t="shared" si="20"/>
        <v>83</v>
      </c>
      <c r="I93" s="8">
        <v>7.0000000000000007E-2</v>
      </c>
      <c r="J93" s="1">
        <v>90</v>
      </c>
      <c r="K93" s="1" t="s">
        <v>37</v>
      </c>
      <c r="L93" s="1"/>
      <c r="M93" s="1">
        <v>30</v>
      </c>
      <c r="N93" s="1">
        <f t="shared" si="19"/>
        <v>0</v>
      </c>
      <c r="O93" s="1">
        <f t="shared" si="21"/>
        <v>30</v>
      </c>
      <c r="P93" s="1"/>
      <c r="Q93" s="1">
        <v>0</v>
      </c>
      <c r="R93" s="1">
        <v>0</v>
      </c>
      <c r="S93" s="1">
        <f t="shared" si="22"/>
        <v>6</v>
      </c>
      <c r="T93" s="5"/>
      <c r="U93" s="5"/>
      <c r="V93" s="1"/>
      <c r="W93" s="1"/>
      <c r="X93" s="1">
        <f t="shared" si="23"/>
        <v>13.833333333333334</v>
      </c>
      <c r="Y93" s="1">
        <f t="shared" si="24"/>
        <v>13.833333333333334</v>
      </c>
      <c r="Z93" s="1">
        <v>7</v>
      </c>
      <c r="AA93" s="1">
        <v>9.4</v>
      </c>
      <c r="AB93" s="1">
        <v>4.5999999999999996</v>
      </c>
      <c r="AC93" s="1">
        <v>1.6</v>
      </c>
      <c r="AD93" s="1">
        <v>8.4</v>
      </c>
      <c r="AE93" s="1">
        <v>9.1999999999999993</v>
      </c>
      <c r="AF93" s="1">
        <v>0</v>
      </c>
      <c r="AG93" s="1">
        <v>0</v>
      </c>
      <c r="AH93" s="1" t="s">
        <v>60</v>
      </c>
      <c r="AI93" s="1">
        <f>I93*T93</f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42</v>
      </c>
      <c r="C94" s="1">
        <v>46</v>
      </c>
      <c r="D94" s="1">
        <v>87</v>
      </c>
      <c r="E94" s="1">
        <v>30</v>
      </c>
      <c r="F94" s="1">
        <v>68</v>
      </c>
      <c r="G94" s="12"/>
      <c r="H94" s="1">
        <f t="shared" si="20"/>
        <v>68</v>
      </c>
      <c r="I94" s="8">
        <v>7.0000000000000007E-2</v>
      </c>
      <c r="J94" s="1">
        <v>90</v>
      </c>
      <c r="K94" s="1" t="s">
        <v>37</v>
      </c>
      <c r="L94" s="1"/>
      <c r="M94" s="1">
        <v>30</v>
      </c>
      <c r="N94" s="1">
        <f t="shared" si="19"/>
        <v>0</v>
      </c>
      <c r="O94" s="1">
        <f t="shared" si="21"/>
        <v>30</v>
      </c>
      <c r="P94" s="1"/>
      <c r="Q94" s="1">
        <v>0</v>
      </c>
      <c r="R94" s="1">
        <v>0</v>
      </c>
      <c r="S94" s="1">
        <f t="shared" si="22"/>
        <v>6</v>
      </c>
      <c r="T94" s="5"/>
      <c r="U94" s="5"/>
      <c r="V94" s="1"/>
      <c r="W94" s="1"/>
      <c r="X94" s="1">
        <f t="shared" si="23"/>
        <v>11.333333333333334</v>
      </c>
      <c r="Y94" s="1">
        <f t="shared" si="24"/>
        <v>11.333333333333334</v>
      </c>
      <c r="Z94" s="1">
        <v>7.6</v>
      </c>
      <c r="AA94" s="1">
        <v>8.8000000000000007</v>
      </c>
      <c r="AB94" s="1">
        <v>3.4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60</v>
      </c>
      <c r="AI94" s="1">
        <f>I94*T94</f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42</v>
      </c>
      <c r="C95" s="1"/>
      <c r="D95" s="1">
        <v>91</v>
      </c>
      <c r="E95" s="1">
        <v>30</v>
      </c>
      <c r="F95" s="1">
        <v>58</v>
      </c>
      <c r="G95" s="12"/>
      <c r="H95" s="1">
        <f t="shared" si="20"/>
        <v>58</v>
      </c>
      <c r="I95" s="8">
        <v>7.0000000000000007E-2</v>
      </c>
      <c r="J95" s="1">
        <v>90</v>
      </c>
      <c r="K95" s="1" t="s">
        <v>37</v>
      </c>
      <c r="L95" s="1"/>
      <c r="M95" s="1">
        <v>31</v>
      </c>
      <c r="N95" s="1">
        <f t="shared" si="19"/>
        <v>-1</v>
      </c>
      <c r="O95" s="1">
        <f t="shared" si="21"/>
        <v>30</v>
      </c>
      <c r="P95" s="1"/>
      <c r="Q95" s="1">
        <v>0</v>
      </c>
      <c r="R95" s="1">
        <v>0</v>
      </c>
      <c r="S95" s="1">
        <f t="shared" si="22"/>
        <v>6</v>
      </c>
      <c r="T95" s="5">
        <f t="shared" si="27"/>
        <v>8</v>
      </c>
      <c r="U95" s="5"/>
      <c r="V95" s="1"/>
      <c r="W95" s="1"/>
      <c r="X95" s="1">
        <f t="shared" si="23"/>
        <v>11</v>
      </c>
      <c r="Y95" s="1">
        <f t="shared" si="24"/>
        <v>9.6666666666666661</v>
      </c>
      <c r="Z95" s="1">
        <v>2.2000000000000002</v>
      </c>
      <c r="AA95" s="1">
        <v>3.8</v>
      </c>
      <c r="AB95" s="1">
        <v>3.8</v>
      </c>
      <c r="AC95" s="1">
        <v>7</v>
      </c>
      <c r="AD95" s="1">
        <v>7.2</v>
      </c>
      <c r="AE95" s="1">
        <v>0</v>
      </c>
      <c r="AF95" s="1">
        <v>0</v>
      </c>
      <c r="AG95" s="1">
        <v>0</v>
      </c>
      <c r="AH95" s="1" t="s">
        <v>60</v>
      </c>
      <c r="AI95" s="1">
        <f>I95*T95</f>
        <v>0.56000000000000005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42</v>
      </c>
      <c r="C96" s="1"/>
      <c r="D96" s="1">
        <v>145</v>
      </c>
      <c r="E96" s="1">
        <v>46</v>
      </c>
      <c r="F96" s="1">
        <v>97</v>
      </c>
      <c r="G96" s="12"/>
      <c r="H96" s="1">
        <f t="shared" si="20"/>
        <v>97</v>
      </c>
      <c r="I96" s="8">
        <v>0.05</v>
      </c>
      <c r="J96" s="1">
        <v>90</v>
      </c>
      <c r="K96" s="1" t="s">
        <v>37</v>
      </c>
      <c r="L96" s="1"/>
      <c r="M96" s="1">
        <v>47</v>
      </c>
      <c r="N96" s="1">
        <f t="shared" si="19"/>
        <v>-1</v>
      </c>
      <c r="O96" s="1">
        <f t="shared" si="21"/>
        <v>46</v>
      </c>
      <c r="P96" s="1"/>
      <c r="Q96" s="1">
        <v>0</v>
      </c>
      <c r="R96" s="1">
        <v>0</v>
      </c>
      <c r="S96" s="1">
        <f t="shared" si="22"/>
        <v>9.1999999999999993</v>
      </c>
      <c r="T96" s="5">
        <f t="shared" si="27"/>
        <v>4.1999999999999886</v>
      </c>
      <c r="U96" s="5"/>
      <c r="V96" s="1"/>
      <c r="W96" s="1"/>
      <c r="X96" s="1">
        <f t="shared" si="23"/>
        <v>11</v>
      </c>
      <c r="Y96" s="1">
        <f t="shared" si="24"/>
        <v>10.543478260869566</v>
      </c>
      <c r="Z96" s="1">
        <v>5</v>
      </c>
      <c r="AA96" s="1">
        <v>0</v>
      </c>
      <c r="AB96" s="1">
        <v>0.2</v>
      </c>
      <c r="AC96" s="1">
        <v>10.4</v>
      </c>
      <c r="AD96" s="1">
        <v>10.199999999999999</v>
      </c>
      <c r="AE96" s="1">
        <v>0</v>
      </c>
      <c r="AF96" s="1">
        <v>0</v>
      </c>
      <c r="AG96" s="1">
        <v>0</v>
      </c>
      <c r="AH96" s="1" t="s">
        <v>60</v>
      </c>
      <c r="AI96" s="1">
        <f>I96*T96</f>
        <v>0.20999999999999944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42</v>
      </c>
      <c r="C97" s="1"/>
      <c r="D97" s="1">
        <v>90</v>
      </c>
      <c r="E97" s="1">
        <v>44</v>
      </c>
      <c r="F97" s="1">
        <v>43</v>
      </c>
      <c r="G97" s="12"/>
      <c r="H97" s="1">
        <f t="shared" si="20"/>
        <v>43</v>
      </c>
      <c r="I97" s="8">
        <v>0.05</v>
      </c>
      <c r="J97" s="1">
        <v>90</v>
      </c>
      <c r="K97" s="1" t="s">
        <v>37</v>
      </c>
      <c r="L97" s="1"/>
      <c r="M97" s="1">
        <v>44</v>
      </c>
      <c r="N97" s="1">
        <f t="shared" si="19"/>
        <v>0</v>
      </c>
      <c r="O97" s="1">
        <f t="shared" si="21"/>
        <v>44</v>
      </c>
      <c r="P97" s="1"/>
      <c r="Q97" s="1">
        <v>0</v>
      </c>
      <c r="R97" s="1">
        <v>0</v>
      </c>
      <c r="S97" s="1">
        <f t="shared" si="22"/>
        <v>8.8000000000000007</v>
      </c>
      <c r="T97" s="5">
        <f t="shared" si="27"/>
        <v>53.800000000000011</v>
      </c>
      <c r="U97" s="5"/>
      <c r="V97" s="1"/>
      <c r="W97" s="1"/>
      <c r="X97" s="1">
        <f t="shared" si="23"/>
        <v>11</v>
      </c>
      <c r="Y97" s="1">
        <f t="shared" si="24"/>
        <v>4.8863636363636358</v>
      </c>
      <c r="Z97" s="1">
        <v>3.8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141</v>
      </c>
      <c r="AI97" s="1">
        <f>I97*T97</f>
        <v>2.6900000000000008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42</v>
      </c>
      <c r="C98" s="1">
        <v>23</v>
      </c>
      <c r="D98" s="1">
        <v>144</v>
      </c>
      <c r="E98" s="1">
        <v>59</v>
      </c>
      <c r="F98" s="1">
        <v>107</v>
      </c>
      <c r="G98" s="12"/>
      <c r="H98" s="1">
        <f t="shared" si="20"/>
        <v>107</v>
      </c>
      <c r="I98" s="8">
        <v>5.5E-2</v>
      </c>
      <c r="J98" s="1">
        <v>90</v>
      </c>
      <c r="K98" s="1" t="s">
        <v>37</v>
      </c>
      <c r="L98" s="1"/>
      <c r="M98" s="1">
        <v>59</v>
      </c>
      <c r="N98" s="1">
        <f t="shared" si="19"/>
        <v>0</v>
      </c>
      <c r="O98" s="1">
        <f t="shared" si="21"/>
        <v>59</v>
      </c>
      <c r="P98" s="1"/>
      <c r="Q98" s="1">
        <v>0</v>
      </c>
      <c r="R98" s="1">
        <v>44.199999999999989</v>
      </c>
      <c r="S98" s="1">
        <f t="shared" si="22"/>
        <v>11.8</v>
      </c>
      <c r="T98" s="5"/>
      <c r="U98" s="5"/>
      <c r="V98" s="1"/>
      <c r="W98" s="1"/>
      <c r="X98" s="1">
        <f t="shared" si="23"/>
        <v>12.813559322033896</v>
      </c>
      <c r="Y98" s="1">
        <f t="shared" si="24"/>
        <v>12.813559322033896</v>
      </c>
      <c r="Z98" s="1">
        <v>13.6</v>
      </c>
      <c r="AA98" s="1">
        <v>13.4</v>
      </c>
      <c r="AB98" s="1">
        <v>7.2</v>
      </c>
      <c r="AC98" s="1">
        <v>2.2000000000000002</v>
      </c>
      <c r="AD98" s="1">
        <v>9.1999999999999993</v>
      </c>
      <c r="AE98" s="1">
        <v>8.6</v>
      </c>
      <c r="AF98" s="1">
        <v>0</v>
      </c>
      <c r="AG98" s="1">
        <v>0</v>
      </c>
      <c r="AH98" s="1" t="s">
        <v>60</v>
      </c>
      <c r="AI98" s="1">
        <f>I98*T98</f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42</v>
      </c>
      <c r="C99" s="1">
        <v>3</v>
      </c>
      <c r="D99" s="1">
        <v>24</v>
      </c>
      <c r="E99" s="1">
        <v>5</v>
      </c>
      <c r="F99" s="1">
        <v>22</v>
      </c>
      <c r="G99" s="12"/>
      <c r="H99" s="1">
        <f t="shared" si="20"/>
        <v>22</v>
      </c>
      <c r="I99" s="8">
        <v>0.05</v>
      </c>
      <c r="J99" s="1">
        <v>120</v>
      </c>
      <c r="K99" s="1" t="s">
        <v>37</v>
      </c>
      <c r="L99" s="1"/>
      <c r="M99" s="1">
        <v>5</v>
      </c>
      <c r="N99" s="1">
        <f t="shared" si="19"/>
        <v>0</v>
      </c>
      <c r="O99" s="1">
        <f t="shared" si="21"/>
        <v>5</v>
      </c>
      <c r="P99" s="1"/>
      <c r="Q99" s="1">
        <v>0</v>
      </c>
      <c r="R99" s="1">
        <v>0</v>
      </c>
      <c r="S99" s="1">
        <f t="shared" si="22"/>
        <v>1</v>
      </c>
      <c r="T99" s="5"/>
      <c r="U99" s="5"/>
      <c r="V99" s="1"/>
      <c r="W99" s="1"/>
      <c r="X99" s="1">
        <f t="shared" si="23"/>
        <v>22</v>
      </c>
      <c r="Y99" s="1">
        <f t="shared" si="24"/>
        <v>22</v>
      </c>
      <c r="Z99" s="1">
        <v>1.4</v>
      </c>
      <c r="AA99" s="1">
        <v>1.4</v>
      </c>
      <c r="AB99" s="1">
        <v>2.8</v>
      </c>
      <c r="AC99" s="1">
        <v>2.8</v>
      </c>
      <c r="AD99" s="1">
        <v>0</v>
      </c>
      <c r="AE99" s="1">
        <v>0</v>
      </c>
      <c r="AF99" s="1">
        <v>0</v>
      </c>
      <c r="AG99" s="1">
        <v>0</v>
      </c>
      <c r="AH99" s="1" t="s">
        <v>144</v>
      </c>
      <c r="AI99" s="1">
        <f>I99*T99</f>
        <v>0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145</v>
      </c>
      <c r="B100" s="1" t="s">
        <v>36</v>
      </c>
      <c r="C100" s="1">
        <v>180.114</v>
      </c>
      <c r="D100" s="1">
        <v>415.74799999999999</v>
      </c>
      <c r="E100" s="1">
        <v>547.00099999999998</v>
      </c>
      <c r="F100" s="1">
        <v>38.917000000000002</v>
      </c>
      <c r="G100" s="12"/>
      <c r="H100" s="1">
        <f t="shared" si="20"/>
        <v>38.917000000000002</v>
      </c>
      <c r="I100" s="8">
        <v>1</v>
      </c>
      <c r="J100" s="1">
        <v>40</v>
      </c>
      <c r="K100" s="1" t="s">
        <v>37</v>
      </c>
      <c r="L100" s="1"/>
      <c r="M100" s="1">
        <v>452.1</v>
      </c>
      <c r="N100" s="1">
        <f t="shared" si="19"/>
        <v>94.900999999999954</v>
      </c>
      <c r="O100" s="1">
        <f t="shared" si="21"/>
        <v>483.303</v>
      </c>
      <c r="P100" s="1">
        <v>63.698</v>
      </c>
      <c r="Q100" s="1">
        <v>396.6862000000001</v>
      </c>
      <c r="R100" s="1">
        <v>422.73799999999977</v>
      </c>
      <c r="S100" s="1">
        <f t="shared" si="22"/>
        <v>96.660600000000002</v>
      </c>
      <c r="T100" s="5">
        <f t="shared" si="27"/>
        <v>204.9254</v>
      </c>
      <c r="U100" s="5"/>
      <c r="V100" s="1"/>
      <c r="W100" s="1"/>
      <c r="X100" s="1">
        <f t="shared" si="23"/>
        <v>10.999999999999998</v>
      </c>
      <c r="Y100" s="1">
        <f t="shared" si="24"/>
        <v>8.8799490174900608</v>
      </c>
      <c r="Z100" s="1">
        <v>88.575199999999995</v>
      </c>
      <c r="AA100" s="1">
        <v>83.124800000000008</v>
      </c>
      <c r="AB100" s="1">
        <v>92.994200000000006</v>
      </c>
      <c r="AC100" s="1">
        <v>78.938999999999993</v>
      </c>
      <c r="AD100" s="1">
        <v>76.275400000000005</v>
      </c>
      <c r="AE100" s="1">
        <v>79.064599999999999</v>
      </c>
      <c r="AF100" s="1">
        <v>74.62</v>
      </c>
      <c r="AG100" s="1">
        <v>86.055999999999997</v>
      </c>
      <c r="AH100" s="1" t="s">
        <v>55</v>
      </c>
      <c r="AI100" s="1">
        <f>I100*T100</f>
        <v>204.9254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146</v>
      </c>
      <c r="B101" s="1" t="s">
        <v>36</v>
      </c>
      <c r="C101" s="1">
        <v>82.161000000000001</v>
      </c>
      <c r="D101" s="1">
        <v>3.62</v>
      </c>
      <c r="E101" s="1">
        <v>32.420999999999999</v>
      </c>
      <c r="F101" s="1">
        <v>53.36</v>
      </c>
      <c r="G101" s="12"/>
      <c r="H101" s="1">
        <f t="shared" si="20"/>
        <v>53.36</v>
      </c>
      <c r="I101" s="8">
        <v>1</v>
      </c>
      <c r="J101" s="1">
        <v>60</v>
      </c>
      <c r="K101" s="1" t="s">
        <v>37</v>
      </c>
      <c r="L101" s="1"/>
      <c r="M101" s="1">
        <v>30.4</v>
      </c>
      <c r="N101" s="1">
        <f t="shared" si="19"/>
        <v>2.0210000000000008</v>
      </c>
      <c r="O101" s="1">
        <f t="shared" si="21"/>
        <v>32.420999999999999</v>
      </c>
      <c r="P101" s="1"/>
      <c r="Q101" s="1">
        <v>0</v>
      </c>
      <c r="R101" s="1">
        <v>0</v>
      </c>
      <c r="S101" s="1">
        <f t="shared" si="22"/>
        <v>6.4841999999999995</v>
      </c>
      <c r="T101" s="5">
        <f t="shared" si="27"/>
        <v>17.966200000000001</v>
      </c>
      <c r="U101" s="5"/>
      <c r="V101" s="1"/>
      <c r="W101" s="1"/>
      <c r="X101" s="1">
        <f t="shared" si="23"/>
        <v>11</v>
      </c>
      <c r="Y101" s="1">
        <f t="shared" si="24"/>
        <v>8.2292341383671079</v>
      </c>
      <c r="Z101" s="1">
        <v>6.1074000000000002</v>
      </c>
      <c r="AA101" s="1">
        <v>6.8992000000000004</v>
      </c>
      <c r="AB101" s="1">
        <v>6.8947999999999992</v>
      </c>
      <c r="AC101" s="1">
        <v>4.3186</v>
      </c>
      <c r="AD101" s="1">
        <v>7.9062000000000001</v>
      </c>
      <c r="AE101" s="1">
        <v>12.9392</v>
      </c>
      <c r="AF101" s="1">
        <v>8.86</v>
      </c>
      <c r="AG101" s="1">
        <v>5.0746000000000002</v>
      </c>
      <c r="AH101" s="1"/>
      <c r="AI101" s="1">
        <f>I101*T101</f>
        <v>17.966200000000001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147</v>
      </c>
      <c r="B102" s="1" t="s">
        <v>42</v>
      </c>
      <c r="C102" s="1">
        <v>6</v>
      </c>
      <c r="D102" s="1">
        <v>174</v>
      </c>
      <c r="E102" s="1">
        <v>43</v>
      </c>
      <c r="F102" s="1">
        <v>108</v>
      </c>
      <c r="G102" s="12"/>
      <c r="H102" s="1">
        <f t="shared" si="20"/>
        <v>108</v>
      </c>
      <c r="I102" s="8">
        <v>0.3</v>
      </c>
      <c r="J102" s="1">
        <v>40</v>
      </c>
      <c r="K102" s="1" t="s">
        <v>37</v>
      </c>
      <c r="L102" s="1"/>
      <c r="M102" s="1">
        <v>92</v>
      </c>
      <c r="N102" s="1">
        <f t="shared" ref="N102:N108" si="28">E102-M102</f>
        <v>-49</v>
      </c>
      <c r="O102" s="1">
        <f t="shared" si="21"/>
        <v>43</v>
      </c>
      <c r="P102" s="1"/>
      <c r="Q102" s="1">
        <v>47</v>
      </c>
      <c r="R102" s="1">
        <v>61.799999999999983</v>
      </c>
      <c r="S102" s="1">
        <f t="shared" si="22"/>
        <v>8.6</v>
      </c>
      <c r="T102" s="5"/>
      <c r="U102" s="5"/>
      <c r="V102" s="1"/>
      <c r="W102" s="1"/>
      <c r="X102" s="1">
        <f t="shared" si="23"/>
        <v>25.209302325581394</v>
      </c>
      <c r="Y102" s="1">
        <f t="shared" si="24"/>
        <v>25.209302325581394</v>
      </c>
      <c r="Z102" s="1">
        <v>19.2</v>
      </c>
      <c r="AA102" s="1">
        <v>18.399999999999999</v>
      </c>
      <c r="AB102" s="1">
        <v>13.2</v>
      </c>
      <c r="AC102" s="1">
        <v>14.2</v>
      </c>
      <c r="AD102" s="1">
        <v>15.2</v>
      </c>
      <c r="AE102" s="1">
        <v>14</v>
      </c>
      <c r="AF102" s="1">
        <v>17.8</v>
      </c>
      <c r="AG102" s="1">
        <v>9.6</v>
      </c>
      <c r="AH102" s="1"/>
      <c r="AI102" s="1">
        <f>I102*T102</f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148</v>
      </c>
      <c r="B103" s="1" t="s">
        <v>42</v>
      </c>
      <c r="C103" s="1">
        <v>45</v>
      </c>
      <c r="D103" s="1">
        <v>56</v>
      </c>
      <c r="E103" s="1">
        <v>42</v>
      </c>
      <c r="F103" s="1">
        <v>54</v>
      </c>
      <c r="G103" s="12"/>
      <c r="H103" s="1">
        <f t="shared" si="20"/>
        <v>54</v>
      </c>
      <c r="I103" s="8">
        <v>0.3</v>
      </c>
      <c r="J103" s="1">
        <v>40</v>
      </c>
      <c r="K103" s="1" t="s">
        <v>37</v>
      </c>
      <c r="L103" s="1"/>
      <c r="M103" s="1">
        <v>58</v>
      </c>
      <c r="N103" s="1">
        <f t="shared" si="28"/>
        <v>-16</v>
      </c>
      <c r="O103" s="1">
        <f t="shared" si="21"/>
        <v>42</v>
      </c>
      <c r="P103" s="1"/>
      <c r="Q103" s="1">
        <v>17.199999999999989</v>
      </c>
      <c r="R103" s="1">
        <v>62</v>
      </c>
      <c r="S103" s="1">
        <f t="shared" si="22"/>
        <v>8.4</v>
      </c>
      <c r="T103" s="5"/>
      <c r="U103" s="5"/>
      <c r="V103" s="1"/>
      <c r="W103" s="1"/>
      <c r="X103" s="1">
        <f t="shared" si="23"/>
        <v>15.857142857142856</v>
      </c>
      <c r="Y103" s="1">
        <f t="shared" si="24"/>
        <v>15.857142857142856</v>
      </c>
      <c r="Z103" s="1">
        <v>12.2</v>
      </c>
      <c r="AA103" s="1">
        <v>10.199999999999999</v>
      </c>
      <c r="AB103" s="1">
        <v>8.1999999999999993</v>
      </c>
      <c r="AC103" s="1">
        <v>7.2</v>
      </c>
      <c r="AD103" s="1">
        <v>8.4</v>
      </c>
      <c r="AE103" s="1">
        <v>12.2</v>
      </c>
      <c r="AF103" s="1">
        <v>13.6</v>
      </c>
      <c r="AG103" s="1">
        <v>10.199999999999999</v>
      </c>
      <c r="AH103" s="1" t="s">
        <v>149</v>
      </c>
      <c r="AI103" s="1">
        <f>I103*T103</f>
        <v>0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150</v>
      </c>
      <c r="B104" s="1" t="s">
        <v>36</v>
      </c>
      <c r="C104" s="1">
        <v>10.747999999999999</v>
      </c>
      <c r="D104" s="1">
        <v>16.608000000000001</v>
      </c>
      <c r="E104" s="1">
        <v>8.125</v>
      </c>
      <c r="F104" s="1">
        <v>19.231000000000002</v>
      </c>
      <c r="G104" s="12"/>
      <c r="H104" s="1">
        <f t="shared" si="20"/>
        <v>19.231000000000002</v>
      </c>
      <c r="I104" s="8">
        <v>1</v>
      </c>
      <c r="J104" s="1">
        <v>45</v>
      </c>
      <c r="K104" s="1" t="s">
        <v>37</v>
      </c>
      <c r="L104" s="1"/>
      <c r="M104" s="1">
        <v>8.4</v>
      </c>
      <c r="N104" s="1">
        <f t="shared" si="28"/>
        <v>-0.27500000000000036</v>
      </c>
      <c r="O104" s="1">
        <f t="shared" si="21"/>
        <v>8.125</v>
      </c>
      <c r="P104" s="1"/>
      <c r="Q104" s="1">
        <v>11.8742</v>
      </c>
      <c r="R104" s="1">
        <v>0</v>
      </c>
      <c r="S104" s="1">
        <f t="shared" si="22"/>
        <v>1.625</v>
      </c>
      <c r="T104" s="5"/>
      <c r="U104" s="5"/>
      <c r="V104" s="1"/>
      <c r="W104" s="1"/>
      <c r="X104" s="1">
        <f t="shared" si="23"/>
        <v>19.141661538461541</v>
      </c>
      <c r="Y104" s="1">
        <f t="shared" si="24"/>
        <v>19.141661538461541</v>
      </c>
      <c r="Z104" s="1">
        <v>1.6352</v>
      </c>
      <c r="AA104" s="1">
        <v>2.4860000000000002</v>
      </c>
      <c r="AB104" s="1">
        <v>3.0322</v>
      </c>
      <c r="AC104" s="1">
        <v>2.7351999999999999</v>
      </c>
      <c r="AD104" s="1">
        <v>2.7284000000000002</v>
      </c>
      <c r="AE104" s="1">
        <v>1.6354</v>
      </c>
      <c r="AF104" s="1">
        <v>1.4</v>
      </c>
      <c r="AG104" s="1">
        <v>1.9156</v>
      </c>
      <c r="AH104" s="1"/>
      <c r="AI104" s="1">
        <f>I104*T104</f>
        <v>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151</v>
      </c>
      <c r="B105" s="1" t="s">
        <v>36</v>
      </c>
      <c r="C105" s="1">
        <v>5.2350000000000003</v>
      </c>
      <c r="D105" s="1">
        <v>32.475000000000001</v>
      </c>
      <c r="E105" s="1">
        <v>6.7320000000000002</v>
      </c>
      <c r="F105" s="1">
        <v>29.577999999999999</v>
      </c>
      <c r="G105" s="12"/>
      <c r="H105" s="1">
        <f t="shared" si="20"/>
        <v>29.577999999999999</v>
      </c>
      <c r="I105" s="8">
        <v>1</v>
      </c>
      <c r="J105" s="1">
        <v>50</v>
      </c>
      <c r="K105" s="1" t="s">
        <v>37</v>
      </c>
      <c r="L105" s="1"/>
      <c r="M105" s="1">
        <v>7</v>
      </c>
      <c r="N105" s="1">
        <f t="shared" si="28"/>
        <v>-0.26799999999999979</v>
      </c>
      <c r="O105" s="1">
        <f t="shared" si="21"/>
        <v>6.7320000000000002</v>
      </c>
      <c r="P105" s="1"/>
      <c r="Q105" s="1">
        <v>0</v>
      </c>
      <c r="R105" s="1">
        <v>0</v>
      </c>
      <c r="S105" s="1">
        <f t="shared" si="22"/>
        <v>1.3464</v>
      </c>
      <c r="T105" s="5"/>
      <c r="U105" s="5"/>
      <c r="V105" s="1"/>
      <c r="W105" s="1"/>
      <c r="X105" s="1">
        <f t="shared" si="23"/>
        <v>21.968211527035056</v>
      </c>
      <c r="Y105" s="1">
        <f t="shared" si="24"/>
        <v>21.968211527035056</v>
      </c>
      <c r="Z105" s="1">
        <v>1.8915999999999999</v>
      </c>
      <c r="AA105" s="1">
        <v>1.8935999999999999</v>
      </c>
      <c r="AB105" s="1">
        <v>1.6095999999999999</v>
      </c>
      <c r="AC105" s="1">
        <v>3.7759999999999998</v>
      </c>
      <c r="AD105" s="1">
        <v>4.0817999999999994</v>
      </c>
      <c r="AE105" s="1">
        <v>1.9366000000000001</v>
      </c>
      <c r="AF105" s="1">
        <v>1.35</v>
      </c>
      <c r="AG105" s="1">
        <v>1.6324000000000001</v>
      </c>
      <c r="AH105" s="1"/>
      <c r="AI105" s="1">
        <f>I105*T105</f>
        <v>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152</v>
      </c>
      <c r="B106" s="1" t="s">
        <v>42</v>
      </c>
      <c r="C106" s="1">
        <v>3</v>
      </c>
      <c r="D106" s="1">
        <v>107</v>
      </c>
      <c r="E106" s="1">
        <v>28</v>
      </c>
      <c r="F106" s="1">
        <v>66</v>
      </c>
      <c r="G106" s="12"/>
      <c r="H106" s="1">
        <f t="shared" si="20"/>
        <v>66</v>
      </c>
      <c r="I106" s="8">
        <v>0.3</v>
      </c>
      <c r="J106" s="1">
        <v>40</v>
      </c>
      <c r="K106" s="1" t="s">
        <v>37</v>
      </c>
      <c r="L106" s="1"/>
      <c r="M106" s="1">
        <v>29</v>
      </c>
      <c r="N106" s="1">
        <f t="shared" si="28"/>
        <v>-1</v>
      </c>
      <c r="O106" s="1">
        <f t="shared" si="21"/>
        <v>28</v>
      </c>
      <c r="P106" s="1"/>
      <c r="Q106" s="1">
        <v>17.199999999999989</v>
      </c>
      <c r="R106" s="1">
        <v>54.399999999999991</v>
      </c>
      <c r="S106" s="1">
        <f t="shared" si="22"/>
        <v>5.6</v>
      </c>
      <c r="T106" s="5"/>
      <c r="U106" s="5"/>
      <c r="V106" s="1"/>
      <c r="W106" s="1"/>
      <c r="X106" s="1">
        <f t="shared" si="23"/>
        <v>24.571428571428566</v>
      </c>
      <c r="Y106" s="1">
        <f t="shared" si="24"/>
        <v>24.571428571428566</v>
      </c>
      <c r="Z106" s="1">
        <v>12.2</v>
      </c>
      <c r="AA106" s="1">
        <v>10.6</v>
      </c>
      <c r="AB106" s="1">
        <v>6.6</v>
      </c>
      <c r="AC106" s="1">
        <v>5.4</v>
      </c>
      <c r="AD106" s="1">
        <v>5.2</v>
      </c>
      <c r="AE106" s="1">
        <v>6</v>
      </c>
      <c r="AF106" s="1">
        <v>4</v>
      </c>
      <c r="AG106" s="1">
        <v>1.6</v>
      </c>
      <c r="AH106" s="1"/>
      <c r="AI106" s="1">
        <f>I106*T106</f>
        <v>0</v>
      </c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153</v>
      </c>
      <c r="B107" s="1" t="s">
        <v>42</v>
      </c>
      <c r="C107" s="1">
        <v>5</v>
      </c>
      <c r="D107" s="1">
        <v>94</v>
      </c>
      <c r="E107" s="1">
        <v>27</v>
      </c>
      <c r="F107" s="1">
        <v>66</v>
      </c>
      <c r="G107" s="12"/>
      <c r="H107" s="1">
        <f t="shared" si="20"/>
        <v>66</v>
      </c>
      <c r="I107" s="8">
        <v>0.12</v>
      </c>
      <c r="J107" s="1">
        <v>45</v>
      </c>
      <c r="K107" s="1" t="s">
        <v>37</v>
      </c>
      <c r="L107" s="1"/>
      <c r="M107" s="1">
        <v>28</v>
      </c>
      <c r="N107" s="1">
        <f t="shared" si="28"/>
        <v>-1</v>
      </c>
      <c r="O107" s="1">
        <f t="shared" si="21"/>
        <v>27</v>
      </c>
      <c r="P107" s="1"/>
      <c r="Q107" s="1">
        <v>0</v>
      </c>
      <c r="R107" s="1">
        <v>4.4000000000000057</v>
      </c>
      <c r="S107" s="1">
        <f t="shared" si="22"/>
        <v>5.4</v>
      </c>
      <c r="T107" s="5"/>
      <c r="U107" s="5"/>
      <c r="V107" s="1"/>
      <c r="W107" s="1"/>
      <c r="X107" s="1">
        <f t="shared" si="23"/>
        <v>13.037037037037038</v>
      </c>
      <c r="Y107" s="1">
        <f t="shared" si="24"/>
        <v>13.037037037037038</v>
      </c>
      <c r="Z107" s="1">
        <v>7.2</v>
      </c>
      <c r="AA107" s="1">
        <v>7.8</v>
      </c>
      <c r="AB107" s="1">
        <v>3.2</v>
      </c>
      <c r="AC107" s="1">
        <v>7.6</v>
      </c>
      <c r="AD107" s="1">
        <v>11.6</v>
      </c>
      <c r="AE107" s="1">
        <v>6</v>
      </c>
      <c r="AF107" s="1">
        <v>5.8</v>
      </c>
      <c r="AG107" s="1">
        <v>4.8</v>
      </c>
      <c r="AH107" s="1"/>
      <c r="AI107" s="1">
        <f>I107*T107</f>
        <v>0</v>
      </c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3" t="s">
        <v>154</v>
      </c>
      <c r="B108" s="1" t="s">
        <v>36</v>
      </c>
      <c r="C108" s="1"/>
      <c r="D108" s="1"/>
      <c r="E108" s="1"/>
      <c r="F108" s="1"/>
      <c r="G108" s="12"/>
      <c r="H108" s="1">
        <f t="shared" si="20"/>
        <v>0</v>
      </c>
      <c r="I108" s="8">
        <v>1</v>
      </c>
      <c r="J108" s="1">
        <v>180</v>
      </c>
      <c r="K108" s="1" t="s">
        <v>37</v>
      </c>
      <c r="L108" s="1"/>
      <c r="M108" s="1"/>
      <c r="N108" s="1">
        <f t="shared" si="28"/>
        <v>0</v>
      </c>
      <c r="O108" s="1">
        <f t="shared" si="21"/>
        <v>0</v>
      </c>
      <c r="P108" s="1"/>
      <c r="Q108" s="1"/>
      <c r="R108" s="13"/>
      <c r="S108" s="1">
        <f t="shared" si="22"/>
        <v>0</v>
      </c>
      <c r="T108" s="23">
        <v>4</v>
      </c>
      <c r="U108" s="5"/>
      <c r="V108" s="1"/>
      <c r="W108" s="1"/>
      <c r="X108" s="1" t="e">
        <f t="shared" si="23"/>
        <v>#DIV/0!</v>
      </c>
      <c r="Y108" s="1" t="e">
        <f t="shared" si="24"/>
        <v>#DIV/0!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3" t="s">
        <v>155</v>
      </c>
      <c r="AI108" s="1">
        <f>I108*T108</f>
        <v>4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s="19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8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108" xr:uid="{7CE4C9A3-8A6B-471D-8573-8A434771E5C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2025-10-23T10:36:03Z</dcterms:created>
  <dcterms:modified xsi:type="dcterms:W3CDTF">2025-10-23T11:09:32Z</dcterms:modified>
</cp:coreProperties>
</file>