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Симф КИ\"/>
    </mc:Choice>
  </mc:AlternateContent>
  <xr:revisionPtr revIDLastSave="0" documentId="13_ncr:1_{998E0FE0-CC4E-4D10-9E2E-796669EEEF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1" l="1"/>
  <c r="AI14" i="1"/>
  <c r="AI15" i="1"/>
  <c r="AI16" i="1"/>
  <c r="AI18" i="1"/>
  <c r="AI21" i="1"/>
  <c r="AI23" i="1"/>
  <c r="AI24" i="1"/>
  <c r="AI25" i="1"/>
  <c r="AI26" i="1"/>
  <c r="AI28" i="1"/>
  <c r="AI29" i="1"/>
  <c r="AI30" i="1"/>
  <c r="AI36" i="1"/>
  <c r="AI37" i="1"/>
  <c r="AI39" i="1"/>
  <c r="AI42" i="1"/>
  <c r="AI43" i="1"/>
  <c r="AI44" i="1"/>
  <c r="AI45" i="1"/>
  <c r="AI46" i="1"/>
  <c r="AI47" i="1"/>
  <c r="AI48" i="1"/>
  <c r="AI49" i="1"/>
  <c r="AI51" i="1"/>
  <c r="AI54" i="1"/>
  <c r="AI59" i="1"/>
  <c r="AI60" i="1"/>
  <c r="AI61" i="1"/>
  <c r="AI62" i="1"/>
  <c r="AI64" i="1"/>
  <c r="AI65" i="1"/>
  <c r="AI66" i="1"/>
  <c r="AI67" i="1"/>
  <c r="AI69" i="1"/>
  <c r="AI70" i="1"/>
  <c r="AI73" i="1"/>
  <c r="AI76" i="1"/>
  <c r="AI77" i="1"/>
  <c r="AI78" i="1"/>
  <c r="AI83" i="1"/>
  <c r="AI84" i="1"/>
  <c r="AI85" i="1"/>
  <c r="AI86" i="1"/>
  <c r="AI88" i="1"/>
  <c r="AI92" i="1"/>
  <c r="AI93" i="1"/>
  <c r="AI94" i="1"/>
  <c r="AI95" i="1"/>
  <c r="AI96" i="1"/>
  <c r="AI97" i="1"/>
  <c r="AI98" i="1"/>
  <c r="AI99" i="1"/>
  <c r="AI102" i="1"/>
  <c r="AI103" i="1"/>
  <c r="AI104" i="1"/>
  <c r="AI105" i="1"/>
  <c r="AI108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Y108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K6" i="1" l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W6" i="1"/>
  <c r="Z11" i="1"/>
  <c r="M6" i="1"/>
  <c r="AH6" i="1"/>
  <c r="AF6" i="1"/>
  <c r="AG6" i="1"/>
  <c r="AJ6" i="1"/>
  <c r="AE6" i="1"/>
  <c r="AD6" i="1"/>
  <c r="N6" i="1"/>
  <c r="L6" i="1"/>
  <c r="J6" i="1"/>
</calcChain>
</file>

<file path=xl/sharedStrings.xml><?xml version="1.0" encoding="utf-8"?>
<sst xmlns="http://schemas.openxmlformats.org/spreadsheetml/2006/main" count="286" uniqueCount="146">
  <si>
    <t>Период: 16.10.2025 - 23.10.2025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</si>
  <si>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</si>
  <si>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</si>
  <si>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</si>
  <si>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</si>
  <si>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</si>
  <si>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</si>
  <si>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</si>
  <si>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</si>
  <si>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</si>
  <si>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</si>
  <si>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</si>
  <si>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</si>
  <si>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</si>
  <si>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</si>
  <si>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</si>
  <si>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</si>
  <si>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</si>
  <si>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</si>
  <si>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</si>
  <si>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</si>
  <si>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</si>
  <si>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</si>
  <si>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</si>
  <si>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</si>
  <si>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</si>
  <si>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</si>
  <si>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</si>
  <si>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</si>
  <si>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</si>
  <si>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</si>
  <si>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</si>
  <si>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</si>
  <si>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</si>
  <si>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</si>
  <si>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</si>
  <si>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</si>
  <si>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</si>
  <si>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</si>
  <si>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</si>
  <si>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</si>
  <si>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</si>
  <si>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</si>
  <si>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</si>
  <si>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</si>
  <si>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</si>
  <si>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</si>
  <si>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</si>
  <si>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</si>
  <si>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</si>
  <si>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</si>
  <si>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</si>
  <si>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</si>
  <si>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</si>
  <si>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</si>
  <si>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</si>
  <si>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</si>
  <si>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</si>
  <si>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</si>
  <si>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</si>
  <si>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</si>
  <si>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</si>
  <si>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</si>
  <si>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</si>
  <si>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</si>
  <si>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</si>
  <si>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</si>
  <si>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</si>
  <si>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</si>
  <si>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</si>
  <si>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</si>
  <si>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</si>
  <si>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</si>
  <si>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</si>
  <si>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</si>
  <si>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</si>
  <si>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</si>
  <si>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</si>
  <si>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</si>
  <si>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</si>
  <si>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</si>
  <si>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</si>
  <si>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</si>
  <si>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</si>
  <si>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</si>
  <si>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</si>
  <si>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</si>
  <si>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</si>
  <si>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</si>
  <si>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</si>
  <si>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</si>
  <si>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</si>
  <si>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</si>
  <si>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</si>
  <si>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</si>
  <si>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</si>
  <si>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</si>
  <si>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</si>
  <si>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</si>
  <si>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</si>
  <si>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</si>
  <si>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</si>
  <si>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</si>
  <si>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</si>
  <si>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</si>
  <si>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</si>
  <si>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</si>
  <si>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</si>
  <si>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</si>
  <si>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</si>
  <si>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</si>
  <si>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</si>
  <si>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</si>
  <si>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</si>
  <si>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</si>
  <si>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</si>
  <si>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</si>
  <si>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</si>
  <si>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</si>
  <si>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</si>
  <si>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</si>
  <si>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</si>
  <si>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</si>
  <si>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</si>
  <si>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</si>
  <si>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</si>
  <si>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</si>
  <si>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</si>
  <si>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5т</t>
  </si>
  <si>
    <t>27п</t>
  </si>
  <si>
    <t>27-2,</t>
  </si>
  <si>
    <t>28,10,</t>
  </si>
  <si>
    <t>29,10,</t>
  </si>
  <si>
    <t>03,10,</t>
  </si>
  <si>
    <t>10,10,</t>
  </si>
  <si>
    <t>17,10,</t>
  </si>
  <si>
    <t>23,10,</t>
  </si>
  <si>
    <t>жц</t>
  </si>
  <si>
    <t>ак лид-сос</t>
  </si>
  <si>
    <t>нояяб</t>
  </si>
  <si>
    <t>жц, оконч</t>
  </si>
  <si>
    <t>продноя</t>
  </si>
  <si>
    <t>жц, яб</t>
  </si>
  <si>
    <t>оконч</t>
  </si>
  <si>
    <t>увел</t>
  </si>
  <si>
    <t>жк 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</si>
</sst>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164" fontId="6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5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15.10.2025 - 22.10.2025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22,10-2</v>
          </cell>
          <cell r="M5" t="str">
            <v>23,10,</v>
          </cell>
          <cell r="T5" t="str">
            <v>27,10,</v>
          </cell>
          <cell r="U5" t="str">
            <v>27,10п</v>
          </cell>
          <cell r="V5" t="str">
            <v>27-2,</v>
          </cell>
          <cell r="X5" t="str">
            <v>28,10,</v>
          </cell>
          <cell r="AE5" t="str">
            <v>03,10,</v>
          </cell>
          <cell r="AF5" t="str">
            <v>10,10,</v>
          </cell>
          <cell r="AG5" t="str">
            <v>17,10,</v>
          </cell>
          <cell r="AH5" t="str">
            <v>22,10,</v>
          </cell>
        </row>
        <row r="6">
          <cell r="E6">
            <v>129740.18500000001</v>
          </cell>
          <cell r="F6">
            <v>60926.162000000011</v>
          </cell>
          <cell r="J6">
            <v>130887.474</v>
          </cell>
          <cell r="K6">
            <v>-1147.2890000000004</v>
          </cell>
          <cell r="L6">
            <v>27720</v>
          </cell>
          <cell r="M6">
            <v>25720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9845</v>
          </cell>
          <cell r="U6">
            <v>19350</v>
          </cell>
          <cell r="V6">
            <v>28130</v>
          </cell>
          <cell r="W6">
            <v>24105.219199999996</v>
          </cell>
          <cell r="X6">
            <v>26270</v>
          </cell>
          <cell r="AA6">
            <v>0</v>
          </cell>
          <cell r="AB6">
            <v>0</v>
          </cell>
          <cell r="AC6">
            <v>0</v>
          </cell>
          <cell r="AD6">
            <v>9214.0889999999999</v>
          </cell>
          <cell r="AE6">
            <v>25990.851599999998</v>
          </cell>
          <cell r="AF6">
            <v>25302.067199999998</v>
          </cell>
          <cell r="AG6">
            <v>23426.547000000002</v>
          </cell>
          <cell r="AH6">
            <v>26192.629999999997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297.41399999999999</v>
          </cell>
          <cell r="D7">
            <v>367.25799999999998</v>
          </cell>
          <cell r="E7">
            <v>403.95299999999997</v>
          </cell>
          <cell r="F7">
            <v>258.01400000000001</v>
          </cell>
          <cell r="G7" t="str">
            <v>н</v>
          </cell>
          <cell r="H7">
            <v>1</v>
          </cell>
          <cell r="I7">
            <v>45</v>
          </cell>
          <cell r="J7">
            <v>402.20699999999999</v>
          </cell>
          <cell r="K7">
            <v>1.7459999999999809</v>
          </cell>
          <cell r="L7">
            <v>80</v>
          </cell>
          <cell r="M7">
            <v>100</v>
          </cell>
          <cell r="V7">
            <v>100</v>
          </cell>
          <cell r="W7">
            <v>80.790599999999998</v>
          </cell>
          <cell r="X7">
            <v>100</v>
          </cell>
          <cell r="Y7">
            <v>7.89713159699272</v>
          </cell>
          <cell r="Z7">
            <v>3.1936141085720369</v>
          </cell>
          <cell r="AD7">
            <v>0</v>
          </cell>
          <cell r="AE7">
            <v>108.2268</v>
          </cell>
          <cell r="AF7">
            <v>94.0488</v>
          </cell>
          <cell r="AG7">
            <v>82.852400000000003</v>
          </cell>
          <cell r="AH7">
            <v>103.11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295.8</v>
          </cell>
          <cell r="D8">
            <v>559.774</v>
          </cell>
          <cell r="E8">
            <v>517.85400000000004</v>
          </cell>
          <cell r="F8">
            <v>322.93900000000002</v>
          </cell>
          <cell r="G8" t="str">
            <v>ябл</v>
          </cell>
          <cell r="H8">
            <v>1</v>
          </cell>
          <cell r="I8">
            <v>45</v>
          </cell>
          <cell r="J8">
            <v>529.25199999999995</v>
          </cell>
          <cell r="K8">
            <v>-11.397999999999911</v>
          </cell>
          <cell r="L8">
            <v>70</v>
          </cell>
          <cell r="M8">
            <v>140</v>
          </cell>
          <cell r="U8">
            <v>70</v>
          </cell>
          <cell r="V8">
            <v>70</v>
          </cell>
          <cell r="W8">
            <v>103.57080000000001</v>
          </cell>
          <cell r="X8">
            <v>120</v>
          </cell>
          <cell r="Y8">
            <v>7.6560092226766621</v>
          </cell>
          <cell r="Z8">
            <v>3.1180506474797918</v>
          </cell>
          <cell r="AD8">
            <v>0</v>
          </cell>
          <cell r="AE8">
            <v>116.8104</v>
          </cell>
          <cell r="AF8">
            <v>127.3104</v>
          </cell>
          <cell r="AG8">
            <v>106.05799999999999</v>
          </cell>
          <cell r="AH8">
            <v>115.99299999999999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1039.6179999999999</v>
          </cell>
          <cell r="D9">
            <v>1973.095</v>
          </cell>
          <cell r="E9">
            <v>2078.1060000000002</v>
          </cell>
          <cell r="F9">
            <v>907.45500000000004</v>
          </cell>
          <cell r="G9">
            <v>0</v>
          </cell>
          <cell r="H9">
            <v>1</v>
          </cell>
          <cell r="I9">
            <v>45</v>
          </cell>
          <cell r="J9">
            <v>2057.5419999999999</v>
          </cell>
          <cell r="K9">
            <v>20.564000000000306</v>
          </cell>
          <cell r="L9">
            <v>300</v>
          </cell>
          <cell r="M9">
            <v>600</v>
          </cell>
          <cell r="U9">
            <v>400</v>
          </cell>
          <cell r="V9">
            <v>500</v>
          </cell>
          <cell r="W9">
            <v>415.62120000000004</v>
          </cell>
          <cell r="X9">
            <v>450</v>
          </cell>
          <cell r="Y9">
            <v>7.5969536683884256</v>
          </cell>
          <cell r="Z9">
            <v>2.1833703381829412</v>
          </cell>
          <cell r="AD9">
            <v>0</v>
          </cell>
          <cell r="AE9">
            <v>448.86919999999998</v>
          </cell>
          <cell r="AF9">
            <v>457.65559999999994</v>
          </cell>
          <cell r="AG9">
            <v>403.12939999999998</v>
          </cell>
          <cell r="AH9">
            <v>403.91800000000001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1687</v>
          </cell>
          <cell r="D10">
            <v>2704</v>
          </cell>
          <cell r="E10">
            <v>3013</v>
          </cell>
          <cell r="F10">
            <v>1354</v>
          </cell>
          <cell r="G10" t="str">
            <v>ябл</v>
          </cell>
          <cell r="H10">
            <v>0.4</v>
          </cell>
          <cell r="I10">
            <v>45</v>
          </cell>
          <cell r="J10">
            <v>3030</v>
          </cell>
          <cell r="K10">
            <v>-17</v>
          </cell>
          <cell r="L10">
            <v>300</v>
          </cell>
          <cell r="M10">
            <v>600</v>
          </cell>
          <cell r="T10">
            <v>1400</v>
          </cell>
          <cell r="U10">
            <v>200</v>
          </cell>
          <cell r="V10">
            <v>400</v>
          </cell>
          <cell r="W10">
            <v>422.6</v>
          </cell>
          <cell r="X10">
            <v>500</v>
          </cell>
          <cell r="Y10">
            <v>7.9365830572645519</v>
          </cell>
          <cell r="Z10">
            <v>3.2039753904401325</v>
          </cell>
          <cell r="AD10">
            <v>900</v>
          </cell>
          <cell r="AE10">
            <v>463.8</v>
          </cell>
          <cell r="AF10">
            <v>455.8</v>
          </cell>
          <cell r="AG10">
            <v>427.6</v>
          </cell>
          <cell r="AH10">
            <v>524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1672</v>
          </cell>
          <cell r="D11">
            <v>5027</v>
          </cell>
          <cell r="E11">
            <v>4440</v>
          </cell>
          <cell r="F11">
            <v>2216</v>
          </cell>
          <cell r="G11">
            <v>0</v>
          </cell>
          <cell r="H11">
            <v>0.45</v>
          </cell>
          <cell r="I11">
            <v>45</v>
          </cell>
          <cell r="J11">
            <v>4461</v>
          </cell>
          <cell r="K11">
            <v>-21</v>
          </cell>
          <cell r="L11">
            <v>1500</v>
          </cell>
          <cell r="M11">
            <v>900</v>
          </cell>
          <cell r="T11">
            <v>450</v>
          </cell>
          <cell r="U11">
            <v>500</v>
          </cell>
          <cell r="V11">
            <v>700</v>
          </cell>
          <cell r="W11">
            <v>888</v>
          </cell>
          <cell r="X11">
            <v>900</v>
          </cell>
          <cell r="Y11">
            <v>7.5630630630630629</v>
          </cell>
          <cell r="Z11">
            <v>2.4954954954954953</v>
          </cell>
          <cell r="AD11">
            <v>0</v>
          </cell>
          <cell r="AE11">
            <v>825.4</v>
          </cell>
          <cell r="AF11">
            <v>941.6</v>
          </cell>
          <cell r="AG11">
            <v>929.2</v>
          </cell>
          <cell r="AH11">
            <v>1059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2565</v>
          </cell>
          <cell r="D12">
            <v>4689</v>
          </cell>
          <cell r="E12">
            <v>5430</v>
          </cell>
          <cell r="F12">
            <v>1776</v>
          </cell>
          <cell r="G12">
            <v>0</v>
          </cell>
          <cell r="H12">
            <v>0.45</v>
          </cell>
          <cell r="I12">
            <v>45</v>
          </cell>
          <cell r="J12">
            <v>5483</v>
          </cell>
          <cell r="K12">
            <v>-53</v>
          </cell>
          <cell r="L12">
            <v>1000</v>
          </cell>
          <cell r="M12">
            <v>600</v>
          </cell>
          <cell r="T12">
            <v>654</v>
          </cell>
          <cell r="U12">
            <v>400</v>
          </cell>
          <cell r="V12">
            <v>400</v>
          </cell>
          <cell r="W12">
            <v>645.6</v>
          </cell>
          <cell r="X12">
            <v>700</v>
          </cell>
          <cell r="Y12">
            <v>7.5526641883519208</v>
          </cell>
          <cell r="Z12">
            <v>2.7509293680297398</v>
          </cell>
          <cell r="AD12">
            <v>2202</v>
          </cell>
          <cell r="AE12">
            <v>990.8</v>
          </cell>
          <cell r="AF12">
            <v>780</v>
          </cell>
          <cell r="AG12">
            <v>676</v>
          </cell>
          <cell r="AH12">
            <v>770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71</v>
          </cell>
          <cell r="D13">
            <v>46</v>
          </cell>
          <cell r="E13">
            <v>55</v>
          </cell>
          <cell r="F13">
            <v>61</v>
          </cell>
          <cell r="G13">
            <v>0</v>
          </cell>
          <cell r="H13">
            <v>0.4</v>
          </cell>
          <cell r="I13">
            <v>50</v>
          </cell>
          <cell r="J13">
            <v>56</v>
          </cell>
          <cell r="K13">
            <v>-1</v>
          </cell>
          <cell r="L13">
            <v>30</v>
          </cell>
          <cell r="M13">
            <v>0</v>
          </cell>
          <cell r="W13">
            <v>11</v>
          </cell>
          <cell r="X13">
            <v>20</v>
          </cell>
          <cell r="Y13">
            <v>10.090909090909092</v>
          </cell>
          <cell r="Z13">
            <v>5.5454545454545459</v>
          </cell>
          <cell r="AD13">
            <v>0</v>
          </cell>
          <cell r="AE13">
            <v>15.8</v>
          </cell>
          <cell r="AF13">
            <v>17</v>
          </cell>
          <cell r="AG13">
            <v>12.2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603</v>
          </cell>
          <cell r="D14">
            <v>13</v>
          </cell>
          <cell r="E14">
            <v>259</v>
          </cell>
          <cell r="F14">
            <v>347</v>
          </cell>
          <cell r="G14">
            <v>0</v>
          </cell>
          <cell r="H14">
            <v>0.17</v>
          </cell>
          <cell r="I14">
            <v>180</v>
          </cell>
          <cell r="J14">
            <v>268</v>
          </cell>
          <cell r="K14">
            <v>-9</v>
          </cell>
          <cell r="L14">
            <v>0</v>
          </cell>
          <cell r="M14">
            <v>0</v>
          </cell>
          <cell r="V14">
            <v>300</v>
          </cell>
          <cell r="W14">
            <v>51.8</v>
          </cell>
          <cell r="Y14">
            <v>12.49034749034749</v>
          </cell>
          <cell r="Z14">
            <v>6.698841698841699</v>
          </cell>
          <cell r="AD14">
            <v>0</v>
          </cell>
          <cell r="AE14">
            <v>81.400000000000006</v>
          </cell>
          <cell r="AF14">
            <v>66.400000000000006</v>
          </cell>
          <cell r="AG14">
            <v>56</v>
          </cell>
          <cell r="AH14">
            <v>60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230</v>
          </cell>
          <cell r="D15">
            <v>372</v>
          </cell>
          <cell r="E15">
            <v>403</v>
          </cell>
          <cell r="F15">
            <v>191</v>
          </cell>
          <cell r="G15">
            <v>0</v>
          </cell>
          <cell r="H15">
            <v>0.3</v>
          </cell>
          <cell r="I15">
            <v>40</v>
          </cell>
          <cell r="J15">
            <v>416</v>
          </cell>
          <cell r="K15">
            <v>-13</v>
          </cell>
          <cell r="L15">
            <v>130</v>
          </cell>
          <cell r="M15">
            <v>100</v>
          </cell>
          <cell r="U15">
            <v>50</v>
          </cell>
          <cell r="V15">
            <v>50</v>
          </cell>
          <cell r="W15">
            <v>80.599999999999994</v>
          </cell>
          <cell r="X15">
            <v>100</v>
          </cell>
          <cell r="Y15">
            <v>7.704714640198512</v>
          </cell>
          <cell r="Z15">
            <v>2.369727047146402</v>
          </cell>
          <cell r="AD15">
            <v>0</v>
          </cell>
          <cell r="AE15">
            <v>85.2</v>
          </cell>
          <cell r="AF15">
            <v>84.8</v>
          </cell>
          <cell r="AG15">
            <v>80.400000000000006</v>
          </cell>
          <cell r="AH15">
            <v>77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1761</v>
          </cell>
          <cell r="D16">
            <v>1337</v>
          </cell>
          <cell r="E16">
            <v>1544</v>
          </cell>
          <cell r="F16">
            <v>1544</v>
          </cell>
          <cell r="G16">
            <v>0</v>
          </cell>
          <cell r="H16">
            <v>0.17</v>
          </cell>
          <cell r="I16">
            <v>180</v>
          </cell>
          <cell r="J16">
            <v>1555</v>
          </cell>
          <cell r="K16">
            <v>-11</v>
          </cell>
          <cell r="L16">
            <v>0</v>
          </cell>
          <cell r="M16">
            <v>0</v>
          </cell>
          <cell r="T16">
            <v>105</v>
          </cell>
          <cell r="V16">
            <v>1000</v>
          </cell>
          <cell r="W16">
            <v>266.8</v>
          </cell>
          <cell r="Y16">
            <v>9.5352323838080952</v>
          </cell>
          <cell r="Z16">
            <v>5.7871064467766118</v>
          </cell>
          <cell r="AD16">
            <v>210</v>
          </cell>
          <cell r="AE16">
            <v>334</v>
          </cell>
          <cell r="AF16">
            <v>308.39999999999998</v>
          </cell>
          <cell r="AG16">
            <v>274</v>
          </cell>
          <cell r="AH16">
            <v>278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116</v>
          </cell>
          <cell r="D17">
            <v>305</v>
          </cell>
          <cell r="E17">
            <v>246</v>
          </cell>
          <cell r="F17">
            <v>170</v>
          </cell>
          <cell r="G17">
            <v>0</v>
          </cell>
          <cell r="H17">
            <v>0.35</v>
          </cell>
          <cell r="I17">
            <v>45</v>
          </cell>
          <cell r="J17">
            <v>268</v>
          </cell>
          <cell r="K17">
            <v>-22</v>
          </cell>
          <cell r="L17">
            <v>50</v>
          </cell>
          <cell r="M17">
            <v>30</v>
          </cell>
          <cell r="V17">
            <v>80</v>
          </cell>
          <cell r="W17">
            <v>49.2</v>
          </cell>
          <cell r="X17">
            <v>50</v>
          </cell>
          <cell r="Y17">
            <v>7.7235772357723569</v>
          </cell>
          <cell r="Z17">
            <v>3.4552845528455283</v>
          </cell>
          <cell r="AD17">
            <v>0</v>
          </cell>
          <cell r="AE17">
            <v>19.600000000000001</v>
          </cell>
          <cell r="AF17">
            <v>23.4</v>
          </cell>
          <cell r="AG17">
            <v>47.4</v>
          </cell>
          <cell r="AH17">
            <v>79</v>
          </cell>
          <cell r="AI17">
            <v>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92</v>
          </cell>
          <cell r="D18">
            <v>73</v>
          </cell>
          <cell r="E18">
            <v>101</v>
          </cell>
          <cell r="F18">
            <v>62</v>
          </cell>
          <cell r="G18" t="str">
            <v>н</v>
          </cell>
          <cell r="H18">
            <v>0.35</v>
          </cell>
          <cell r="I18">
            <v>45</v>
          </cell>
          <cell r="J18">
            <v>104</v>
          </cell>
          <cell r="K18">
            <v>-3</v>
          </cell>
          <cell r="L18">
            <v>60</v>
          </cell>
          <cell r="M18">
            <v>20</v>
          </cell>
          <cell r="W18">
            <v>20.2</v>
          </cell>
          <cell r="X18">
            <v>20</v>
          </cell>
          <cell r="Y18">
            <v>8.0198019801980198</v>
          </cell>
          <cell r="Z18">
            <v>3.0693069306930694</v>
          </cell>
          <cell r="AD18">
            <v>0</v>
          </cell>
          <cell r="AE18">
            <v>25.6</v>
          </cell>
          <cell r="AF18">
            <v>20.399999999999999</v>
          </cell>
          <cell r="AG18">
            <v>21.6</v>
          </cell>
          <cell r="AH18">
            <v>33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56</v>
          </cell>
          <cell r="D19">
            <v>231</v>
          </cell>
          <cell r="E19">
            <v>131</v>
          </cell>
          <cell r="F19">
            <v>152</v>
          </cell>
          <cell r="G19">
            <v>0</v>
          </cell>
          <cell r="H19">
            <v>0.35</v>
          </cell>
          <cell r="I19">
            <v>45</v>
          </cell>
          <cell r="J19">
            <v>145</v>
          </cell>
          <cell r="K19">
            <v>-14</v>
          </cell>
          <cell r="L19">
            <v>50</v>
          </cell>
          <cell r="M19">
            <v>0</v>
          </cell>
          <cell r="W19">
            <v>26.2</v>
          </cell>
          <cell r="Y19">
            <v>7.7099236641221376</v>
          </cell>
          <cell r="Z19">
            <v>5.8015267175572518</v>
          </cell>
          <cell r="AD19">
            <v>0</v>
          </cell>
          <cell r="AE19">
            <v>31.2</v>
          </cell>
          <cell r="AF19">
            <v>31.6</v>
          </cell>
          <cell r="AG19">
            <v>30.4</v>
          </cell>
          <cell r="AH19">
            <v>47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421</v>
          </cell>
          <cell r="D20">
            <v>370</v>
          </cell>
          <cell r="E20">
            <v>558</v>
          </cell>
          <cell r="F20">
            <v>229</v>
          </cell>
          <cell r="G20">
            <v>0</v>
          </cell>
          <cell r="H20">
            <v>0.35</v>
          </cell>
          <cell r="I20">
            <v>45</v>
          </cell>
          <cell r="J20">
            <v>555</v>
          </cell>
          <cell r="K20">
            <v>3</v>
          </cell>
          <cell r="L20">
            <v>120</v>
          </cell>
          <cell r="M20">
            <v>150</v>
          </cell>
          <cell r="U20">
            <v>100</v>
          </cell>
          <cell r="V20">
            <v>130</v>
          </cell>
          <cell r="W20">
            <v>111.6</v>
          </cell>
          <cell r="X20">
            <v>150</v>
          </cell>
          <cell r="Y20">
            <v>7.8763440860215059</v>
          </cell>
          <cell r="Z20">
            <v>2.0519713261648747</v>
          </cell>
          <cell r="AD20">
            <v>0</v>
          </cell>
          <cell r="AE20">
            <v>111.6</v>
          </cell>
          <cell r="AF20">
            <v>107.2</v>
          </cell>
          <cell r="AG20">
            <v>106</v>
          </cell>
          <cell r="AH20">
            <v>132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350.702</v>
          </cell>
          <cell r="D21">
            <v>568.20899999999995</v>
          </cell>
          <cell r="E21">
            <v>618.41200000000003</v>
          </cell>
          <cell r="F21">
            <v>290.755</v>
          </cell>
          <cell r="G21">
            <v>0</v>
          </cell>
          <cell r="H21">
            <v>1</v>
          </cell>
          <cell r="I21">
            <v>50</v>
          </cell>
          <cell r="J21">
            <v>606.55899999999997</v>
          </cell>
          <cell r="K21">
            <v>11.853000000000065</v>
          </cell>
          <cell r="L21">
            <v>150</v>
          </cell>
          <cell r="M21">
            <v>100</v>
          </cell>
          <cell r="U21">
            <v>120</v>
          </cell>
          <cell r="V21">
            <v>150</v>
          </cell>
          <cell r="W21">
            <v>123.6824</v>
          </cell>
          <cell r="X21">
            <v>130</v>
          </cell>
          <cell r="Y21">
            <v>7.6062155973687444</v>
          </cell>
          <cell r="Z21">
            <v>2.3508195183793328</v>
          </cell>
          <cell r="AD21">
            <v>0</v>
          </cell>
          <cell r="AE21">
            <v>118.34739999999999</v>
          </cell>
          <cell r="AF21">
            <v>132.7902</v>
          </cell>
          <cell r="AG21">
            <v>118.7548</v>
          </cell>
          <cell r="AH21">
            <v>135.02000000000001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2280.636</v>
          </cell>
          <cell r="D22">
            <v>5960.13</v>
          </cell>
          <cell r="E22">
            <v>5088.5</v>
          </cell>
          <cell r="F22">
            <v>3082.4</v>
          </cell>
          <cell r="G22">
            <v>0</v>
          </cell>
          <cell r="H22">
            <v>1</v>
          </cell>
          <cell r="I22">
            <v>50</v>
          </cell>
          <cell r="J22">
            <v>5144.7560000000003</v>
          </cell>
          <cell r="K22">
            <v>-56.256000000000313</v>
          </cell>
          <cell r="L22">
            <v>500</v>
          </cell>
          <cell r="M22">
            <v>1250</v>
          </cell>
          <cell r="U22">
            <v>800</v>
          </cell>
          <cell r="V22">
            <v>1100</v>
          </cell>
          <cell r="W22">
            <v>1017.7</v>
          </cell>
          <cell r="X22">
            <v>1400</v>
          </cell>
          <cell r="Y22">
            <v>7.9909600078608616</v>
          </cell>
          <cell r="Z22">
            <v>3.0287904097474696</v>
          </cell>
          <cell r="AD22">
            <v>0</v>
          </cell>
          <cell r="AE22">
            <v>1101.6816000000001</v>
          </cell>
          <cell r="AF22">
            <v>1039.364</v>
          </cell>
          <cell r="AG22">
            <v>1027.8863999999999</v>
          </cell>
          <cell r="AH22">
            <v>939.21600000000001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199.471</v>
          </cell>
          <cell r="D23">
            <v>277.45299999999997</v>
          </cell>
          <cell r="E23">
            <v>394.56</v>
          </cell>
          <cell r="F23">
            <v>75.361999999999995</v>
          </cell>
          <cell r="G23">
            <v>0</v>
          </cell>
          <cell r="H23">
            <v>1</v>
          </cell>
          <cell r="I23">
            <v>50</v>
          </cell>
          <cell r="J23">
            <v>382.911</v>
          </cell>
          <cell r="K23">
            <v>11.649000000000001</v>
          </cell>
          <cell r="L23">
            <v>100</v>
          </cell>
          <cell r="M23">
            <v>130</v>
          </cell>
          <cell r="U23">
            <v>100</v>
          </cell>
          <cell r="V23">
            <v>110</v>
          </cell>
          <cell r="W23">
            <v>78.912000000000006</v>
          </cell>
          <cell r="X23">
            <v>100</v>
          </cell>
          <cell r="Y23">
            <v>7.7980788726682873</v>
          </cell>
          <cell r="Z23">
            <v>0.95501317923763163</v>
          </cell>
          <cell r="AD23">
            <v>0</v>
          </cell>
          <cell r="AE23">
            <v>78.405799999999999</v>
          </cell>
          <cell r="AF23">
            <v>61.5398</v>
          </cell>
          <cell r="AG23">
            <v>70.167000000000002</v>
          </cell>
          <cell r="AH23">
            <v>141.49600000000001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1221.5820000000001</v>
          </cell>
          <cell r="D24">
            <v>1238.6120000000001</v>
          </cell>
          <cell r="E24">
            <v>2136.183</v>
          </cell>
          <cell r="F24">
            <v>231.43</v>
          </cell>
          <cell r="G24">
            <v>0</v>
          </cell>
          <cell r="H24">
            <v>1</v>
          </cell>
          <cell r="I24">
            <v>60</v>
          </cell>
          <cell r="J24">
            <v>2200.1309999999999</v>
          </cell>
          <cell r="K24">
            <v>-63.947999999999865</v>
          </cell>
          <cell r="L24">
            <v>440</v>
          </cell>
          <cell r="M24">
            <v>720</v>
          </cell>
          <cell r="U24">
            <v>400</v>
          </cell>
          <cell r="V24">
            <v>1000</v>
          </cell>
          <cell r="W24">
            <v>427.23660000000001</v>
          </cell>
          <cell r="X24">
            <v>500</v>
          </cell>
          <cell r="Y24">
            <v>7.7039982061461965</v>
          </cell>
          <cell r="Z24">
            <v>0.5416904825101595</v>
          </cell>
          <cell r="AD24">
            <v>0</v>
          </cell>
          <cell r="AE24">
            <v>348.15320000000003</v>
          </cell>
          <cell r="AF24">
            <v>364.89140000000003</v>
          </cell>
          <cell r="AG24">
            <v>356.36039999999997</v>
          </cell>
          <cell r="AH24">
            <v>321.375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308.22899999999998</v>
          </cell>
          <cell r="D25">
            <v>654.70100000000002</v>
          </cell>
          <cell r="E25">
            <v>612.64800000000002</v>
          </cell>
          <cell r="F25">
            <v>344.096</v>
          </cell>
          <cell r="G25">
            <v>0</v>
          </cell>
          <cell r="H25">
            <v>1</v>
          </cell>
          <cell r="I25">
            <v>50</v>
          </cell>
          <cell r="J25">
            <v>606.35900000000004</v>
          </cell>
          <cell r="K25">
            <v>6.2889999999999873</v>
          </cell>
          <cell r="L25">
            <v>120</v>
          </cell>
          <cell r="M25">
            <v>160</v>
          </cell>
          <cell r="U25">
            <v>80</v>
          </cell>
          <cell r="V25">
            <v>100</v>
          </cell>
          <cell r="W25">
            <v>122.5296</v>
          </cell>
          <cell r="X25">
            <v>120</v>
          </cell>
          <cell r="Y25">
            <v>7.5418184667215105</v>
          </cell>
          <cell r="Z25">
            <v>2.8082683694388946</v>
          </cell>
          <cell r="AD25">
            <v>0</v>
          </cell>
          <cell r="AE25">
            <v>130.0026</v>
          </cell>
          <cell r="AF25">
            <v>130.45999999999998</v>
          </cell>
          <cell r="AG25">
            <v>127.974</v>
          </cell>
          <cell r="AH25">
            <v>125.759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136.148</v>
          </cell>
          <cell r="D26">
            <v>119.848</v>
          </cell>
          <cell r="E26">
            <v>164.83500000000001</v>
          </cell>
          <cell r="F26">
            <v>87.614999999999995</v>
          </cell>
          <cell r="G26">
            <v>0</v>
          </cell>
          <cell r="H26">
            <v>1</v>
          </cell>
          <cell r="I26">
            <v>60</v>
          </cell>
          <cell r="J26">
            <v>157.804</v>
          </cell>
          <cell r="K26">
            <v>7.0310000000000059</v>
          </cell>
          <cell r="L26">
            <v>30</v>
          </cell>
          <cell r="M26">
            <v>20</v>
          </cell>
          <cell r="U26">
            <v>40</v>
          </cell>
          <cell r="V26">
            <v>40</v>
          </cell>
          <cell r="W26">
            <v>32.966999999999999</v>
          </cell>
          <cell r="X26">
            <v>50</v>
          </cell>
          <cell r="Y26">
            <v>8.1176631176631187</v>
          </cell>
          <cell r="Z26">
            <v>2.6576576576576576</v>
          </cell>
          <cell r="AD26">
            <v>0</v>
          </cell>
          <cell r="AE26">
            <v>35.1736</v>
          </cell>
          <cell r="AF26">
            <v>37.077399999999997</v>
          </cell>
          <cell r="AG26">
            <v>29.461399999999998</v>
          </cell>
          <cell r="AH26">
            <v>27.678000000000001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310.47800000000001</v>
          </cell>
          <cell r="D27">
            <v>422.99299999999999</v>
          </cell>
          <cell r="E27">
            <v>472.41199999999998</v>
          </cell>
          <cell r="F27">
            <v>253.17400000000001</v>
          </cell>
          <cell r="G27">
            <v>0</v>
          </cell>
          <cell r="H27">
            <v>1</v>
          </cell>
          <cell r="I27">
            <v>60</v>
          </cell>
          <cell r="J27">
            <v>462.6</v>
          </cell>
          <cell r="K27">
            <v>9.811999999999955</v>
          </cell>
          <cell r="L27">
            <v>150</v>
          </cell>
          <cell r="M27">
            <v>30</v>
          </cell>
          <cell r="U27">
            <v>80</v>
          </cell>
          <cell r="V27">
            <v>100</v>
          </cell>
          <cell r="W27">
            <v>94.482399999999998</v>
          </cell>
          <cell r="X27">
            <v>110</v>
          </cell>
          <cell r="Y27">
            <v>7.6540604387695481</v>
          </cell>
          <cell r="Z27">
            <v>2.679589002819573</v>
          </cell>
          <cell r="AD27">
            <v>0</v>
          </cell>
          <cell r="AE27">
            <v>85.236599999999996</v>
          </cell>
          <cell r="AF27">
            <v>107.95340000000002</v>
          </cell>
          <cell r="AG27">
            <v>90.177199999999999</v>
          </cell>
          <cell r="AH27">
            <v>104.872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292.94799999999998</v>
          </cell>
          <cell r="D28">
            <v>278.33800000000002</v>
          </cell>
          <cell r="E28">
            <v>395.245</v>
          </cell>
          <cell r="F28">
            <v>171.667</v>
          </cell>
          <cell r="G28">
            <v>0</v>
          </cell>
          <cell r="H28">
            <v>1</v>
          </cell>
          <cell r="I28">
            <v>60</v>
          </cell>
          <cell r="J28">
            <v>381.798</v>
          </cell>
          <cell r="K28">
            <v>13.447000000000003</v>
          </cell>
          <cell r="L28">
            <v>40</v>
          </cell>
          <cell r="M28">
            <v>110</v>
          </cell>
          <cell r="U28">
            <v>80</v>
          </cell>
          <cell r="V28">
            <v>110</v>
          </cell>
          <cell r="W28">
            <v>79.049000000000007</v>
          </cell>
          <cell r="X28">
            <v>100</v>
          </cell>
          <cell r="Y28">
            <v>7.7378208452984856</v>
          </cell>
          <cell r="Z28">
            <v>2.1716530253387138</v>
          </cell>
          <cell r="AD28">
            <v>0</v>
          </cell>
          <cell r="AE28">
            <v>86.090800000000002</v>
          </cell>
          <cell r="AF28">
            <v>94.656199999999998</v>
          </cell>
          <cell r="AG28">
            <v>71.119</v>
          </cell>
          <cell r="AH28">
            <v>86.143000000000001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92.606999999999999</v>
          </cell>
          <cell r="D29">
            <v>65.063999999999993</v>
          </cell>
          <cell r="E29">
            <v>142.06</v>
          </cell>
          <cell r="F29">
            <v>10.266</v>
          </cell>
          <cell r="G29">
            <v>0</v>
          </cell>
          <cell r="H29">
            <v>1</v>
          </cell>
          <cell r="I29">
            <v>30</v>
          </cell>
          <cell r="J29">
            <v>134.97300000000001</v>
          </cell>
          <cell r="K29">
            <v>7.0869999999999891</v>
          </cell>
          <cell r="L29">
            <v>20</v>
          </cell>
          <cell r="M29">
            <v>40</v>
          </cell>
          <cell r="U29">
            <v>40</v>
          </cell>
          <cell r="V29">
            <v>70</v>
          </cell>
          <cell r="W29">
            <v>28.411999999999999</v>
          </cell>
          <cell r="X29">
            <v>20</v>
          </cell>
          <cell r="Y29">
            <v>7.0486414191186819</v>
          </cell>
          <cell r="Z29">
            <v>0.36132620019709982</v>
          </cell>
          <cell r="AD29">
            <v>0</v>
          </cell>
          <cell r="AE29">
            <v>23.0336</v>
          </cell>
          <cell r="AF29">
            <v>22.844000000000001</v>
          </cell>
          <cell r="AG29">
            <v>20.693000000000001</v>
          </cell>
          <cell r="AH29">
            <v>34.770000000000003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130.518</v>
          </cell>
          <cell r="D30">
            <v>81.209000000000003</v>
          </cell>
          <cell r="E30">
            <v>159.03</v>
          </cell>
          <cell r="F30">
            <v>52.697000000000003</v>
          </cell>
          <cell r="G30" t="str">
            <v>н</v>
          </cell>
          <cell r="H30">
            <v>1</v>
          </cell>
          <cell r="I30">
            <v>30</v>
          </cell>
          <cell r="J30">
            <v>146.80600000000001</v>
          </cell>
          <cell r="K30">
            <v>12.22399999999999</v>
          </cell>
          <cell r="L30">
            <v>20</v>
          </cell>
          <cell r="M30">
            <v>70</v>
          </cell>
          <cell r="U30">
            <v>30</v>
          </cell>
          <cell r="V30">
            <v>30</v>
          </cell>
          <cell r="W30">
            <v>31.806000000000001</v>
          </cell>
          <cell r="X30">
            <v>20</v>
          </cell>
          <cell r="Y30">
            <v>7.0017292334779597</v>
          </cell>
          <cell r="Z30">
            <v>1.6568257561466391</v>
          </cell>
          <cell r="AD30">
            <v>0</v>
          </cell>
          <cell r="AE30">
            <v>28.717599999999997</v>
          </cell>
          <cell r="AF30">
            <v>32.590600000000002</v>
          </cell>
          <cell r="AG30">
            <v>29.468200000000003</v>
          </cell>
          <cell r="AH30">
            <v>18.186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981.76300000000003</v>
          </cell>
          <cell r="D31">
            <v>1063.0830000000001</v>
          </cell>
          <cell r="E31">
            <v>1481.835</v>
          </cell>
          <cell r="F31">
            <v>546.97</v>
          </cell>
          <cell r="G31">
            <v>0</v>
          </cell>
          <cell r="H31">
            <v>1</v>
          </cell>
          <cell r="I31">
            <v>30</v>
          </cell>
          <cell r="J31">
            <v>1467.548</v>
          </cell>
          <cell r="K31">
            <v>14.287000000000035</v>
          </cell>
          <cell r="L31">
            <v>270</v>
          </cell>
          <cell r="M31">
            <v>420</v>
          </cell>
          <cell r="U31">
            <v>300</v>
          </cell>
          <cell r="V31">
            <v>350</v>
          </cell>
          <cell r="W31">
            <v>296.36700000000002</v>
          </cell>
          <cell r="X31">
            <v>200</v>
          </cell>
          <cell r="Y31">
            <v>7.0418433901210324</v>
          </cell>
          <cell r="Z31">
            <v>1.8455833476736614</v>
          </cell>
          <cell r="AD31">
            <v>0</v>
          </cell>
          <cell r="AE31">
            <v>369.26100000000002</v>
          </cell>
          <cell r="AF31">
            <v>338.57920000000001</v>
          </cell>
          <cell r="AG31">
            <v>279.43580000000003</v>
          </cell>
          <cell r="AH31">
            <v>302.07600000000002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146.39599999999999</v>
          </cell>
          <cell r="D32">
            <v>46.103000000000002</v>
          </cell>
          <cell r="E32">
            <v>86.495000000000005</v>
          </cell>
          <cell r="F32">
            <v>101.565</v>
          </cell>
          <cell r="G32">
            <v>0</v>
          </cell>
          <cell r="H32">
            <v>1</v>
          </cell>
          <cell r="I32">
            <v>40</v>
          </cell>
          <cell r="J32">
            <v>86.602999999999994</v>
          </cell>
          <cell r="K32">
            <v>-0.10799999999998988</v>
          </cell>
          <cell r="L32">
            <v>0</v>
          </cell>
          <cell r="M32">
            <v>0</v>
          </cell>
          <cell r="V32">
            <v>20</v>
          </cell>
          <cell r="W32">
            <v>17.298999999999999</v>
          </cell>
          <cell r="X32">
            <v>20</v>
          </cell>
          <cell r="Y32">
            <v>8.1834210069946245</v>
          </cell>
          <cell r="Z32">
            <v>5.8711486213075901</v>
          </cell>
          <cell r="AD32">
            <v>0</v>
          </cell>
          <cell r="AE32">
            <v>18.463799999999999</v>
          </cell>
          <cell r="AF32">
            <v>18.7164</v>
          </cell>
          <cell r="AG32">
            <v>13.860800000000001</v>
          </cell>
          <cell r="AH32">
            <v>14.656000000000001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147.78100000000001</v>
          </cell>
          <cell r="D33">
            <v>52.667999999999999</v>
          </cell>
          <cell r="E33">
            <v>95.378</v>
          </cell>
          <cell r="F33">
            <v>103.664</v>
          </cell>
          <cell r="G33" t="str">
            <v>н</v>
          </cell>
          <cell r="H33">
            <v>1</v>
          </cell>
          <cell r="I33">
            <v>35</v>
          </cell>
          <cell r="J33">
            <v>105</v>
          </cell>
          <cell r="K33">
            <v>-9.6219999999999999</v>
          </cell>
          <cell r="L33">
            <v>0</v>
          </cell>
          <cell r="M33">
            <v>0</v>
          </cell>
          <cell r="V33">
            <v>20</v>
          </cell>
          <cell r="W33">
            <v>19.075600000000001</v>
          </cell>
          <cell r="X33">
            <v>20</v>
          </cell>
          <cell r="Y33">
            <v>7.5312965254041799</v>
          </cell>
          <cell r="Z33">
            <v>5.4343769003334099</v>
          </cell>
          <cell r="AD33">
            <v>0</v>
          </cell>
          <cell r="AE33">
            <v>15.586400000000001</v>
          </cell>
          <cell r="AF33">
            <v>28.036200000000001</v>
          </cell>
          <cell r="AG33">
            <v>14.953800000000001</v>
          </cell>
          <cell r="AH33">
            <v>7.431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447.30500000000001</v>
          </cell>
          <cell r="D34">
            <v>1105.49</v>
          </cell>
          <cell r="E34">
            <v>1092.6959999999999</v>
          </cell>
          <cell r="F34">
            <v>438.31900000000002</v>
          </cell>
          <cell r="G34">
            <v>0</v>
          </cell>
          <cell r="H34">
            <v>1</v>
          </cell>
          <cell r="I34">
            <v>30</v>
          </cell>
          <cell r="J34">
            <v>1021.343</v>
          </cell>
          <cell r="K34">
            <v>71.352999999999952</v>
          </cell>
          <cell r="L34">
            <v>500</v>
          </cell>
          <cell r="M34">
            <v>300</v>
          </cell>
          <cell r="U34">
            <v>80</v>
          </cell>
          <cell r="V34">
            <v>100</v>
          </cell>
          <cell r="W34">
            <v>218.53919999999999</v>
          </cell>
          <cell r="X34">
            <v>120</v>
          </cell>
          <cell r="Y34">
            <v>7.0390987063190495</v>
          </cell>
          <cell r="Z34">
            <v>2.0056767847598969</v>
          </cell>
          <cell r="AD34">
            <v>0</v>
          </cell>
          <cell r="AE34">
            <v>133.37899999999999</v>
          </cell>
          <cell r="AF34">
            <v>136.048</v>
          </cell>
          <cell r="AG34">
            <v>230.59859999999998</v>
          </cell>
          <cell r="AH34">
            <v>219.77199999999999</v>
          </cell>
          <cell r="AI34" t="str">
            <v>жц 160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21.731000000000002</v>
          </cell>
          <cell r="D35">
            <v>10.853999999999999</v>
          </cell>
          <cell r="E35">
            <v>15.448</v>
          </cell>
          <cell r="F35">
            <v>15.358000000000001</v>
          </cell>
          <cell r="G35" t="str">
            <v>н</v>
          </cell>
          <cell r="H35">
            <v>1</v>
          </cell>
          <cell r="I35">
            <v>45</v>
          </cell>
          <cell r="J35">
            <v>15</v>
          </cell>
          <cell r="K35">
            <v>0.4480000000000004</v>
          </cell>
          <cell r="L35">
            <v>10</v>
          </cell>
          <cell r="M35">
            <v>0</v>
          </cell>
          <cell r="W35">
            <v>3.0895999999999999</v>
          </cell>
          <cell r="Y35">
            <v>8.2075349559813571</v>
          </cell>
          <cell r="Z35">
            <v>4.9708700155359917</v>
          </cell>
          <cell r="AD35">
            <v>0</v>
          </cell>
          <cell r="AE35">
            <v>0.71679999999999999</v>
          </cell>
          <cell r="AF35">
            <v>3.9938000000000002</v>
          </cell>
          <cell r="AG35">
            <v>2.5466000000000002</v>
          </cell>
          <cell r="AH35">
            <v>1.8109999999999999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21.605</v>
          </cell>
          <cell r="E36">
            <v>4.47</v>
          </cell>
          <cell r="F36">
            <v>17.135000000000002</v>
          </cell>
          <cell r="G36" t="str">
            <v>н</v>
          </cell>
          <cell r="H36">
            <v>1</v>
          </cell>
          <cell r="I36">
            <v>45</v>
          </cell>
          <cell r="J36">
            <v>4.0999999999999996</v>
          </cell>
          <cell r="K36">
            <v>0.37000000000000011</v>
          </cell>
          <cell r="L36">
            <v>0</v>
          </cell>
          <cell r="M36">
            <v>0</v>
          </cell>
          <cell r="W36">
            <v>0.89399999999999991</v>
          </cell>
          <cell r="Y36">
            <v>19.166666666666671</v>
          </cell>
          <cell r="Z36">
            <v>19.166666666666671</v>
          </cell>
          <cell r="AD36">
            <v>0</v>
          </cell>
          <cell r="AE36">
            <v>1.7934000000000001</v>
          </cell>
          <cell r="AF36">
            <v>1.9762</v>
          </cell>
          <cell r="AG36">
            <v>0.71440000000000003</v>
          </cell>
          <cell r="AH36">
            <v>0.89700000000000002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38.774000000000001</v>
          </cell>
          <cell r="E37">
            <v>5.4589999999999996</v>
          </cell>
          <cell r="F37">
            <v>29.582000000000001</v>
          </cell>
          <cell r="G37" t="str">
            <v>н</v>
          </cell>
          <cell r="H37">
            <v>1</v>
          </cell>
          <cell r="I37">
            <v>45</v>
          </cell>
          <cell r="J37">
            <v>6</v>
          </cell>
          <cell r="K37">
            <v>-0.54100000000000037</v>
          </cell>
          <cell r="L37">
            <v>0</v>
          </cell>
          <cell r="M37">
            <v>0</v>
          </cell>
          <cell r="W37">
            <v>1.0917999999999999</v>
          </cell>
          <cell r="Y37">
            <v>27.094705990108082</v>
          </cell>
          <cell r="Z37">
            <v>27.094705990108082</v>
          </cell>
          <cell r="AD37">
            <v>0</v>
          </cell>
          <cell r="AE37">
            <v>1.9920000000000002</v>
          </cell>
          <cell r="AF37">
            <v>3.0824000000000003</v>
          </cell>
          <cell r="AG37">
            <v>1.27</v>
          </cell>
          <cell r="AH37">
            <v>-0.92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1465</v>
          </cell>
          <cell r="D38">
            <v>335</v>
          </cell>
          <cell r="E38">
            <v>1241</v>
          </cell>
          <cell r="F38">
            <v>537</v>
          </cell>
          <cell r="G38" t="str">
            <v>отк</v>
          </cell>
          <cell r="H38">
            <v>0.35</v>
          </cell>
          <cell r="I38">
            <v>40</v>
          </cell>
          <cell r="J38">
            <v>1255</v>
          </cell>
          <cell r="K38">
            <v>-14</v>
          </cell>
          <cell r="L38">
            <v>430</v>
          </cell>
          <cell r="M38">
            <v>200</v>
          </cell>
          <cell r="U38">
            <v>200</v>
          </cell>
          <cell r="V38">
            <v>250</v>
          </cell>
          <cell r="W38">
            <v>248.2</v>
          </cell>
          <cell r="X38">
            <v>250</v>
          </cell>
          <cell r="Y38">
            <v>7.5221595487510076</v>
          </cell>
          <cell r="Z38">
            <v>2.1635777598710719</v>
          </cell>
          <cell r="AD38">
            <v>0</v>
          </cell>
          <cell r="AE38">
            <v>434.2</v>
          </cell>
          <cell r="AF38">
            <v>258.8</v>
          </cell>
          <cell r="AG38">
            <v>240.6</v>
          </cell>
          <cell r="AH38">
            <v>205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1824</v>
          </cell>
          <cell r="D39">
            <v>3256</v>
          </cell>
          <cell r="E39">
            <v>3776</v>
          </cell>
          <cell r="F39">
            <v>1251</v>
          </cell>
          <cell r="G39">
            <v>0</v>
          </cell>
          <cell r="H39">
            <v>0.4</v>
          </cell>
          <cell r="I39">
            <v>40</v>
          </cell>
          <cell r="J39">
            <v>3847</v>
          </cell>
          <cell r="K39">
            <v>-71</v>
          </cell>
          <cell r="L39">
            <v>1000</v>
          </cell>
          <cell r="M39">
            <v>420</v>
          </cell>
          <cell r="T39">
            <v>252</v>
          </cell>
          <cell r="U39">
            <v>600</v>
          </cell>
          <cell r="V39">
            <v>600</v>
          </cell>
          <cell r="W39">
            <v>594.4</v>
          </cell>
          <cell r="X39">
            <v>600</v>
          </cell>
          <cell r="Y39">
            <v>7.5218707940780618</v>
          </cell>
          <cell r="Z39">
            <v>2.1046433378196503</v>
          </cell>
          <cell r="AD39">
            <v>804</v>
          </cell>
          <cell r="AE39">
            <v>651.6</v>
          </cell>
          <cell r="AF39">
            <v>651.4</v>
          </cell>
          <cell r="AG39">
            <v>556.79999999999995</v>
          </cell>
          <cell r="AH39">
            <v>648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2486</v>
          </cell>
          <cell r="D40">
            <v>2768</v>
          </cell>
          <cell r="E40">
            <v>3608</v>
          </cell>
          <cell r="F40">
            <v>1593</v>
          </cell>
          <cell r="G40">
            <v>0</v>
          </cell>
          <cell r="H40">
            <v>0.45</v>
          </cell>
          <cell r="I40">
            <v>45</v>
          </cell>
          <cell r="J40">
            <v>3660</v>
          </cell>
          <cell r="K40">
            <v>-52</v>
          </cell>
          <cell r="L40">
            <v>470</v>
          </cell>
          <cell r="M40">
            <v>1000</v>
          </cell>
          <cell r="U40">
            <v>700</v>
          </cell>
          <cell r="V40">
            <v>950</v>
          </cell>
          <cell r="W40">
            <v>721.6</v>
          </cell>
          <cell r="X40">
            <v>800</v>
          </cell>
          <cell r="Y40">
            <v>7.6399667405764964</v>
          </cell>
          <cell r="Z40">
            <v>2.2075942350332594</v>
          </cell>
          <cell r="AD40">
            <v>0</v>
          </cell>
          <cell r="AE40">
            <v>625.20000000000005</v>
          </cell>
          <cell r="AF40">
            <v>666.6</v>
          </cell>
          <cell r="AG40">
            <v>647.79999999999995</v>
          </cell>
          <cell r="AH40">
            <v>954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925.88599999999997</v>
          </cell>
          <cell r="D41">
            <v>1202.454</v>
          </cell>
          <cell r="E41">
            <v>1456.597</v>
          </cell>
          <cell r="F41">
            <v>647.13199999999995</v>
          </cell>
          <cell r="G41">
            <v>0</v>
          </cell>
          <cell r="H41">
            <v>1</v>
          </cell>
          <cell r="I41">
            <v>40</v>
          </cell>
          <cell r="J41">
            <v>1392.2840000000001</v>
          </cell>
          <cell r="K41">
            <v>64.312999999999874</v>
          </cell>
          <cell r="L41">
            <v>580</v>
          </cell>
          <cell r="M41">
            <v>300</v>
          </cell>
          <cell r="U41">
            <v>160</v>
          </cell>
          <cell r="V41">
            <v>210</v>
          </cell>
          <cell r="W41">
            <v>291.31939999999997</v>
          </cell>
          <cell r="X41">
            <v>300</v>
          </cell>
          <cell r="Y41">
            <v>7.5420037251209502</v>
          </cell>
          <cell r="Z41">
            <v>2.221383127934494</v>
          </cell>
          <cell r="AD41">
            <v>0</v>
          </cell>
          <cell r="AE41">
            <v>315.68060000000003</v>
          </cell>
          <cell r="AF41">
            <v>313.0204</v>
          </cell>
          <cell r="AG41">
            <v>297.20479999999998</v>
          </cell>
          <cell r="AH41">
            <v>242.66200000000001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1491</v>
          </cell>
          <cell r="D42">
            <v>21</v>
          </cell>
          <cell r="E42">
            <v>833</v>
          </cell>
          <cell r="F42">
            <v>673</v>
          </cell>
          <cell r="G42">
            <v>0</v>
          </cell>
          <cell r="H42">
            <v>0.1</v>
          </cell>
          <cell r="I42">
            <v>730</v>
          </cell>
          <cell r="J42">
            <v>851</v>
          </cell>
          <cell r="K42">
            <v>-18</v>
          </cell>
          <cell r="L42">
            <v>0</v>
          </cell>
          <cell r="M42">
            <v>0</v>
          </cell>
          <cell r="V42">
            <v>1000</v>
          </cell>
          <cell r="W42">
            <v>166.6</v>
          </cell>
          <cell r="Y42">
            <v>10.042016806722689</v>
          </cell>
          <cell r="Z42">
            <v>4.0396158463385357</v>
          </cell>
          <cell r="AD42">
            <v>0</v>
          </cell>
          <cell r="AE42">
            <v>212.8</v>
          </cell>
          <cell r="AF42">
            <v>192.8</v>
          </cell>
          <cell r="AG42">
            <v>147.4</v>
          </cell>
          <cell r="AH42">
            <v>225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773</v>
          </cell>
          <cell r="D43">
            <v>761</v>
          </cell>
          <cell r="E43">
            <v>1054</v>
          </cell>
          <cell r="F43">
            <v>462</v>
          </cell>
          <cell r="G43">
            <v>0</v>
          </cell>
          <cell r="H43">
            <v>0.35</v>
          </cell>
          <cell r="I43">
            <v>40</v>
          </cell>
          <cell r="J43">
            <v>1070</v>
          </cell>
          <cell r="K43">
            <v>-16</v>
          </cell>
          <cell r="L43">
            <v>380</v>
          </cell>
          <cell r="M43">
            <v>180</v>
          </cell>
          <cell r="U43">
            <v>150</v>
          </cell>
          <cell r="V43">
            <v>200</v>
          </cell>
          <cell r="W43">
            <v>210.8</v>
          </cell>
          <cell r="X43">
            <v>210</v>
          </cell>
          <cell r="Y43">
            <v>7.504743833017077</v>
          </cell>
          <cell r="Z43">
            <v>2.1916508538899429</v>
          </cell>
          <cell r="AD43">
            <v>0</v>
          </cell>
          <cell r="AE43">
            <v>246.6</v>
          </cell>
          <cell r="AF43">
            <v>226.8</v>
          </cell>
          <cell r="AG43">
            <v>210</v>
          </cell>
          <cell r="AH43">
            <v>259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216.89599999999999</v>
          </cell>
          <cell r="D44">
            <v>165.85</v>
          </cell>
          <cell r="E44">
            <v>236.602</v>
          </cell>
          <cell r="F44">
            <v>140.392</v>
          </cell>
          <cell r="G44">
            <v>0</v>
          </cell>
          <cell r="H44">
            <v>1</v>
          </cell>
          <cell r="I44">
            <v>40</v>
          </cell>
          <cell r="J44">
            <v>242.06399999999999</v>
          </cell>
          <cell r="K44">
            <v>-5.4619999999999891</v>
          </cell>
          <cell r="L44">
            <v>80</v>
          </cell>
          <cell r="M44">
            <v>60</v>
          </cell>
          <cell r="V44">
            <v>40</v>
          </cell>
          <cell r="W44">
            <v>47.320399999999999</v>
          </cell>
          <cell r="X44">
            <v>50</v>
          </cell>
          <cell r="Y44">
            <v>7.8273218315990567</v>
          </cell>
          <cell r="Z44">
            <v>2.966838826383547</v>
          </cell>
          <cell r="AD44">
            <v>0</v>
          </cell>
          <cell r="AE44">
            <v>60.691800000000001</v>
          </cell>
          <cell r="AF44">
            <v>54.489200000000004</v>
          </cell>
          <cell r="AG44">
            <v>51.191199999999995</v>
          </cell>
          <cell r="AH44">
            <v>37.451999999999998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602</v>
          </cell>
          <cell r="D45">
            <v>444</v>
          </cell>
          <cell r="E45">
            <v>630</v>
          </cell>
          <cell r="F45">
            <v>401</v>
          </cell>
          <cell r="G45">
            <v>0</v>
          </cell>
          <cell r="H45">
            <v>0.4</v>
          </cell>
          <cell r="I45">
            <v>35</v>
          </cell>
          <cell r="J45">
            <v>641</v>
          </cell>
          <cell r="K45">
            <v>-11</v>
          </cell>
          <cell r="L45">
            <v>270</v>
          </cell>
          <cell r="M45">
            <v>0</v>
          </cell>
          <cell r="U45">
            <v>50</v>
          </cell>
          <cell r="V45">
            <v>100</v>
          </cell>
          <cell r="W45">
            <v>126</v>
          </cell>
          <cell r="X45">
            <v>150</v>
          </cell>
          <cell r="Y45">
            <v>7.7063492063492065</v>
          </cell>
          <cell r="Z45">
            <v>3.1825396825396823</v>
          </cell>
          <cell r="AD45">
            <v>0</v>
          </cell>
          <cell r="AE45">
            <v>190.4</v>
          </cell>
          <cell r="AF45">
            <v>173.2</v>
          </cell>
          <cell r="AG45">
            <v>130</v>
          </cell>
          <cell r="AH45">
            <v>148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811</v>
          </cell>
          <cell r="D46">
            <v>1984</v>
          </cell>
          <cell r="E46">
            <v>1706</v>
          </cell>
          <cell r="F46">
            <v>1071</v>
          </cell>
          <cell r="G46">
            <v>0</v>
          </cell>
          <cell r="H46">
            <v>0.4</v>
          </cell>
          <cell r="I46">
            <v>40</v>
          </cell>
          <cell r="J46">
            <v>1722</v>
          </cell>
          <cell r="K46">
            <v>-16</v>
          </cell>
          <cell r="L46">
            <v>400</v>
          </cell>
          <cell r="M46">
            <v>100</v>
          </cell>
          <cell r="U46">
            <v>250</v>
          </cell>
          <cell r="V46">
            <v>400</v>
          </cell>
          <cell r="W46">
            <v>341.2</v>
          </cell>
          <cell r="X46">
            <v>350</v>
          </cell>
          <cell r="Y46">
            <v>7.5351699882766709</v>
          </cell>
          <cell r="Z46">
            <v>3.1389214536928489</v>
          </cell>
          <cell r="AD46">
            <v>0</v>
          </cell>
          <cell r="AE46">
            <v>397.2</v>
          </cell>
          <cell r="AF46">
            <v>397</v>
          </cell>
          <cell r="AG46">
            <v>335.4</v>
          </cell>
          <cell r="AH46">
            <v>334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78.974000000000004</v>
          </cell>
          <cell r="D47">
            <v>170.89699999999999</v>
          </cell>
          <cell r="E47">
            <v>153.32900000000001</v>
          </cell>
          <cell r="F47">
            <v>89.27</v>
          </cell>
          <cell r="G47" t="str">
            <v>лид, я</v>
          </cell>
          <cell r="H47">
            <v>1</v>
          </cell>
          <cell r="I47">
            <v>40</v>
          </cell>
          <cell r="J47">
            <v>154.90799999999999</v>
          </cell>
          <cell r="K47">
            <v>-1.5789999999999793</v>
          </cell>
          <cell r="L47">
            <v>60</v>
          </cell>
          <cell r="M47">
            <v>30</v>
          </cell>
          <cell r="V47">
            <v>40</v>
          </cell>
          <cell r="W47">
            <v>30.665800000000001</v>
          </cell>
          <cell r="X47">
            <v>30</v>
          </cell>
          <cell r="Y47">
            <v>8.1285992865015739</v>
          </cell>
          <cell r="Z47">
            <v>2.9110605299714991</v>
          </cell>
          <cell r="AD47">
            <v>0</v>
          </cell>
          <cell r="AE47">
            <v>29.843599999999999</v>
          </cell>
          <cell r="AF47">
            <v>31.595999999999997</v>
          </cell>
          <cell r="AG47">
            <v>30.436599999999999</v>
          </cell>
          <cell r="AH47">
            <v>20.265000000000001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365.9</v>
          </cell>
          <cell r="D48">
            <v>642.71400000000006</v>
          </cell>
          <cell r="E48">
            <v>667.83900000000006</v>
          </cell>
          <cell r="F48">
            <v>323.39499999999998</v>
          </cell>
          <cell r="G48">
            <v>0</v>
          </cell>
          <cell r="H48">
            <v>1</v>
          </cell>
          <cell r="I48">
            <v>40</v>
          </cell>
          <cell r="J48">
            <v>684.80700000000002</v>
          </cell>
          <cell r="K48">
            <v>-16.967999999999961</v>
          </cell>
          <cell r="L48">
            <v>200</v>
          </cell>
          <cell r="M48">
            <v>100</v>
          </cell>
          <cell r="U48">
            <v>100</v>
          </cell>
          <cell r="V48">
            <v>150</v>
          </cell>
          <cell r="W48">
            <v>133.56780000000001</v>
          </cell>
          <cell r="X48">
            <v>150</v>
          </cell>
          <cell r="Y48">
            <v>7.6619888925324808</v>
          </cell>
          <cell r="Z48">
            <v>2.4212048113392597</v>
          </cell>
          <cell r="AD48">
            <v>0</v>
          </cell>
          <cell r="AE48">
            <v>152.44220000000001</v>
          </cell>
          <cell r="AF48">
            <v>135.0538</v>
          </cell>
          <cell r="AG48">
            <v>126.9648</v>
          </cell>
          <cell r="AH48">
            <v>95.034999999999997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807</v>
          </cell>
          <cell r="D49">
            <v>939</v>
          </cell>
          <cell r="E49">
            <v>1270</v>
          </cell>
          <cell r="F49">
            <v>463</v>
          </cell>
          <cell r="G49" t="str">
            <v>лид, я</v>
          </cell>
          <cell r="H49">
            <v>0.35</v>
          </cell>
          <cell r="I49">
            <v>40</v>
          </cell>
          <cell r="J49">
            <v>1288</v>
          </cell>
          <cell r="K49">
            <v>-18</v>
          </cell>
          <cell r="L49">
            <v>400</v>
          </cell>
          <cell r="M49">
            <v>350</v>
          </cell>
          <cell r="U49">
            <v>200</v>
          </cell>
          <cell r="V49">
            <v>250</v>
          </cell>
          <cell r="W49">
            <v>254</v>
          </cell>
          <cell r="X49">
            <v>250</v>
          </cell>
          <cell r="Y49">
            <v>7.5314960629921259</v>
          </cell>
          <cell r="Z49">
            <v>1.8228346456692914</v>
          </cell>
          <cell r="AD49">
            <v>0</v>
          </cell>
          <cell r="AE49">
            <v>281.2</v>
          </cell>
          <cell r="AF49">
            <v>274.2</v>
          </cell>
          <cell r="AG49">
            <v>243</v>
          </cell>
          <cell r="AH49">
            <v>276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1053</v>
          </cell>
          <cell r="D50">
            <v>2106</v>
          </cell>
          <cell r="E50">
            <v>1867</v>
          </cell>
          <cell r="F50">
            <v>1264</v>
          </cell>
          <cell r="G50" t="str">
            <v>оконч</v>
          </cell>
          <cell r="H50">
            <v>0.35</v>
          </cell>
          <cell r="I50">
            <v>40</v>
          </cell>
          <cell r="J50">
            <v>1899</v>
          </cell>
          <cell r="K50">
            <v>-32</v>
          </cell>
          <cell r="L50">
            <v>620</v>
          </cell>
          <cell r="M50">
            <v>200</v>
          </cell>
          <cell r="U50">
            <v>150</v>
          </cell>
          <cell r="V50">
            <v>200</v>
          </cell>
          <cell r="W50">
            <v>373.4</v>
          </cell>
          <cell r="X50">
            <v>450</v>
          </cell>
          <cell r="Y50">
            <v>7.7236207820032146</v>
          </cell>
          <cell r="Z50">
            <v>3.3851098018211037</v>
          </cell>
          <cell r="AD50">
            <v>0</v>
          </cell>
          <cell r="AE50">
            <v>417.4</v>
          </cell>
          <cell r="AF50">
            <v>386.2</v>
          </cell>
          <cell r="AG50">
            <v>400.2</v>
          </cell>
          <cell r="AH50">
            <v>457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632</v>
          </cell>
          <cell r="D51">
            <v>972</v>
          </cell>
          <cell r="E51">
            <v>1164</v>
          </cell>
          <cell r="F51">
            <v>422</v>
          </cell>
          <cell r="G51">
            <v>0</v>
          </cell>
          <cell r="H51">
            <v>0.4</v>
          </cell>
          <cell r="I51">
            <v>35</v>
          </cell>
          <cell r="J51">
            <v>1186</v>
          </cell>
          <cell r="K51">
            <v>-22</v>
          </cell>
          <cell r="L51">
            <v>360</v>
          </cell>
          <cell r="M51">
            <v>270</v>
          </cell>
          <cell r="U51">
            <v>200</v>
          </cell>
          <cell r="V51">
            <v>260</v>
          </cell>
          <cell r="W51">
            <v>232.8</v>
          </cell>
          <cell r="X51">
            <v>250</v>
          </cell>
          <cell r="Y51">
            <v>7.5687285223367695</v>
          </cell>
          <cell r="Z51">
            <v>1.8127147766323024</v>
          </cell>
          <cell r="AD51">
            <v>0</v>
          </cell>
          <cell r="AE51">
            <v>242.6</v>
          </cell>
          <cell r="AF51">
            <v>245</v>
          </cell>
          <cell r="AG51">
            <v>215.8</v>
          </cell>
          <cell r="AH51">
            <v>277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755.35</v>
          </cell>
          <cell r="D52">
            <v>599.96699999999998</v>
          </cell>
          <cell r="E52">
            <v>843.68399999999997</v>
          </cell>
          <cell r="F52">
            <v>488.64600000000002</v>
          </cell>
          <cell r="G52">
            <v>0</v>
          </cell>
          <cell r="H52">
            <v>1</v>
          </cell>
          <cell r="I52">
            <v>50</v>
          </cell>
          <cell r="J52">
            <v>852.40300000000002</v>
          </cell>
          <cell r="K52">
            <v>-8.7190000000000509</v>
          </cell>
          <cell r="L52">
            <v>290</v>
          </cell>
          <cell r="M52">
            <v>150</v>
          </cell>
          <cell r="U52">
            <v>70</v>
          </cell>
          <cell r="V52">
            <v>100</v>
          </cell>
          <cell r="W52">
            <v>168.73679999999999</v>
          </cell>
          <cell r="X52">
            <v>200</v>
          </cell>
          <cell r="Y52">
            <v>7.6962820202824753</v>
          </cell>
          <cell r="Z52">
            <v>2.8959065242436743</v>
          </cell>
          <cell r="AD52">
            <v>0</v>
          </cell>
          <cell r="AE52">
            <v>141.61359999999999</v>
          </cell>
          <cell r="AF52">
            <v>204.70679999999999</v>
          </cell>
          <cell r="AG52">
            <v>179.28460000000001</v>
          </cell>
          <cell r="AH52">
            <v>215.46299999999999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1146.806</v>
          </cell>
          <cell r="D53">
            <v>230.90700000000001</v>
          </cell>
          <cell r="E53">
            <v>625.81700000000001</v>
          </cell>
          <cell r="F53">
            <v>741.50800000000004</v>
          </cell>
          <cell r="G53" t="str">
            <v>н</v>
          </cell>
          <cell r="H53">
            <v>1</v>
          </cell>
          <cell r="I53">
            <v>50</v>
          </cell>
          <cell r="J53">
            <v>620.45799999999997</v>
          </cell>
          <cell r="K53">
            <v>5.3590000000000373</v>
          </cell>
          <cell r="L53">
            <v>0</v>
          </cell>
          <cell r="M53">
            <v>100</v>
          </cell>
          <cell r="V53">
            <v>100</v>
          </cell>
          <cell r="W53">
            <v>125.1634</v>
          </cell>
          <cell r="X53">
            <v>100</v>
          </cell>
          <cell r="Y53">
            <v>8.3211865449484446</v>
          </cell>
          <cell r="Z53">
            <v>5.924319729249925</v>
          </cell>
          <cell r="AD53">
            <v>0</v>
          </cell>
          <cell r="AE53">
            <v>160.51600000000002</v>
          </cell>
          <cell r="AF53">
            <v>126.14500000000001</v>
          </cell>
          <cell r="AG53">
            <v>108.68499999999999</v>
          </cell>
          <cell r="AH53">
            <v>176.21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51.22</v>
          </cell>
          <cell r="E54">
            <v>21.135999999999999</v>
          </cell>
          <cell r="F54">
            <v>30.084</v>
          </cell>
          <cell r="G54">
            <v>0</v>
          </cell>
          <cell r="H54">
            <v>1</v>
          </cell>
          <cell r="I54">
            <v>50</v>
          </cell>
          <cell r="J54">
            <v>19.8</v>
          </cell>
          <cell r="K54">
            <v>1.3359999999999985</v>
          </cell>
          <cell r="L54">
            <v>10</v>
          </cell>
          <cell r="M54">
            <v>0</v>
          </cell>
          <cell r="W54">
            <v>4.2271999999999998</v>
          </cell>
          <cell r="Y54">
            <v>9.4823996971990923</v>
          </cell>
          <cell r="Z54">
            <v>7.1167676003028006</v>
          </cell>
          <cell r="AD54">
            <v>0</v>
          </cell>
          <cell r="AE54">
            <v>7.8337999999999992</v>
          </cell>
          <cell r="AF54">
            <v>6.0213999999999999</v>
          </cell>
          <cell r="AG54">
            <v>4.2228000000000003</v>
          </cell>
          <cell r="AH54">
            <v>6.048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1863.665</v>
          </cell>
          <cell r="D55">
            <v>4171.2290000000003</v>
          </cell>
          <cell r="E55">
            <v>5058.74</v>
          </cell>
          <cell r="F55">
            <v>946.69600000000003</v>
          </cell>
          <cell r="G55">
            <v>0</v>
          </cell>
          <cell r="H55">
            <v>1</v>
          </cell>
          <cell r="I55">
            <v>40</v>
          </cell>
          <cell r="J55">
            <v>5075.4390000000003</v>
          </cell>
          <cell r="K55">
            <v>-16.699000000000524</v>
          </cell>
          <cell r="L55">
            <v>850</v>
          </cell>
          <cell r="M55">
            <v>1800</v>
          </cell>
          <cell r="U55">
            <v>1400</v>
          </cell>
          <cell r="V55">
            <v>1600</v>
          </cell>
          <cell r="W55">
            <v>1011.7479999999999</v>
          </cell>
          <cell r="X55">
            <v>1000</v>
          </cell>
          <cell r="Y55">
            <v>7.5084863029133739</v>
          </cell>
          <cell r="Z55">
            <v>0.9357033569624057</v>
          </cell>
          <cell r="AD55">
            <v>0</v>
          </cell>
          <cell r="AE55">
            <v>846.47559999999999</v>
          </cell>
          <cell r="AF55">
            <v>840.17240000000004</v>
          </cell>
          <cell r="AG55">
            <v>898.62180000000012</v>
          </cell>
          <cell r="AH55">
            <v>1071.9939999999999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2079</v>
          </cell>
          <cell r="D56">
            <v>2567</v>
          </cell>
          <cell r="E56">
            <v>3522</v>
          </cell>
          <cell r="F56">
            <v>1086</v>
          </cell>
          <cell r="G56" t="str">
            <v>оконч</v>
          </cell>
          <cell r="H56">
            <v>0.45</v>
          </cell>
          <cell r="I56">
            <v>50</v>
          </cell>
          <cell r="J56">
            <v>3573</v>
          </cell>
          <cell r="K56">
            <v>-51</v>
          </cell>
          <cell r="L56">
            <v>700</v>
          </cell>
          <cell r="M56">
            <v>700</v>
          </cell>
          <cell r="T56">
            <v>1460</v>
          </cell>
          <cell r="U56">
            <v>200</v>
          </cell>
          <cell r="V56">
            <v>200</v>
          </cell>
          <cell r="W56">
            <v>444.4</v>
          </cell>
          <cell r="X56">
            <v>500</v>
          </cell>
          <cell r="Y56">
            <v>7.6192619261926193</v>
          </cell>
          <cell r="Z56">
            <v>2.4437443744374439</v>
          </cell>
          <cell r="AD56">
            <v>1300</v>
          </cell>
          <cell r="AE56">
            <v>620.6</v>
          </cell>
          <cell r="AF56">
            <v>473.8</v>
          </cell>
          <cell r="AG56">
            <v>472</v>
          </cell>
          <cell r="AH56">
            <v>455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2000</v>
          </cell>
          <cell r="D57">
            <v>3604</v>
          </cell>
          <cell r="E57">
            <v>3633</v>
          </cell>
          <cell r="F57">
            <v>1926</v>
          </cell>
          <cell r="G57">
            <v>0</v>
          </cell>
          <cell r="H57">
            <v>0.45</v>
          </cell>
          <cell r="I57">
            <v>50</v>
          </cell>
          <cell r="J57">
            <v>3711</v>
          </cell>
          <cell r="K57">
            <v>-78</v>
          </cell>
          <cell r="L57">
            <v>1300</v>
          </cell>
          <cell r="M57">
            <v>900</v>
          </cell>
          <cell r="T57">
            <v>400</v>
          </cell>
          <cell r="U57">
            <v>300</v>
          </cell>
          <cell r="V57">
            <v>300</v>
          </cell>
          <cell r="W57">
            <v>726.6</v>
          </cell>
          <cell r="X57">
            <v>800</v>
          </cell>
          <cell r="Y57">
            <v>7.6052848885218829</v>
          </cell>
          <cell r="Z57">
            <v>2.6507018992568123</v>
          </cell>
          <cell r="AD57">
            <v>0</v>
          </cell>
          <cell r="AE57">
            <v>880.2</v>
          </cell>
          <cell r="AF57">
            <v>787.6</v>
          </cell>
          <cell r="AG57">
            <v>782.2</v>
          </cell>
          <cell r="AH57">
            <v>779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980</v>
          </cell>
          <cell r="D58">
            <v>1603</v>
          </cell>
          <cell r="E58">
            <v>1580</v>
          </cell>
          <cell r="F58">
            <v>986</v>
          </cell>
          <cell r="G58">
            <v>0</v>
          </cell>
          <cell r="H58">
            <v>0.45</v>
          </cell>
          <cell r="I58">
            <v>50</v>
          </cell>
          <cell r="J58">
            <v>1587</v>
          </cell>
          <cell r="K58">
            <v>-7</v>
          </cell>
          <cell r="L58">
            <v>450</v>
          </cell>
          <cell r="M58">
            <v>330</v>
          </cell>
          <cell r="U58">
            <v>100</v>
          </cell>
          <cell r="V58">
            <v>200</v>
          </cell>
          <cell r="W58">
            <v>316</v>
          </cell>
          <cell r="X58">
            <v>400</v>
          </cell>
          <cell r="Y58">
            <v>7.8037974683544302</v>
          </cell>
          <cell r="Z58">
            <v>3.1202531645569622</v>
          </cell>
          <cell r="AD58">
            <v>0</v>
          </cell>
          <cell r="AE58">
            <v>364</v>
          </cell>
          <cell r="AF58">
            <v>376.6</v>
          </cell>
          <cell r="AG58">
            <v>335.8</v>
          </cell>
          <cell r="AH58">
            <v>365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198</v>
          </cell>
          <cell r="D59">
            <v>264</v>
          </cell>
          <cell r="E59">
            <v>285</v>
          </cell>
          <cell r="F59">
            <v>165</v>
          </cell>
          <cell r="G59">
            <v>0</v>
          </cell>
          <cell r="H59">
            <v>0.4</v>
          </cell>
          <cell r="I59">
            <v>40</v>
          </cell>
          <cell r="J59">
            <v>310</v>
          </cell>
          <cell r="K59">
            <v>-25</v>
          </cell>
          <cell r="L59">
            <v>60</v>
          </cell>
          <cell r="M59">
            <v>70</v>
          </cell>
          <cell r="V59">
            <v>80</v>
          </cell>
          <cell r="W59">
            <v>57</v>
          </cell>
          <cell r="X59">
            <v>80</v>
          </cell>
          <cell r="Y59">
            <v>7.9824561403508776</v>
          </cell>
          <cell r="Z59">
            <v>2.8947368421052633</v>
          </cell>
          <cell r="AD59">
            <v>0</v>
          </cell>
          <cell r="AE59">
            <v>78.599999999999994</v>
          </cell>
          <cell r="AF59">
            <v>65.8</v>
          </cell>
          <cell r="AG59">
            <v>57.4</v>
          </cell>
          <cell r="AH59">
            <v>68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294</v>
          </cell>
          <cell r="D60">
            <v>160</v>
          </cell>
          <cell r="E60">
            <v>265</v>
          </cell>
          <cell r="F60">
            <v>158</v>
          </cell>
          <cell r="G60">
            <v>0</v>
          </cell>
          <cell r="H60">
            <v>0.4</v>
          </cell>
          <cell r="I60">
            <v>40</v>
          </cell>
          <cell r="J60">
            <v>282</v>
          </cell>
          <cell r="K60">
            <v>-17</v>
          </cell>
          <cell r="L60">
            <v>40</v>
          </cell>
          <cell r="M60">
            <v>80</v>
          </cell>
          <cell r="V60">
            <v>80</v>
          </cell>
          <cell r="W60">
            <v>53</v>
          </cell>
          <cell r="X60">
            <v>60</v>
          </cell>
          <cell r="Y60">
            <v>7.8867924528301883</v>
          </cell>
          <cell r="Z60">
            <v>2.9811320754716979</v>
          </cell>
          <cell r="AD60">
            <v>0</v>
          </cell>
          <cell r="AE60">
            <v>70.400000000000006</v>
          </cell>
          <cell r="AF60">
            <v>61</v>
          </cell>
          <cell r="AG60">
            <v>53.8</v>
          </cell>
          <cell r="AH60">
            <v>77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407.65300000000002</v>
          </cell>
          <cell r="D61">
            <v>873.66600000000005</v>
          </cell>
          <cell r="E61">
            <v>830.45799999999997</v>
          </cell>
          <cell r="F61">
            <v>438.77</v>
          </cell>
          <cell r="G61">
            <v>0</v>
          </cell>
          <cell r="H61">
            <v>1</v>
          </cell>
          <cell r="I61">
            <v>50</v>
          </cell>
          <cell r="J61">
            <v>823.97500000000002</v>
          </cell>
          <cell r="K61">
            <v>6.4829999999999472</v>
          </cell>
          <cell r="L61">
            <v>150</v>
          </cell>
          <cell r="M61">
            <v>320</v>
          </cell>
          <cell r="U61">
            <v>80</v>
          </cell>
          <cell r="V61">
            <v>100</v>
          </cell>
          <cell r="W61">
            <v>166.0916</v>
          </cell>
          <cell r="X61">
            <v>200</v>
          </cell>
          <cell r="Y61">
            <v>7.7593930096404637</v>
          </cell>
          <cell r="Z61">
            <v>2.6417350425909558</v>
          </cell>
          <cell r="AD61">
            <v>0</v>
          </cell>
          <cell r="AE61">
            <v>168.93779999999998</v>
          </cell>
          <cell r="AF61">
            <v>163.12039999999999</v>
          </cell>
          <cell r="AG61">
            <v>178.95999999999998</v>
          </cell>
          <cell r="AH61">
            <v>172.48699999999999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983</v>
          </cell>
          <cell r="D62">
            <v>16</v>
          </cell>
          <cell r="E62">
            <v>523</v>
          </cell>
          <cell r="F62">
            <v>473</v>
          </cell>
          <cell r="G62">
            <v>0</v>
          </cell>
          <cell r="H62">
            <v>0.1</v>
          </cell>
          <cell r="I62">
            <v>730</v>
          </cell>
          <cell r="J62">
            <v>526</v>
          </cell>
          <cell r="K62">
            <v>-3</v>
          </cell>
          <cell r="L62">
            <v>0</v>
          </cell>
          <cell r="M62">
            <v>0</v>
          </cell>
          <cell r="V62">
            <v>1000</v>
          </cell>
          <cell r="W62">
            <v>104.6</v>
          </cell>
          <cell r="Y62">
            <v>14.082217973231359</v>
          </cell>
          <cell r="Z62">
            <v>4.5219885277246652</v>
          </cell>
          <cell r="AD62">
            <v>0</v>
          </cell>
          <cell r="AE62">
            <v>130.80000000000001</v>
          </cell>
          <cell r="AF62">
            <v>126.2</v>
          </cell>
          <cell r="AG62">
            <v>99.4</v>
          </cell>
          <cell r="AH62">
            <v>157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501.90600000000001</v>
          </cell>
          <cell r="D63">
            <v>928.68399999999997</v>
          </cell>
          <cell r="E63">
            <v>999.10900000000004</v>
          </cell>
          <cell r="F63">
            <v>408.61700000000002</v>
          </cell>
          <cell r="G63">
            <v>0</v>
          </cell>
          <cell r="H63">
            <v>1</v>
          </cell>
          <cell r="I63">
            <v>50</v>
          </cell>
          <cell r="J63">
            <v>994.33900000000006</v>
          </cell>
          <cell r="K63">
            <v>4.7699999999999818</v>
          </cell>
          <cell r="L63">
            <v>310</v>
          </cell>
          <cell r="M63">
            <v>260</v>
          </cell>
          <cell r="U63">
            <v>120</v>
          </cell>
          <cell r="V63">
            <v>200</v>
          </cell>
          <cell r="W63">
            <v>199.8218</v>
          </cell>
          <cell r="X63">
            <v>200</v>
          </cell>
          <cell r="Y63">
            <v>7.4997672926577579</v>
          </cell>
          <cell r="Z63">
            <v>2.0449070121478239</v>
          </cell>
          <cell r="AD63">
            <v>0</v>
          </cell>
          <cell r="AE63">
            <v>138.70580000000001</v>
          </cell>
          <cell r="AF63">
            <v>206.8536</v>
          </cell>
          <cell r="AG63">
            <v>196.79580000000001</v>
          </cell>
          <cell r="AH63">
            <v>238.476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1835</v>
          </cell>
          <cell r="D64">
            <v>2631</v>
          </cell>
          <cell r="E64">
            <v>3313</v>
          </cell>
          <cell r="F64">
            <v>1111</v>
          </cell>
          <cell r="G64">
            <v>0</v>
          </cell>
          <cell r="H64">
            <v>0.4</v>
          </cell>
          <cell r="I64">
            <v>40</v>
          </cell>
          <cell r="J64">
            <v>3370</v>
          </cell>
          <cell r="K64">
            <v>-57</v>
          </cell>
          <cell r="L64">
            <v>820</v>
          </cell>
          <cell r="M64">
            <v>500</v>
          </cell>
          <cell r="T64">
            <v>702</v>
          </cell>
          <cell r="U64">
            <v>500</v>
          </cell>
          <cell r="V64">
            <v>750</v>
          </cell>
          <cell r="W64">
            <v>561.79999999999995</v>
          </cell>
          <cell r="X64">
            <v>550</v>
          </cell>
          <cell r="Y64">
            <v>7.5311498754004988</v>
          </cell>
          <cell r="Z64">
            <v>1.9775720897116413</v>
          </cell>
          <cell r="AD64">
            <v>504</v>
          </cell>
          <cell r="AE64">
            <v>586.79999999999995</v>
          </cell>
          <cell r="AF64">
            <v>593.79999999999995</v>
          </cell>
          <cell r="AG64">
            <v>535</v>
          </cell>
          <cell r="AH64">
            <v>646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1691</v>
          </cell>
          <cell r="D65">
            <v>1615</v>
          </cell>
          <cell r="E65">
            <v>2416</v>
          </cell>
          <cell r="F65">
            <v>859</v>
          </cell>
          <cell r="G65">
            <v>0</v>
          </cell>
          <cell r="H65">
            <v>0.4</v>
          </cell>
          <cell r="I65">
            <v>40</v>
          </cell>
          <cell r="J65">
            <v>2438</v>
          </cell>
          <cell r="K65">
            <v>-22</v>
          </cell>
          <cell r="L65">
            <v>780</v>
          </cell>
          <cell r="M65">
            <v>500</v>
          </cell>
          <cell r="U65">
            <v>400</v>
          </cell>
          <cell r="V65">
            <v>600</v>
          </cell>
          <cell r="W65">
            <v>483.2</v>
          </cell>
          <cell r="X65">
            <v>500</v>
          </cell>
          <cell r="Y65">
            <v>7.5310430463576159</v>
          </cell>
          <cell r="Z65">
            <v>1.7777317880794703</v>
          </cell>
          <cell r="AD65">
            <v>0</v>
          </cell>
          <cell r="AE65">
            <v>497.4</v>
          </cell>
          <cell r="AF65">
            <v>502.8</v>
          </cell>
          <cell r="AG65">
            <v>459.4</v>
          </cell>
          <cell r="AH65">
            <v>510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209.36</v>
          </cell>
          <cell r="D66">
            <v>571.15</v>
          </cell>
          <cell r="E66">
            <v>487.40300000000002</v>
          </cell>
          <cell r="F66">
            <v>285.93200000000002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463.77</v>
          </cell>
          <cell r="K66">
            <v>23.633000000000038</v>
          </cell>
          <cell r="L66">
            <v>160</v>
          </cell>
          <cell r="M66">
            <v>90</v>
          </cell>
          <cell r="V66">
            <v>100</v>
          </cell>
          <cell r="W66">
            <v>97.48060000000001</v>
          </cell>
          <cell r="X66">
            <v>100</v>
          </cell>
          <cell r="Y66">
            <v>7.5495226742551846</v>
          </cell>
          <cell r="Z66">
            <v>2.9332195329121897</v>
          </cell>
          <cell r="AD66">
            <v>0</v>
          </cell>
          <cell r="AE66">
            <v>114.39659999999999</v>
          </cell>
          <cell r="AF66">
            <v>99.501800000000003</v>
          </cell>
          <cell r="AG66">
            <v>102.0076</v>
          </cell>
          <cell r="AH66">
            <v>81.180999999999997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139.173</v>
          </cell>
          <cell r="D67">
            <v>242.09399999999999</v>
          </cell>
          <cell r="E67">
            <v>241.77799999999999</v>
          </cell>
          <cell r="F67">
            <v>133.30199999999999</v>
          </cell>
          <cell r="G67">
            <v>0</v>
          </cell>
          <cell r="H67">
            <v>1</v>
          </cell>
          <cell r="I67">
            <v>40</v>
          </cell>
          <cell r="J67">
            <v>234.583</v>
          </cell>
          <cell r="K67">
            <v>7.1949999999999932</v>
          </cell>
          <cell r="L67">
            <v>60</v>
          </cell>
          <cell r="M67">
            <v>40</v>
          </cell>
          <cell r="U67">
            <v>40</v>
          </cell>
          <cell r="V67">
            <v>40</v>
          </cell>
          <cell r="W67">
            <v>48.355599999999995</v>
          </cell>
          <cell r="X67">
            <v>70</v>
          </cell>
          <cell r="Y67">
            <v>7.9267344423396677</v>
          </cell>
          <cell r="Z67">
            <v>2.7567024295014435</v>
          </cell>
          <cell r="AD67">
            <v>0</v>
          </cell>
          <cell r="AE67">
            <v>49.362200000000001</v>
          </cell>
          <cell r="AF67">
            <v>50.681599999999996</v>
          </cell>
          <cell r="AG67">
            <v>46.295999999999999</v>
          </cell>
          <cell r="AH67">
            <v>41.56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1039.067</v>
          </cell>
          <cell r="D68">
            <v>1570.749</v>
          </cell>
          <cell r="E68">
            <v>1949.3679999999999</v>
          </cell>
          <cell r="F68">
            <v>633.51599999999996</v>
          </cell>
          <cell r="G68" t="str">
            <v>ябл</v>
          </cell>
          <cell r="H68">
            <v>1</v>
          </cell>
          <cell r="I68">
            <v>40</v>
          </cell>
          <cell r="J68">
            <v>1854.7560000000001</v>
          </cell>
          <cell r="K68">
            <v>94.611999999999853</v>
          </cell>
          <cell r="L68">
            <v>620</v>
          </cell>
          <cell r="M68">
            <v>210</v>
          </cell>
          <cell r="U68">
            <v>400</v>
          </cell>
          <cell r="V68">
            <v>700</v>
          </cell>
          <cell r="W68">
            <v>389.87360000000001</v>
          </cell>
          <cell r="X68">
            <v>400</v>
          </cell>
          <cell r="Y68">
            <v>7.601222550077769</v>
          </cell>
          <cell r="Z68">
            <v>1.6249266428914395</v>
          </cell>
          <cell r="AD68">
            <v>0</v>
          </cell>
          <cell r="AE68">
            <v>383.97539999999998</v>
          </cell>
          <cell r="AF68">
            <v>390.1694</v>
          </cell>
          <cell r="AG68">
            <v>344.10680000000002</v>
          </cell>
          <cell r="AH68">
            <v>376.96100000000001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71.671999999999997</v>
          </cell>
          <cell r="D69">
            <v>338.41199999999998</v>
          </cell>
          <cell r="E69">
            <v>298.28100000000001</v>
          </cell>
          <cell r="F69">
            <v>110.012</v>
          </cell>
          <cell r="G69">
            <v>0</v>
          </cell>
          <cell r="H69">
            <v>1</v>
          </cell>
          <cell r="I69">
            <v>40</v>
          </cell>
          <cell r="J69">
            <v>280.13</v>
          </cell>
          <cell r="K69">
            <v>18.15100000000001</v>
          </cell>
          <cell r="L69">
            <v>80</v>
          </cell>
          <cell r="M69">
            <v>100</v>
          </cell>
          <cell r="U69">
            <v>50</v>
          </cell>
          <cell r="V69">
            <v>50</v>
          </cell>
          <cell r="W69">
            <v>59.656199999999998</v>
          </cell>
          <cell r="X69">
            <v>70</v>
          </cell>
          <cell r="Y69">
            <v>7.7110509888326781</v>
          </cell>
          <cell r="Z69">
            <v>1.8441000264850931</v>
          </cell>
          <cell r="AD69">
            <v>0</v>
          </cell>
          <cell r="AE69">
            <v>49.498800000000003</v>
          </cell>
          <cell r="AF69">
            <v>41.956000000000003</v>
          </cell>
          <cell r="AG69">
            <v>58.326999999999998</v>
          </cell>
          <cell r="AH69">
            <v>41.7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69</v>
          </cell>
          <cell r="D70">
            <v>130</v>
          </cell>
          <cell r="E70">
            <v>123</v>
          </cell>
          <cell r="F70">
            <v>76</v>
          </cell>
          <cell r="G70" t="str">
            <v>дк</v>
          </cell>
          <cell r="H70">
            <v>0.6</v>
          </cell>
          <cell r="I70">
            <v>60</v>
          </cell>
          <cell r="J70">
            <v>126</v>
          </cell>
          <cell r="K70">
            <v>-3</v>
          </cell>
          <cell r="L70">
            <v>0</v>
          </cell>
          <cell r="M70">
            <v>60</v>
          </cell>
          <cell r="V70">
            <v>30</v>
          </cell>
          <cell r="W70">
            <v>24.6</v>
          </cell>
          <cell r="X70">
            <v>30</v>
          </cell>
          <cell r="Y70">
            <v>7.9674796747967473</v>
          </cell>
          <cell r="Z70">
            <v>3.089430894308943</v>
          </cell>
          <cell r="AD70">
            <v>0</v>
          </cell>
          <cell r="AE70">
            <v>26.8</v>
          </cell>
          <cell r="AF70">
            <v>23.6</v>
          </cell>
          <cell r="AG70">
            <v>24.2</v>
          </cell>
          <cell r="AH70">
            <v>32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317</v>
          </cell>
          <cell r="D71">
            <v>239</v>
          </cell>
          <cell r="E71">
            <v>389</v>
          </cell>
          <cell r="F71">
            <v>167</v>
          </cell>
          <cell r="G71" t="str">
            <v>ябл</v>
          </cell>
          <cell r="H71">
            <v>0.6</v>
          </cell>
          <cell r="I71">
            <v>60</v>
          </cell>
          <cell r="J71">
            <v>377</v>
          </cell>
          <cell r="K71">
            <v>12</v>
          </cell>
          <cell r="L71">
            <v>50</v>
          </cell>
          <cell r="M71">
            <v>100</v>
          </cell>
          <cell r="U71">
            <v>80</v>
          </cell>
          <cell r="V71">
            <v>110</v>
          </cell>
          <cell r="W71">
            <v>77.8</v>
          </cell>
          <cell r="X71">
            <v>90</v>
          </cell>
          <cell r="Y71">
            <v>7.6735218508997436</v>
          </cell>
          <cell r="Z71">
            <v>2.1465295629820051</v>
          </cell>
          <cell r="AD71">
            <v>0</v>
          </cell>
          <cell r="AE71">
            <v>85.6</v>
          </cell>
          <cell r="AF71">
            <v>82.6</v>
          </cell>
          <cell r="AG71">
            <v>72.2</v>
          </cell>
          <cell r="AH71">
            <v>79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264</v>
          </cell>
          <cell r="D72">
            <v>530</v>
          </cell>
          <cell r="E72">
            <v>542</v>
          </cell>
          <cell r="F72">
            <v>246</v>
          </cell>
          <cell r="G72" t="str">
            <v>ябл</v>
          </cell>
          <cell r="H72">
            <v>0.6</v>
          </cell>
          <cell r="I72">
            <v>60</v>
          </cell>
          <cell r="J72">
            <v>532</v>
          </cell>
          <cell r="K72">
            <v>10</v>
          </cell>
          <cell r="L72">
            <v>180</v>
          </cell>
          <cell r="M72">
            <v>110</v>
          </cell>
          <cell r="U72">
            <v>70</v>
          </cell>
          <cell r="V72">
            <v>100</v>
          </cell>
          <cell r="W72">
            <v>108.4</v>
          </cell>
          <cell r="X72">
            <v>110</v>
          </cell>
          <cell r="Y72">
            <v>7.5276752767527668</v>
          </cell>
          <cell r="Z72">
            <v>2.269372693726937</v>
          </cell>
          <cell r="AD72">
            <v>0</v>
          </cell>
          <cell r="AE72">
            <v>112.4</v>
          </cell>
          <cell r="AF72">
            <v>111.8</v>
          </cell>
          <cell r="AG72">
            <v>109.8</v>
          </cell>
          <cell r="AH72">
            <v>91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171.964</v>
          </cell>
          <cell r="D73">
            <v>104.976</v>
          </cell>
          <cell r="E73">
            <v>167.148</v>
          </cell>
          <cell r="F73">
            <v>107.13200000000001</v>
          </cell>
          <cell r="G73">
            <v>0</v>
          </cell>
          <cell r="H73">
            <v>1</v>
          </cell>
          <cell r="I73">
            <v>30</v>
          </cell>
          <cell r="J73">
            <v>171.02199999999999</v>
          </cell>
          <cell r="K73">
            <v>-3.8739999999999952</v>
          </cell>
          <cell r="L73">
            <v>70</v>
          </cell>
          <cell r="M73">
            <v>40</v>
          </cell>
          <cell r="W73">
            <v>33.429600000000001</v>
          </cell>
          <cell r="X73">
            <v>20</v>
          </cell>
          <cell r="Y73">
            <v>7.0934740469524016</v>
          </cell>
          <cell r="Z73">
            <v>3.2047048125014959</v>
          </cell>
          <cell r="AD73">
            <v>0</v>
          </cell>
          <cell r="AE73">
            <v>39.160600000000002</v>
          </cell>
          <cell r="AF73">
            <v>44.260800000000003</v>
          </cell>
          <cell r="AG73">
            <v>37.363999999999997</v>
          </cell>
          <cell r="AH73">
            <v>50.287999999999997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281</v>
          </cell>
          <cell r="D74">
            <v>613</v>
          </cell>
          <cell r="E74">
            <v>627</v>
          </cell>
          <cell r="F74">
            <v>246</v>
          </cell>
          <cell r="G74" t="str">
            <v>ябл,дк</v>
          </cell>
          <cell r="H74">
            <v>0.6</v>
          </cell>
          <cell r="I74">
            <v>60</v>
          </cell>
          <cell r="J74">
            <v>641</v>
          </cell>
          <cell r="K74">
            <v>-14</v>
          </cell>
          <cell r="L74">
            <v>170</v>
          </cell>
          <cell r="M74">
            <v>300</v>
          </cell>
          <cell r="V74">
            <v>100</v>
          </cell>
          <cell r="W74">
            <v>125.4</v>
          </cell>
          <cell r="X74">
            <v>130</v>
          </cell>
          <cell r="Y74">
            <v>7.5438596491228065</v>
          </cell>
          <cell r="Z74">
            <v>1.9617224880382773</v>
          </cell>
          <cell r="AD74">
            <v>0</v>
          </cell>
          <cell r="AE74">
            <v>137.4</v>
          </cell>
          <cell r="AF74">
            <v>112.6</v>
          </cell>
          <cell r="AG74">
            <v>136.6</v>
          </cell>
          <cell r="AH74">
            <v>121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379</v>
          </cell>
          <cell r="D75">
            <v>870</v>
          </cell>
          <cell r="E75">
            <v>974</v>
          </cell>
          <cell r="F75">
            <v>267</v>
          </cell>
          <cell r="G75" t="str">
            <v>ябл,дк</v>
          </cell>
          <cell r="H75">
            <v>0.6</v>
          </cell>
          <cell r="I75">
            <v>60</v>
          </cell>
          <cell r="J75">
            <v>939</v>
          </cell>
          <cell r="K75">
            <v>35</v>
          </cell>
          <cell r="L75">
            <v>240</v>
          </cell>
          <cell r="M75">
            <v>350</v>
          </cell>
          <cell r="U75">
            <v>200</v>
          </cell>
          <cell r="V75">
            <v>210</v>
          </cell>
          <cell r="W75">
            <v>194.8</v>
          </cell>
          <cell r="X75">
            <v>200</v>
          </cell>
          <cell r="Y75">
            <v>7.5308008213552355</v>
          </cell>
          <cell r="Z75">
            <v>1.3706365503080082</v>
          </cell>
          <cell r="AD75">
            <v>0</v>
          </cell>
          <cell r="AE75">
            <v>164.4</v>
          </cell>
          <cell r="AF75">
            <v>172.2</v>
          </cell>
          <cell r="AG75">
            <v>185.8</v>
          </cell>
          <cell r="AH75">
            <v>216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352</v>
          </cell>
          <cell r="D76">
            <v>669</v>
          </cell>
          <cell r="E76">
            <v>723</v>
          </cell>
          <cell r="F76">
            <v>284</v>
          </cell>
          <cell r="G76">
            <v>0</v>
          </cell>
          <cell r="H76">
            <v>0.4</v>
          </cell>
          <cell r="I76" t="e">
            <v>#N/A</v>
          </cell>
          <cell r="J76">
            <v>736</v>
          </cell>
          <cell r="K76">
            <v>-13</v>
          </cell>
          <cell r="L76">
            <v>190</v>
          </cell>
          <cell r="M76">
            <v>150</v>
          </cell>
          <cell r="U76">
            <v>100</v>
          </cell>
          <cell r="V76">
            <v>220</v>
          </cell>
          <cell r="W76">
            <v>144.6</v>
          </cell>
          <cell r="X76">
            <v>150</v>
          </cell>
          <cell r="Y76">
            <v>7.5656984785615498</v>
          </cell>
          <cell r="Z76">
            <v>1.9640387275242048</v>
          </cell>
          <cell r="AD76">
            <v>0</v>
          </cell>
          <cell r="AE76">
            <v>150.6</v>
          </cell>
          <cell r="AF76">
            <v>150.80000000000001</v>
          </cell>
          <cell r="AG76">
            <v>130.6</v>
          </cell>
          <cell r="AH76">
            <v>185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408</v>
          </cell>
          <cell r="D77">
            <v>786</v>
          </cell>
          <cell r="E77">
            <v>845</v>
          </cell>
          <cell r="F77">
            <v>325</v>
          </cell>
          <cell r="G77">
            <v>0</v>
          </cell>
          <cell r="H77">
            <v>0.33</v>
          </cell>
          <cell r="I77">
            <v>60</v>
          </cell>
          <cell r="J77">
            <v>869</v>
          </cell>
          <cell r="K77">
            <v>-24</v>
          </cell>
          <cell r="L77">
            <v>150</v>
          </cell>
          <cell r="M77">
            <v>240</v>
          </cell>
          <cell r="U77">
            <v>150</v>
          </cell>
          <cell r="V77">
            <v>240</v>
          </cell>
          <cell r="W77">
            <v>169</v>
          </cell>
          <cell r="X77">
            <v>170</v>
          </cell>
          <cell r="Y77">
            <v>7.5443786982248522</v>
          </cell>
          <cell r="Z77">
            <v>1.9230769230769231</v>
          </cell>
          <cell r="AD77">
            <v>0</v>
          </cell>
          <cell r="AE77">
            <v>174.4</v>
          </cell>
          <cell r="AF77">
            <v>150.80000000000001</v>
          </cell>
          <cell r="AG77">
            <v>153.80000000000001</v>
          </cell>
          <cell r="AH77">
            <v>167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370</v>
          </cell>
          <cell r="D78">
            <v>500</v>
          </cell>
          <cell r="E78">
            <v>617</v>
          </cell>
          <cell r="F78">
            <v>236</v>
          </cell>
          <cell r="G78">
            <v>0</v>
          </cell>
          <cell r="H78">
            <v>0.35</v>
          </cell>
          <cell r="I78" t="e">
            <v>#N/A</v>
          </cell>
          <cell r="J78">
            <v>638</v>
          </cell>
          <cell r="K78">
            <v>-21</v>
          </cell>
          <cell r="L78">
            <v>260</v>
          </cell>
          <cell r="M78">
            <v>100</v>
          </cell>
          <cell r="U78">
            <v>100</v>
          </cell>
          <cell r="V78">
            <v>100</v>
          </cell>
          <cell r="W78">
            <v>123.4</v>
          </cell>
          <cell r="X78">
            <v>140</v>
          </cell>
          <cell r="Y78">
            <v>7.585089141004862</v>
          </cell>
          <cell r="Z78">
            <v>1.912479740680713</v>
          </cell>
          <cell r="AD78">
            <v>0</v>
          </cell>
          <cell r="AE78">
            <v>134.4</v>
          </cell>
          <cell r="AF78">
            <v>122</v>
          </cell>
          <cell r="AG78">
            <v>118.4</v>
          </cell>
          <cell r="AH78">
            <v>133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615</v>
          </cell>
          <cell r="D79">
            <v>64</v>
          </cell>
          <cell r="E79">
            <v>416</v>
          </cell>
          <cell r="F79">
            <v>260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422</v>
          </cell>
          <cell r="K79">
            <v>-6</v>
          </cell>
          <cell r="L79">
            <v>0</v>
          </cell>
          <cell r="M79">
            <v>250</v>
          </cell>
          <cell r="V79">
            <v>30</v>
          </cell>
          <cell r="W79">
            <v>83.2</v>
          </cell>
          <cell r="X79">
            <v>90</v>
          </cell>
          <cell r="Y79">
            <v>7.5721153846153841</v>
          </cell>
          <cell r="Z79">
            <v>3.125</v>
          </cell>
          <cell r="AD79">
            <v>0</v>
          </cell>
          <cell r="AE79">
            <v>51</v>
          </cell>
          <cell r="AF79">
            <v>63.8</v>
          </cell>
          <cell r="AG79">
            <v>76.2</v>
          </cell>
          <cell r="AH79">
            <v>67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4108</v>
          </cell>
          <cell r="D80">
            <v>4404</v>
          </cell>
          <cell r="E80">
            <v>6268</v>
          </cell>
          <cell r="F80">
            <v>2167</v>
          </cell>
          <cell r="G80">
            <v>0</v>
          </cell>
          <cell r="H80">
            <v>0.35</v>
          </cell>
          <cell r="I80">
            <v>40</v>
          </cell>
          <cell r="J80">
            <v>6331</v>
          </cell>
          <cell r="K80">
            <v>-63</v>
          </cell>
          <cell r="L80">
            <v>1200</v>
          </cell>
          <cell r="M80">
            <v>900</v>
          </cell>
          <cell r="T80">
            <v>1602</v>
          </cell>
          <cell r="U80">
            <v>1000</v>
          </cell>
          <cell r="V80">
            <v>1300</v>
          </cell>
          <cell r="W80">
            <v>1004</v>
          </cell>
          <cell r="X80">
            <v>1000</v>
          </cell>
          <cell r="Y80">
            <v>7.536852589641434</v>
          </cell>
          <cell r="Z80">
            <v>2.1583665338645419</v>
          </cell>
          <cell r="AD80">
            <v>1248</v>
          </cell>
          <cell r="AE80">
            <v>1099.4000000000001</v>
          </cell>
          <cell r="AF80">
            <v>1077.2</v>
          </cell>
          <cell r="AG80">
            <v>889.2</v>
          </cell>
          <cell r="AH80">
            <v>1330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7110</v>
          </cell>
          <cell r="D81">
            <v>8300</v>
          </cell>
          <cell r="E81">
            <v>10491</v>
          </cell>
          <cell r="F81">
            <v>4746</v>
          </cell>
          <cell r="G81">
            <v>0</v>
          </cell>
          <cell r="H81">
            <v>0.35</v>
          </cell>
          <cell r="I81">
            <v>45</v>
          </cell>
          <cell r="J81">
            <v>10669</v>
          </cell>
          <cell r="K81">
            <v>-178</v>
          </cell>
          <cell r="L81">
            <v>3000</v>
          </cell>
          <cell r="M81">
            <v>1700</v>
          </cell>
          <cell r="T81">
            <v>1704</v>
          </cell>
          <cell r="U81">
            <v>1700</v>
          </cell>
          <cell r="V81">
            <v>2000</v>
          </cell>
          <cell r="W81">
            <v>2017.8</v>
          </cell>
          <cell r="X81">
            <v>2000</v>
          </cell>
          <cell r="Y81">
            <v>7.5061948656953117</v>
          </cell>
          <cell r="Z81">
            <v>2.3520666071959559</v>
          </cell>
          <cell r="AD81">
            <v>402</v>
          </cell>
          <cell r="AE81">
            <v>2347.4</v>
          </cell>
          <cell r="AF81">
            <v>2409.6</v>
          </cell>
          <cell r="AG81">
            <v>2022.8</v>
          </cell>
          <cell r="AH81">
            <v>2163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652</v>
          </cell>
          <cell r="D82">
            <v>319</v>
          </cell>
          <cell r="E82">
            <v>500</v>
          </cell>
          <cell r="F82">
            <v>455</v>
          </cell>
          <cell r="G82">
            <v>0</v>
          </cell>
          <cell r="H82">
            <v>0.4</v>
          </cell>
          <cell r="I82" t="e">
            <v>#N/A</v>
          </cell>
          <cell r="J82">
            <v>516</v>
          </cell>
          <cell r="K82">
            <v>-16</v>
          </cell>
          <cell r="L82">
            <v>0</v>
          </cell>
          <cell r="M82">
            <v>50</v>
          </cell>
          <cell r="U82">
            <v>70</v>
          </cell>
          <cell r="V82">
            <v>80</v>
          </cell>
          <cell r="W82">
            <v>100</v>
          </cell>
          <cell r="X82">
            <v>100</v>
          </cell>
          <cell r="Y82">
            <v>7.55</v>
          </cell>
          <cell r="Z82">
            <v>4.55</v>
          </cell>
          <cell r="AD82">
            <v>0</v>
          </cell>
          <cell r="AE82">
            <v>134.19999999999999</v>
          </cell>
          <cell r="AF82">
            <v>110.6</v>
          </cell>
          <cell r="AG82">
            <v>97.2</v>
          </cell>
          <cell r="AH82">
            <v>127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109.893</v>
          </cell>
          <cell r="D83">
            <v>247.62</v>
          </cell>
          <cell r="E83">
            <v>180.18799999999999</v>
          </cell>
          <cell r="F83">
            <v>172.98500000000001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176.74</v>
          </cell>
          <cell r="K83">
            <v>3.4479999999999791</v>
          </cell>
          <cell r="L83">
            <v>50</v>
          </cell>
          <cell r="M83">
            <v>20</v>
          </cell>
          <cell r="V83">
            <v>20</v>
          </cell>
          <cell r="W83">
            <v>36.037599999999998</v>
          </cell>
          <cell r="X83">
            <v>30</v>
          </cell>
          <cell r="Y83">
            <v>8.1299809088285571</v>
          </cell>
          <cell r="Z83">
            <v>4.8001254245565752</v>
          </cell>
          <cell r="AD83">
            <v>0</v>
          </cell>
          <cell r="AE83">
            <v>43.490200000000002</v>
          </cell>
          <cell r="AF83">
            <v>44.248200000000004</v>
          </cell>
          <cell r="AG83">
            <v>41.2286</v>
          </cell>
          <cell r="AH83">
            <v>36.148000000000003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118</v>
          </cell>
          <cell r="D84">
            <v>240</v>
          </cell>
          <cell r="E84">
            <v>310</v>
          </cell>
          <cell r="F84">
            <v>40</v>
          </cell>
          <cell r="G84">
            <v>0</v>
          </cell>
          <cell r="H84">
            <v>0.4</v>
          </cell>
          <cell r="I84" t="e">
            <v>#N/A</v>
          </cell>
          <cell r="J84">
            <v>317</v>
          </cell>
          <cell r="K84">
            <v>-7</v>
          </cell>
          <cell r="L84">
            <v>60</v>
          </cell>
          <cell r="M84">
            <v>140</v>
          </cell>
          <cell r="U84">
            <v>80</v>
          </cell>
          <cell r="V84">
            <v>90</v>
          </cell>
          <cell r="W84">
            <v>62</v>
          </cell>
          <cell r="X84">
            <v>70</v>
          </cell>
          <cell r="Y84">
            <v>7.741935483870968</v>
          </cell>
          <cell r="Z84">
            <v>0.64516129032258063</v>
          </cell>
          <cell r="AD84">
            <v>0</v>
          </cell>
          <cell r="AE84">
            <v>52</v>
          </cell>
          <cell r="AF84">
            <v>55.6</v>
          </cell>
          <cell r="AG84">
            <v>52.8</v>
          </cell>
          <cell r="AH84">
            <v>89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57.347999999999999</v>
          </cell>
          <cell r="D85">
            <v>54.866</v>
          </cell>
          <cell r="E85">
            <v>72.587999999999994</v>
          </cell>
          <cell r="F85">
            <v>35.262999999999998</v>
          </cell>
          <cell r="G85">
            <v>0</v>
          </cell>
          <cell r="H85">
            <v>1</v>
          </cell>
          <cell r="I85" t="e">
            <v>#N/A</v>
          </cell>
          <cell r="J85">
            <v>72.563000000000002</v>
          </cell>
          <cell r="K85">
            <v>2.4999999999991473E-2</v>
          </cell>
          <cell r="L85">
            <v>10</v>
          </cell>
          <cell r="M85">
            <v>20</v>
          </cell>
          <cell r="U85">
            <v>30</v>
          </cell>
          <cell r="W85">
            <v>14.517599999999998</v>
          </cell>
          <cell r="X85">
            <v>30</v>
          </cell>
          <cell r="Y85">
            <v>8.6283545489612621</v>
          </cell>
          <cell r="Z85">
            <v>2.4289827519700227</v>
          </cell>
          <cell r="AD85">
            <v>0</v>
          </cell>
          <cell r="AE85">
            <v>12.748999999999999</v>
          </cell>
          <cell r="AF85">
            <v>14.471799999999998</v>
          </cell>
          <cell r="AG85">
            <v>13.588200000000001</v>
          </cell>
          <cell r="AH85">
            <v>14.477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581</v>
          </cell>
          <cell r="D86">
            <v>219</v>
          </cell>
          <cell r="E86">
            <v>603</v>
          </cell>
          <cell r="F86">
            <v>169</v>
          </cell>
          <cell r="G86">
            <v>0</v>
          </cell>
          <cell r="H86">
            <v>0.2</v>
          </cell>
          <cell r="I86" t="e">
            <v>#N/A</v>
          </cell>
          <cell r="J86">
            <v>624</v>
          </cell>
          <cell r="K86">
            <v>-21</v>
          </cell>
          <cell r="L86">
            <v>250</v>
          </cell>
          <cell r="M86">
            <v>150</v>
          </cell>
          <cell r="U86">
            <v>100</v>
          </cell>
          <cell r="V86">
            <v>150</v>
          </cell>
          <cell r="W86">
            <v>120.6</v>
          </cell>
          <cell r="X86">
            <v>100</v>
          </cell>
          <cell r="Y86">
            <v>7.6202321724709785</v>
          </cell>
          <cell r="Z86">
            <v>1.4013266998341627</v>
          </cell>
          <cell r="AD86">
            <v>0</v>
          </cell>
          <cell r="AE86">
            <v>144.6</v>
          </cell>
          <cell r="AF86">
            <v>121.8</v>
          </cell>
          <cell r="AG86">
            <v>117.4</v>
          </cell>
          <cell r="AH86">
            <v>113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573</v>
          </cell>
          <cell r="D87">
            <v>56</v>
          </cell>
          <cell r="E87">
            <v>289</v>
          </cell>
          <cell r="F87">
            <v>332</v>
          </cell>
          <cell r="G87">
            <v>0</v>
          </cell>
          <cell r="H87">
            <v>0.3</v>
          </cell>
          <cell r="I87" t="e">
            <v>#N/A</v>
          </cell>
          <cell r="J87">
            <v>288</v>
          </cell>
          <cell r="K87">
            <v>1</v>
          </cell>
          <cell r="L87">
            <v>0</v>
          </cell>
          <cell r="M87">
            <v>110</v>
          </cell>
          <cell r="W87">
            <v>57.8</v>
          </cell>
          <cell r="Y87">
            <v>7.6470588235294121</v>
          </cell>
          <cell r="Z87">
            <v>5.7439446366782008</v>
          </cell>
          <cell r="AD87">
            <v>0</v>
          </cell>
          <cell r="AE87">
            <v>141</v>
          </cell>
          <cell r="AF87">
            <v>66</v>
          </cell>
          <cell r="AG87">
            <v>78.400000000000006</v>
          </cell>
          <cell r="AH87">
            <v>51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259.553</v>
          </cell>
          <cell r="D88">
            <v>395.279</v>
          </cell>
          <cell r="E88">
            <v>535.19100000000003</v>
          </cell>
          <cell r="F88">
            <v>113.66</v>
          </cell>
          <cell r="G88">
            <v>0</v>
          </cell>
          <cell r="H88">
            <v>1</v>
          </cell>
          <cell r="I88" t="e">
            <v>#N/A</v>
          </cell>
          <cell r="J88">
            <v>541.06299999999999</v>
          </cell>
          <cell r="K88">
            <v>-5.8719999999999573</v>
          </cell>
          <cell r="L88">
            <v>120</v>
          </cell>
          <cell r="M88">
            <v>190</v>
          </cell>
          <cell r="U88">
            <v>120</v>
          </cell>
          <cell r="V88">
            <v>160</v>
          </cell>
          <cell r="W88">
            <v>107.0382</v>
          </cell>
          <cell r="X88">
            <v>110</v>
          </cell>
          <cell r="Y88">
            <v>7.6015852284511505</v>
          </cell>
          <cell r="Z88">
            <v>1.0618638953196149</v>
          </cell>
          <cell r="AD88">
            <v>0</v>
          </cell>
          <cell r="AE88">
            <v>83.524199999999993</v>
          </cell>
          <cell r="AF88">
            <v>92.956800000000001</v>
          </cell>
          <cell r="AG88">
            <v>96.665400000000005</v>
          </cell>
          <cell r="AH88">
            <v>94.584000000000003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2639.3719999999998</v>
          </cell>
          <cell r="D89">
            <v>4657.9639999999999</v>
          </cell>
          <cell r="E89">
            <v>4935.4650000000001</v>
          </cell>
          <cell r="F89">
            <v>2284.2600000000002</v>
          </cell>
          <cell r="G89">
            <v>0</v>
          </cell>
          <cell r="H89">
            <v>1</v>
          </cell>
          <cell r="I89" t="e">
            <v>#N/A</v>
          </cell>
          <cell r="J89">
            <v>5017.3249999999998</v>
          </cell>
          <cell r="K89">
            <v>-81.859999999999673</v>
          </cell>
          <cell r="L89">
            <v>550</v>
          </cell>
          <cell r="M89">
            <v>1300</v>
          </cell>
          <cell r="U89">
            <v>1200</v>
          </cell>
          <cell r="V89">
            <v>1300</v>
          </cell>
          <cell r="W89">
            <v>987.09300000000007</v>
          </cell>
          <cell r="X89">
            <v>1350</v>
          </cell>
          <cell r="Y89">
            <v>8.0886603389954139</v>
          </cell>
          <cell r="Z89">
            <v>2.3141284559813515</v>
          </cell>
          <cell r="AD89">
            <v>0</v>
          </cell>
          <cell r="AE89">
            <v>823.68780000000004</v>
          </cell>
          <cell r="AF89">
            <v>924.17520000000002</v>
          </cell>
          <cell r="AG89">
            <v>901.19539999999995</v>
          </cell>
          <cell r="AH89">
            <v>1029.1969999999999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2495.0010000000002</v>
          </cell>
          <cell r="D90">
            <v>5653.67</v>
          </cell>
          <cell r="E90">
            <v>5364.9009999999998</v>
          </cell>
          <cell r="F90">
            <v>2735.9960000000001</v>
          </cell>
          <cell r="G90">
            <v>0</v>
          </cell>
          <cell r="H90">
            <v>1</v>
          </cell>
          <cell r="I90" t="e">
            <v>#N/A</v>
          </cell>
          <cell r="J90">
            <v>5384.2240000000002</v>
          </cell>
          <cell r="K90">
            <v>-19.32300000000032</v>
          </cell>
          <cell r="L90">
            <v>700</v>
          </cell>
          <cell r="M90">
            <v>1000</v>
          </cell>
          <cell r="T90">
            <v>30</v>
          </cell>
          <cell r="U90">
            <v>1400</v>
          </cell>
          <cell r="V90">
            <v>1200</v>
          </cell>
          <cell r="W90">
            <v>1045.8884</v>
          </cell>
          <cell r="X90">
            <v>1500</v>
          </cell>
          <cell r="Y90">
            <v>8.1614787963993081</v>
          </cell>
          <cell r="Z90">
            <v>2.6159540539889341</v>
          </cell>
          <cell r="AD90">
            <v>135.459</v>
          </cell>
          <cell r="AE90">
            <v>1247.0293999999999</v>
          </cell>
          <cell r="AF90">
            <v>1050.6838</v>
          </cell>
          <cell r="AG90">
            <v>967.11040000000014</v>
          </cell>
          <cell r="AH90">
            <v>931.29100000000005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4546.817</v>
          </cell>
          <cell r="D91">
            <v>7305.5839999999998</v>
          </cell>
          <cell r="E91">
            <v>7754.2979999999998</v>
          </cell>
          <cell r="F91">
            <v>4025.6550000000002</v>
          </cell>
          <cell r="G91">
            <v>0</v>
          </cell>
          <cell r="H91">
            <v>1</v>
          </cell>
          <cell r="I91" t="e">
            <v>#N/A</v>
          </cell>
          <cell r="J91">
            <v>7851.7259999999997</v>
          </cell>
          <cell r="K91">
            <v>-97.427999999999884</v>
          </cell>
          <cell r="L91">
            <v>850</v>
          </cell>
          <cell r="M91">
            <v>1600</v>
          </cell>
          <cell r="U91">
            <v>1800</v>
          </cell>
          <cell r="V91">
            <v>1800</v>
          </cell>
          <cell r="W91">
            <v>1520.3335999999999</v>
          </cell>
          <cell r="X91">
            <v>2200</v>
          </cell>
          <cell r="Y91">
            <v>8.074316715752385</v>
          </cell>
          <cell r="Z91">
            <v>2.6478760977196059</v>
          </cell>
          <cell r="AD91">
            <v>152.63</v>
          </cell>
          <cell r="AE91">
            <v>1427.7892000000002</v>
          </cell>
          <cell r="AF91">
            <v>1448.8162</v>
          </cell>
          <cell r="AG91">
            <v>1430.7577999999999</v>
          </cell>
          <cell r="AH91">
            <v>1667.2260000000001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180.602</v>
          </cell>
          <cell r="D92">
            <v>120.30200000000001</v>
          </cell>
          <cell r="E92">
            <v>177.16800000000001</v>
          </cell>
          <cell r="F92">
            <v>122.94</v>
          </cell>
          <cell r="G92">
            <v>0</v>
          </cell>
          <cell r="H92">
            <v>1</v>
          </cell>
          <cell r="I92" t="e">
            <v>#N/A</v>
          </cell>
          <cell r="J92">
            <v>180.10300000000001</v>
          </cell>
          <cell r="K92">
            <v>-2.9350000000000023</v>
          </cell>
          <cell r="L92">
            <v>50</v>
          </cell>
          <cell r="M92">
            <v>60</v>
          </cell>
          <cell r="W92">
            <v>35.433599999999998</v>
          </cell>
          <cell r="X92">
            <v>50</v>
          </cell>
          <cell r="Y92">
            <v>7.9850763117493004</v>
          </cell>
          <cell r="Z92">
            <v>3.4695881874830672</v>
          </cell>
          <cell r="AD92">
            <v>0</v>
          </cell>
          <cell r="AE92">
            <v>48.795200000000001</v>
          </cell>
          <cell r="AF92">
            <v>39.6952</v>
          </cell>
          <cell r="AG92">
            <v>37.846199999999996</v>
          </cell>
          <cell r="AH92">
            <v>32.591999999999999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127</v>
          </cell>
          <cell r="D93">
            <v>81</v>
          </cell>
          <cell r="E93">
            <v>114</v>
          </cell>
          <cell r="F93">
            <v>87</v>
          </cell>
          <cell r="G93">
            <v>0</v>
          </cell>
          <cell r="H93">
            <v>0.5</v>
          </cell>
          <cell r="I93" t="e">
            <v>#N/A</v>
          </cell>
          <cell r="J93">
            <v>120</v>
          </cell>
          <cell r="K93">
            <v>-6</v>
          </cell>
          <cell r="L93">
            <v>0</v>
          </cell>
          <cell r="M93">
            <v>0</v>
          </cell>
          <cell r="U93">
            <v>30</v>
          </cell>
          <cell r="V93">
            <v>40</v>
          </cell>
          <cell r="W93">
            <v>22.8</v>
          </cell>
          <cell r="X93">
            <v>30</v>
          </cell>
          <cell r="Y93">
            <v>8.2017543859649127</v>
          </cell>
          <cell r="Z93">
            <v>3.8157894736842106</v>
          </cell>
          <cell r="AD93">
            <v>0</v>
          </cell>
          <cell r="AE93">
            <v>26.8</v>
          </cell>
          <cell r="AF93">
            <v>31</v>
          </cell>
          <cell r="AG93">
            <v>15.8</v>
          </cell>
          <cell r="AH93">
            <v>36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59.054000000000002</v>
          </cell>
          <cell r="E94">
            <v>7.5179999999999998</v>
          </cell>
          <cell r="F94">
            <v>51.536000000000001</v>
          </cell>
          <cell r="G94">
            <v>0</v>
          </cell>
          <cell r="H94">
            <v>1</v>
          </cell>
          <cell r="I94" t="e">
            <v>#N/A</v>
          </cell>
          <cell r="J94">
            <v>6.7</v>
          </cell>
          <cell r="K94">
            <v>0.81799999999999962</v>
          </cell>
          <cell r="L94">
            <v>0</v>
          </cell>
          <cell r="M94">
            <v>0</v>
          </cell>
          <cell r="W94">
            <v>1.5036</v>
          </cell>
          <cell r="Y94">
            <v>34.275073157754719</v>
          </cell>
          <cell r="Z94">
            <v>34.275073157754719</v>
          </cell>
          <cell r="AD94">
            <v>0</v>
          </cell>
          <cell r="AE94">
            <v>8.7105999999999995</v>
          </cell>
          <cell r="AF94">
            <v>6.6574</v>
          </cell>
          <cell r="AG94">
            <v>5.4049999999999994</v>
          </cell>
          <cell r="AH94">
            <v>3.0739999999999998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781</v>
          </cell>
          <cell r="D95">
            <v>2200</v>
          </cell>
          <cell r="E95">
            <v>2349</v>
          </cell>
          <cell r="F95">
            <v>607</v>
          </cell>
          <cell r="G95">
            <v>0</v>
          </cell>
          <cell r="H95">
            <v>0.3</v>
          </cell>
          <cell r="I95" t="e">
            <v>#N/A</v>
          </cell>
          <cell r="J95">
            <v>2369</v>
          </cell>
          <cell r="K95">
            <v>-20</v>
          </cell>
          <cell r="L95">
            <v>450</v>
          </cell>
          <cell r="M95">
            <v>270</v>
          </cell>
          <cell r="T95">
            <v>600</v>
          </cell>
          <cell r="U95">
            <v>200</v>
          </cell>
          <cell r="V95">
            <v>230</v>
          </cell>
          <cell r="W95">
            <v>269.39999999999998</v>
          </cell>
          <cell r="X95">
            <v>300</v>
          </cell>
          <cell r="Y95">
            <v>7.6354862657757989</v>
          </cell>
          <cell r="Z95">
            <v>2.2531551596139572</v>
          </cell>
          <cell r="AD95">
            <v>1002</v>
          </cell>
          <cell r="AE95">
            <v>285.39999999999998</v>
          </cell>
          <cell r="AF95">
            <v>280.60000000000002</v>
          </cell>
          <cell r="AG95">
            <v>263.8</v>
          </cell>
          <cell r="AH95">
            <v>277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365</v>
          </cell>
          <cell r="D96">
            <v>640</v>
          </cell>
          <cell r="E96">
            <v>700</v>
          </cell>
          <cell r="F96">
            <v>294</v>
          </cell>
          <cell r="G96">
            <v>0</v>
          </cell>
          <cell r="H96">
            <v>0.3</v>
          </cell>
          <cell r="I96" t="e">
            <v>#N/A</v>
          </cell>
          <cell r="J96">
            <v>713</v>
          </cell>
          <cell r="K96">
            <v>-13</v>
          </cell>
          <cell r="L96">
            <v>220</v>
          </cell>
          <cell r="M96">
            <v>170</v>
          </cell>
          <cell r="U96">
            <v>120</v>
          </cell>
          <cell r="V96">
            <v>120</v>
          </cell>
          <cell r="W96">
            <v>140</v>
          </cell>
          <cell r="X96">
            <v>150</v>
          </cell>
          <cell r="Y96">
            <v>7.6714285714285717</v>
          </cell>
          <cell r="Z96">
            <v>2.1</v>
          </cell>
          <cell r="AD96">
            <v>0</v>
          </cell>
          <cell r="AE96">
            <v>155.19999999999999</v>
          </cell>
          <cell r="AF96">
            <v>141.80000000000001</v>
          </cell>
          <cell r="AG96">
            <v>137.80000000000001</v>
          </cell>
          <cell r="AH96">
            <v>164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443</v>
          </cell>
          <cell r="D97">
            <v>1264</v>
          </cell>
          <cell r="E97">
            <v>1326</v>
          </cell>
          <cell r="F97">
            <v>362</v>
          </cell>
          <cell r="G97">
            <v>0</v>
          </cell>
          <cell r="H97">
            <v>0.3</v>
          </cell>
          <cell r="I97" t="e">
            <v>#N/A</v>
          </cell>
          <cell r="J97">
            <v>1345</v>
          </cell>
          <cell r="K97">
            <v>-19</v>
          </cell>
          <cell r="L97">
            <v>450</v>
          </cell>
          <cell r="M97">
            <v>210</v>
          </cell>
          <cell r="T97">
            <v>354</v>
          </cell>
          <cell r="U97">
            <v>160</v>
          </cell>
          <cell r="V97">
            <v>220</v>
          </cell>
          <cell r="W97">
            <v>214.8</v>
          </cell>
          <cell r="X97">
            <v>250</v>
          </cell>
          <cell r="Y97">
            <v>7.6908752327746734</v>
          </cell>
          <cell r="Z97">
            <v>1.6852886405959031</v>
          </cell>
          <cell r="AD97">
            <v>252</v>
          </cell>
          <cell r="AE97">
            <v>205.8</v>
          </cell>
          <cell r="AF97">
            <v>202.6</v>
          </cell>
          <cell r="AG97">
            <v>207.2</v>
          </cell>
          <cell r="AH97">
            <v>240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302</v>
          </cell>
          <cell r="D98">
            <v>712</v>
          </cell>
          <cell r="E98">
            <v>735</v>
          </cell>
          <cell r="F98">
            <v>266</v>
          </cell>
          <cell r="G98">
            <v>0</v>
          </cell>
          <cell r="H98">
            <v>0.3</v>
          </cell>
          <cell r="I98" t="e">
            <v>#N/A</v>
          </cell>
          <cell r="J98">
            <v>751</v>
          </cell>
          <cell r="K98">
            <v>-16</v>
          </cell>
          <cell r="L98">
            <v>220</v>
          </cell>
          <cell r="M98">
            <v>180</v>
          </cell>
          <cell r="U98">
            <v>150</v>
          </cell>
          <cell r="V98">
            <v>150</v>
          </cell>
          <cell r="W98">
            <v>147</v>
          </cell>
          <cell r="X98">
            <v>160</v>
          </cell>
          <cell r="Y98">
            <v>7.6598639455782314</v>
          </cell>
          <cell r="Z98">
            <v>1.8095238095238095</v>
          </cell>
          <cell r="AD98">
            <v>0</v>
          </cell>
          <cell r="AE98">
            <v>143</v>
          </cell>
          <cell r="AF98">
            <v>141.4</v>
          </cell>
          <cell r="AG98">
            <v>139.19999999999999</v>
          </cell>
          <cell r="AH98">
            <v>173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102</v>
          </cell>
          <cell r="E99">
            <v>102</v>
          </cell>
          <cell r="G99">
            <v>0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T99">
            <v>132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11</v>
          </cell>
          <cell r="D100">
            <v>1</v>
          </cell>
          <cell r="E100">
            <v>5</v>
          </cell>
          <cell r="F100">
            <v>6</v>
          </cell>
          <cell r="G100">
            <v>0</v>
          </cell>
          <cell r="H100">
            <v>0.3</v>
          </cell>
          <cell r="I100" t="e">
            <v>#N/A</v>
          </cell>
          <cell r="J100">
            <v>17</v>
          </cell>
          <cell r="K100">
            <v>-12</v>
          </cell>
          <cell r="L100">
            <v>0</v>
          </cell>
          <cell r="M100">
            <v>0</v>
          </cell>
          <cell r="W100">
            <v>1</v>
          </cell>
          <cell r="Y100">
            <v>6</v>
          </cell>
          <cell r="Z100">
            <v>6</v>
          </cell>
          <cell r="AD100">
            <v>0</v>
          </cell>
          <cell r="AE100">
            <v>1.4</v>
          </cell>
          <cell r="AF100">
            <v>1.4</v>
          </cell>
          <cell r="AG100">
            <v>0.4</v>
          </cell>
          <cell r="AH100">
            <v>1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452</v>
          </cell>
          <cell r="D101">
            <v>155</v>
          </cell>
          <cell r="E101">
            <v>246</v>
          </cell>
          <cell r="F101">
            <v>358</v>
          </cell>
          <cell r="G101">
            <v>0</v>
          </cell>
          <cell r="H101">
            <v>0.12</v>
          </cell>
          <cell r="I101" t="e">
            <v>#N/A</v>
          </cell>
          <cell r="J101">
            <v>252</v>
          </cell>
          <cell r="K101">
            <v>-6</v>
          </cell>
          <cell r="L101">
            <v>50</v>
          </cell>
          <cell r="M101">
            <v>0</v>
          </cell>
          <cell r="W101">
            <v>49.2</v>
          </cell>
          <cell r="X101">
            <v>50</v>
          </cell>
          <cell r="Y101">
            <v>9.308943089430894</v>
          </cell>
          <cell r="Z101">
            <v>7.2764227642276422</v>
          </cell>
          <cell r="AD101">
            <v>0</v>
          </cell>
          <cell r="AE101">
            <v>67</v>
          </cell>
          <cell r="AF101">
            <v>74.2</v>
          </cell>
          <cell r="AG101">
            <v>55</v>
          </cell>
          <cell r="AH101">
            <v>56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917</v>
          </cell>
          <cell r="D102">
            <v>355</v>
          </cell>
          <cell r="E102">
            <v>632</v>
          </cell>
          <cell r="F102">
            <v>622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650</v>
          </cell>
          <cell r="K102">
            <v>-18</v>
          </cell>
          <cell r="L102">
            <v>100</v>
          </cell>
          <cell r="M102">
            <v>0</v>
          </cell>
          <cell r="U102">
            <v>100</v>
          </cell>
          <cell r="V102">
            <v>150</v>
          </cell>
          <cell r="W102">
            <v>126.4</v>
          </cell>
          <cell r="X102">
            <v>150</v>
          </cell>
          <cell r="Y102">
            <v>8.8765822784810116</v>
          </cell>
          <cell r="Z102">
            <v>4.9208860759493671</v>
          </cell>
          <cell r="AD102">
            <v>0</v>
          </cell>
          <cell r="AE102">
            <v>104.6</v>
          </cell>
          <cell r="AF102">
            <v>159.80000000000001</v>
          </cell>
          <cell r="AG102">
            <v>129.6</v>
          </cell>
          <cell r="AH102">
            <v>169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86</v>
          </cell>
          <cell r="D103">
            <v>386</v>
          </cell>
          <cell r="E103">
            <v>273</v>
          </cell>
          <cell r="F103">
            <v>154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278</v>
          </cell>
          <cell r="K103">
            <v>-5</v>
          </cell>
          <cell r="L103">
            <v>60</v>
          </cell>
          <cell r="M103">
            <v>0</v>
          </cell>
          <cell r="U103">
            <v>100</v>
          </cell>
          <cell r="V103">
            <v>100</v>
          </cell>
          <cell r="W103">
            <v>54.6</v>
          </cell>
          <cell r="X103">
            <v>100</v>
          </cell>
          <cell r="Y103">
            <v>9.4139194139194142</v>
          </cell>
          <cell r="Z103">
            <v>2.8205128205128203</v>
          </cell>
          <cell r="AD103">
            <v>0</v>
          </cell>
          <cell r="AE103">
            <v>56.2</v>
          </cell>
          <cell r="AF103">
            <v>65.8</v>
          </cell>
          <cell r="AG103">
            <v>56.4</v>
          </cell>
          <cell r="AH103">
            <v>60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1305</v>
          </cell>
          <cell r="D104">
            <v>115</v>
          </cell>
          <cell r="E104">
            <v>537</v>
          </cell>
          <cell r="F104">
            <v>878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541</v>
          </cell>
          <cell r="K104">
            <v>-4</v>
          </cell>
          <cell r="L104">
            <v>0</v>
          </cell>
          <cell r="M104">
            <v>0</v>
          </cell>
          <cell r="W104">
            <v>107.4</v>
          </cell>
          <cell r="X104">
            <v>120</v>
          </cell>
          <cell r="Y104">
            <v>9.2923649906890127</v>
          </cell>
          <cell r="Z104">
            <v>8.1750465549348235</v>
          </cell>
          <cell r="AD104">
            <v>0</v>
          </cell>
          <cell r="AE104">
            <v>163.6</v>
          </cell>
          <cell r="AF104">
            <v>166.2</v>
          </cell>
          <cell r="AG104">
            <v>103.8</v>
          </cell>
          <cell r="AH104">
            <v>101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988</v>
          </cell>
          <cell r="D105">
            <v>523</v>
          </cell>
          <cell r="E105">
            <v>625</v>
          </cell>
          <cell r="F105">
            <v>862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647</v>
          </cell>
          <cell r="K105">
            <v>-22</v>
          </cell>
          <cell r="L105">
            <v>50</v>
          </cell>
          <cell r="M105">
            <v>0</v>
          </cell>
          <cell r="W105">
            <v>125</v>
          </cell>
          <cell r="X105">
            <v>200</v>
          </cell>
          <cell r="Y105">
            <v>8.8960000000000008</v>
          </cell>
          <cell r="Z105">
            <v>6.8959999999999999</v>
          </cell>
          <cell r="AD105">
            <v>0</v>
          </cell>
          <cell r="AE105">
            <v>175</v>
          </cell>
          <cell r="AF105">
            <v>192.4</v>
          </cell>
          <cell r="AG105">
            <v>137.6</v>
          </cell>
          <cell r="AH105">
            <v>148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596</v>
          </cell>
          <cell r="D106">
            <v>178</v>
          </cell>
          <cell r="E106">
            <v>265</v>
          </cell>
          <cell r="F106">
            <v>494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278</v>
          </cell>
          <cell r="K106">
            <v>-13</v>
          </cell>
          <cell r="L106">
            <v>0</v>
          </cell>
          <cell r="M106">
            <v>0</v>
          </cell>
          <cell r="W106">
            <v>53</v>
          </cell>
          <cell r="Y106">
            <v>9.3207547169811313</v>
          </cell>
          <cell r="Z106">
            <v>9.3207547169811313</v>
          </cell>
          <cell r="AD106">
            <v>0</v>
          </cell>
          <cell r="AE106">
            <v>75.599999999999994</v>
          </cell>
          <cell r="AF106">
            <v>95</v>
          </cell>
          <cell r="AG106">
            <v>56.6</v>
          </cell>
          <cell r="AH106">
            <v>62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232</v>
          </cell>
          <cell r="D107">
            <v>332</v>
          </cell>
          <cell r="E107">
            <v>188</v>
          </cell>
          <cell r="F107">
            <v>372</v>
          </cell>
          <cell r="G107">
            <v>0</v>
          </cell>
          <cell r="H107">
            <v>5.5E-2</v>
          </cell>
          <cell r="I107" t="e">
            <v>#N/A</v>
          </cell>
          <cell r="J107">
            <v>198</v>
          </cell>
          <cell r="K107">
            <v>-10</v>
          </cell>
          <cell r="L107">
            <v>0</v>
          </cell>
          <cell r="M107">
            <v>0</v>
          </cell>
          <cell r="W107">
            <v>37.6</v>
          </cell>
          <cell r="Y107">
            <v>9.8936170212765955</v>
          </cell>
          <cell r="Z107">
            <v>9.8936170212765955</v>
          </cell>
          <cell r="AD107">
            <v>0</v>
          </cell>
          <cell r="AE107">
            <v>58.4</v>
          </cell>
          <cell r="AF107">
            <v>59.6</v>
          </cell>
          <cell r="AG107">
            <v>43.4</v>
          </cell>
          <cell r="AH107">
            <v>50</v>
          </cell>
          <cell r="AI107" t="str">
            <v>увел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C108">
            <v>168</v>
          </cell>
          <cell r="E108">
            <v>30</v>
          </cell>
          <cell r="F108">
            <v>138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30</v>
          </cell>
          <cell r="K108">
            <v>0</v>
          </cell>
          <cell r="L108">
            <v>0</v>
          </cell>
          <cell r="M108">
            <v>0</v>
          </cell>
          <cell r="W108">
            <v>6</v>
          </cell>
          <cell r="Y108">
            <v>23</v>
          </cell>
          <cell r="Z108">
            <v>23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3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17.10.2025 - 23.10.2025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389.54599999999999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525.57000000000005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2097.241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904</v>
          </cell>
          <cell r="F10">
            <v>3030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</v>
          </cell>
          <cell r="F11">
            <v>4347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2208</v>
          </cell>
          <cell r="F12">
            <v>5417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</v>
          </cell>
          <cell r="F14">
            <v>263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397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223</v>
          </cell>
          <cell r="F17">
            <v>1534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269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105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540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1.7</v>
          </cell>
          <cell r="F22">
            <v>635.23500000000001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40</v>
          </cell>
          <cell r="F23">
            <v>5135.4660000000003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2.5499999999999998</v>
          </cell>
          <cell r="F24">
            <v>377.11599999999999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10</v>
          </cell>
          <cell r="F25">
            <v>2284.578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1.7</v>
          </cell>
          <cell r="F26">
            <v>630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2.5499999999999998</v>
          </cell>
          <cell r="F27">
            <v>166.20699999999999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2.58</v>
          </cell>
          <cell r="F28">
            <v>453.35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2.5499999999999998</v>
          </cell>
          <cell r="F29">
            <v>378.185</v>
          </cell>
        </row>
        <row r="30">
          <cell r="A30" t="str">
            <v xml:space="preserve"> 247  Сардельки Нежные, ВЕС.  ПОКОМ</v>
          </cell>
          <cell r="D30">
            <v>5.3</v>
          </cell>
          <cell r="F30">
            <v>133.613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153.30600000000001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7.9</v>
          </cell>
          <cell r="F32">
            <v>1518.904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89.003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104.9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992.38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5.3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4.2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1206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832</v>
          </cell>
          <cell r="F40">
            <v>3891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</v>
          </cell>
          <cell r="F41">
            <v>3609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4.7</v>
          </cell>
          <cell r="F43">
            <v>1364.673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13</v>
          </cell>
          <cell r="F44">
            <v>891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1069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3.1</v>
          </cell>
          <cell r="F46">
            <v>228.85300000000001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4</v>
          </cell>
          <cell r="F47">
            <v>647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</v>
          </cell>
          <cell r="F48">
            <v>1759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0.8</v>
          </cell>
          <cell r="F50">
            <v>146.226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12.5</v>
          </cell>
          <cell r="F51">
            <v>701.774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5</v>
          </cell>
          <cell r="F52">
            <v>1292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11</v>
          </cell>
          <cell r="F53">
            <v>1872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1190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3.9</v>
          </cell>
          <cell r="F55">
            <v>831.38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2.6</v>
          </cell>
          <cell r="F56">
            <v>622.94600000000003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27.4</v>
          </cell>
        </row>
        <row r="58">
          <cell r="A58" t="str">
            <v xml:space="preserve"> 318  Сосиски Датские ТМ Зареченские, ВЕС  ПОКОМ</v>
          </cell>
          <cell r="D58">
            <v>18.2</v>
          </cell>
          <cell r="F58">
            <v>5181.2830000000004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1311</v>
          </cell>
          <cell r="F59">
            <v>3529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19</v>
          </cell>
          <cell r="F60">
            <v>3662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6</v>
          </cell>
          <cell r="F61">
            <v>1501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337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5</v>
          </cell>
          <cell r="F63">
            <v>310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5.2</v>
          </cell>
          <cell r="F64">
            <v>842.11400000000003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</v>
          </cell>
          <cell r="F65">
            <v>515</v>
          </cell>
        </row>
        <row r="66">
          <cell r="A66" t="str">
            <v xml:space="preserve"> 335  Колбаса Сливушка ТМ Вязанка. ВЕС.  ПОКОМ </v>
          </cell>
          <cell r="D66">
            <v>2.6</v>
          </cell>
          <cell r="F66">
            <v>991.55600000000004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515</v>
          </cell>
          <cell r="F67">
            <v>3343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2350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3.3</v>
          </cell>
          <cell r="F69">
            <v>460.83699999999999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0.9</v>
          </cell>
          <cell r="F70">
            <v>244.84200000000001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7.9</v>
          </cell>
          <cell r="F71">
            <v>1834.1320000000001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1.7</v>
          </cell>
          <cell r="F72">
            <v>278.947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147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</v>
          </cell>
          <cell r="F74">
            <v>375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</v>
          </cell>
          <cell r="F75">
            <v>527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131.511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5</v>
          </cell>
          <cell r="F77">
            <v>634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5</v>
          </cell>
          <cell r="F78">
            <v>922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6</v>
          </cell>
          <cell r="F80">
            <v>732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6</v>
          </cell>
          <cell r="F81">
            <v>869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4</v>
          </cell>
          <cell r="F82">
            <v>612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409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1271</v>
          </cell>
          <cell r="F84">
            <v>6288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428</v>
          </cell>
          <cell r="F85">
            <v>10637</v>
          </cell>
        </row>
        <row r="86">
          <cell r="A86" t="str">
            <v xml:space="preserve"> 420  Колбаса Мясорубская 0,28 кг ТМ Стародворье в оболочке черева  ПОКОМ</v>
          </cell>
          <cell r="F86">
            <v>1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F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2</v>
          </cell>
          <cell r="F88">
            <v>504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169.09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4</v>
          </cell>
          <cell r="F90">
            <v>325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74.063000000000002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14</v>
          </cell>
          <cell r="F92">
            <v>641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</v>
          </cell>
          <cell r="F93">
            <v>274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2.5</v>
          </cell>
          <cell r="F94">
            <v>550.11800000000005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27.5</v>
          </cell>
          <cell r="F95">
            <v>4892.6080000000002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160</v>
          </cell>
          <cell r="F96">
            <v>5257.2870000000003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165</v>
          </cell>
          <cell r="F97">
            <v>7922.4219999999996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206.90100000000001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</v>
          </cell>
          <cell r="F99">
            <v>122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10.8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1011</v>
          </cell>
          <cell r="F101">
            <v>2314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5</v>
          </cell>
          <cell r="F102">
            <v>721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261</v>
          </cell>
          <cell r="F103">
            <v>1315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8</v>
          </cell>
          <cell r="F104">
            <v>761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102</v>
          </cell>
          <cell r="F105">
            <v>102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1.3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2</v>
          </cell>
          <cell r="F107">
            <v>21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5</v>
          </cell>
          <cell r="F108">
            <v>244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2</v>
          </cell>
          <cell r="F109">
            <v>636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5</v>
          </cell>
          <cell r="F110">
            <v>251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6</v>
          </cell>
          <cell r="F111">
            <v>532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7</v>
          </cell>
          <cell r="F112">
            <v>653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10</v>
          </cell>
          <cell r="F113">
            <v>281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7</v>
          </cell>
          <cell r="F114">
            <v>194</v>
          </cell>
        </row>
        <row r="115">
          <cell r="A115" t="str">
            <v xml:space="preserve"> 544  Сосиски Мясные для гриля ТС Ядрена копоть 0,3 кг  ПОКОМ</v>
          </cell>
          <cell r="F115">
            <v>38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8.5</v>
          </cell>
          <cell r="F116">
            <v>8.5</v>
          </cell>
        </row>
        <row r="117">
          <cell r="A117" t="str">
            <v>0447 Сыр Голландский 45% Нарезка 125г ТМ Папа может ОСТАНКИНО</v>
          </cell>
          <cell r="D117">
            <v>28</v>
          </cell>
          <cell r="F117">
            <v>28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32</v>
          </cell>
          <cell r="F118">
            <v>32</v>
          </cell>
        </row>
        <row r="119">
          <cell r="A119" t="str">
            <v>3215 ВЕТЧ.МЯСНАЯ Папа может п/о 0.4кг 8шт.    ОСТАНКИНО</v>
          </cell>
          <cell r="D119">
            <v>653</v>
          </cell>
          <cell r="F119">
            <v>654</v>
          </cell>
        </row>
        <row r="120">
          <cell r="A120" t="str">
            <v>3684 ПРЕСИЖН с/к в/у 1/250 8шт.   ОСТАНКИНО</v>
          </cell>
          <cell r="D120">
            <v>55</v>
          </cell>
          <cell r="F120">
            <v>56</v>
          </cell>
        </row>
        <row r="121">
          <cell r="A121" t="str">
            <v>3798 Сыч/Прод Коровино Российский 50% 200г СЗМЖ  ОСТАНКИНО</v>
          </cell>
          <cell r="D121">
            <v>1</v>
          </cell>
          <cell r="F121">
            <v>1</v>
          </cell>
        </row>
        <row r="122">
          <cell r="A122" t="str">
            <v>3804 Сыч/Прод Коровино Тильзитер 50% 200г СЗМЖ  ОСТАНКИНО</v>
          </cell>
          <cell r="D122">
            <v>1</v>
          </cell>
          <cell r="F122">
            <v>1</v>
          </cell>
        </row>
        <row r="123">
          <cell r="A123" t="str">
            <v>3986 Ароматная с/к в/у 1/250 ОСТАНКИНО</v>
          </cell>
          <cell r="D123">
            <v>653</v>
          </cell>
          <cell r="F123">
            <v>654</v>
          </cell>
        </row>
        <row r="124">
          <cell r="A124" t="str">
            <v>4063 МЯСНАЯ Папа может вар п/о_Л   ОСТАНКИНО</v>
          </cell>
          <cell r="D124">
            <v>1264.3499999999999</v>
          </cell>
          <cell r="F124">
            <v>1264.3499999999999</v>
          </cell>
        </row>
        <row r="125">
          <cell r="A125" t="str">
            <v>4117 ЭКСТРА Папа может с/к в/у_Л   ОСТАНКИНО</v>
          </cell>
          <cell r="D125">
            <v>37.6</v>
          </cell>
          <cell r="F125">
            <v>37.6</v>
          </cell>
        </row>
        <row r="126">
          <cell r="A126" t="str">
            <v>4163 Сыр Боккончини копченый 40% 100 гр.  ОСТАНКИНО</v>
          </cell>
          <cell r="D126">
            <v>111</v>
          </cell>
          <cell r="F126">
            <v>111</v>
          </cell>
        </row>
        <row r="127">
          <cell r="A127" t="str">
            <v>4170 Сыр Скаморца свежий 40% 100 гр.  ОСТАНКИНО</v>
          </cell>
          <cell r="D127">
            <v>22</v>
          </cell>
          <cell r="F127">
            <v>22</v>
          </cell>
        </row>
        <row r="128">
          <cell r="A128" t="str">
            <v>4187 Сыр Чечил свежий 45% 100г/6шт ТМ Папа Может  ОСТАНКИНО</v>
          </cell>
          <cell r="D128">
            <v>227</v>
          </cell>
          <cell r="F128">
            <v>227</v>
          </cell>
        </row>
        <row r="129">
          <cell r="A129" t="str">
            <v>4194 Сыр Чечил копченый 43% 100г/6шт ТМ Папа Может  ОСТАНКИНО</v>
          </cell>
          <cell r="D129">
            <v>164</v>
          </cell>
          <cell r="F129">
            <v>164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104.8</v>
          </cell>
          <cell r="F130">
            <v>104.8</v>
          </cell>
        </row>
        <row r="131">
          <cell r="A131" t="str">
            <v>4813 ФИЛЕЙНАЯ Папа может вар п/о_Л   ОСТАНКИНО</v>
          </cell>
          <cell r="D131">
            <v>499.084</v>
          </cell>
          <cell r="F131">
            <v>500.41</v>
          </cell>
        </row>
        <row r="132">
          <cell r="A132" t="str">
            <v>4819 Сыр "Пармезан" 40% кусок 180 гр  ОСТАНКИНО</v>
          </cell>
          <cell r="D132">
            <v>50</v>
          </cell>
          <cell r="F132">
            <v>50</v>
          </cell>
        </row>
        <row r="133">
          <cell r="A133" t="str">
            <v>4903 Сыр Перлини 40% 100гр (8шт)  ОСТАНКИНО</v>
          </cell>
          <cell r="D133">
            <v>104</v>
          </cell>
          <cell r="F133">
            <v>104</v>
          </cell>
        </row>
        <row r="134">
          <cell r="A134" t="str">
            <v>4910 Сыр Перлини копченый 40% 100гр (8шт)  ОСТАНКИНО</v>
          </cell>
          <cell r="D134">
            <v>51</v>
          </cell>
          <cell r="F134">
            <v>51</v>
          </cell>
        </row>
        <row r="135">
          <cell r="A135" t="str">
            <v>4927 Сыр Перлини со вкусом Васаби 40% 100гр (8шт)  ОСТАНКИНО</v>
          </cell>
          <cell r="D135">
            <v>23</v>
          </cell>
          <cell r="F135">
            <v>23</v>
          </cell>
        </row>
        <row r="136">
          <cell r="A136" t="str">
            <v>4993 САЛЯМИ ИТАЛЬЯНСКАЯ с/к в/у 1/250*8_120c ОСТАНКИНО</v>
          </cell>
          <cell r="D136">
            <v>349</v>
          </cell>
          <cell r="F136">
            <v>351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93.2</v>
          </cell>
          <cell r="F137">
            <v>93.2</v>
          </cell>
        </row>
        <row r="138">
          <cell r="A138" t="str">
            <v>5235 Сыр полутвердый "Голландский" 45%, брус ВЕС  ОСТАНКИНО</v>
          </cell>
          <cell r="D138">
            <v>12.1</v>
          </cell>
          <cell r="F138">
            <v>12.1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33.5</v>
          </cell>
          <cell r="F139">
            <v>33.5</v>
          </cell>
        </row>
        <row r="140">
          <cell r="A140" t="str">
            <v>5246 ДОКТОРСКАЯ ПРЕМИУМ вар б/о мгс_30с ОСТАНКИНО</v>
          </cell>
          <cell r="D140">
            <v>130.19999999999999</v>
          </cell>
          <cell r="F140">
            <v>130.19999999999999</v>
          </cell>
        </row>
        <row r="141">
          <cell r="A141" t="str">
            <v>5247 РУССКАЯ ПРЕМИУМ вар б/о мгс_30с ОСТАНКИНО</v>
          </cell>
          <cell r="D141">
            <v>43.7</v>
          </cell>
          <cell r="F141">
            <v>43.7</v>
          </cell>
        </row>
        <row r="142">
          <cell r="A142" t="str">
            <v>5259 Сыр полутвердый "Тильзитер" 45%, ВЕС брус ТМ "Папа может"  ОСТАНКИНО</v>
          </cell>
          <cell r="D142">
            <v>3</v>
          </cell>
          <cell r="F142">
            <v>3</v>
          </cell>
        </row>
        <row r="143">
          <cell r="A143" t="str">
            <v>5483 ЭКСТРА Папа может с/к в/у 1/250 8шт.   ОСТАНКИНО</v>
          </cell>
          <cell r="D143">
            <v>719</v>
          </cell>
          <cell r="F143">
            <v>722</v>
          </cell>
        </row>
        <row r="144">
          <cell r="A144" t="str">
            <v>5544 Сервелат Финский в/к в/у_45с НОВАЯ ОСТАНКИНО</v>
          </cell>
          <cell r="D144">
            <v>1018.158</v>
          </cell>
          <cell r="F144">
            <v>1018.158</v>
          </cell>
        </row>
        <row r="145">
          <cell r="A145" t="str">
            <v>5679 САЛЯМИ ИТАЛЬЯНСКАЯ с/к в/у 1/150_60с ОСТАНКИНО</v>
          </cell>
          <cell r="D145">
            <v>257</v>
          </cell>
          <cell r="F145">
            <v>257</v>
          </cell>
        </row>
        <row r="146">
          <cell r="A146" t="str">
            <v>5682 САЛЯМИ МЕЛКОЗЕРНЕНАЯ с/к в/у 1/120_60с   ОСТАНКИНО</v>
          </cell>
          <cell r="D146">
            <v>1813</v>
          </cell>
          <cell r="F146">
            <v>1817</v>
          </cell>
        </row>
        <row r="147">
          <cell r="A147" t="str">
            <v>5706 АРОМАТНАЯ Папа может с/к в/у 1/250 8шт.  ОСТАНКИНО</v>
          </cell>
          <cell r="D147">
            <v>76</v>
          </cell>
          <cell r="F147">
            <v>76</v>
          </cell>
        </row>
        <row r="148">
          <cell r="A148" t="str">
            <v>5708 ПОСОЛЬСКАЯ Папа может с/к в/у ОСТАНКИНО</v>
          </cell>
          <cell r="D148">
            <v>38.5</v>
          </cell>
          <cell r="F148">
            <v>38.5</v>
          </cell>
        </row>
        <row r="149">
          <cell r="A149" t="str">
            <v>5851 ЭКСТРА Папа может вар п/о   ОСТАНКИНО</v>
          </cell>
          <cell r="D149">
            <v>214.5</v>
          </cell>
          <cell r="F149">
            <v>214.5</v>
          </cell>
        </row>
        <row r="150">
          <cell r="A150" t="str">
            <v>5931 ОХОТНИЧЬЯ Папа может с/к в/у 1/220 8шт.   ОСТАНКИНО</v>
          </cell>
          <cell r="D150">
            <v>1129</v>
          </cell>
          <cell r="F150">
            <v>1134</v>
          </cell>
        </row>
        <row r="151">
          <cell r="A151" t="str">
            <v>5992 ВРЕМЯ ОКРОШКИ Папа может вар п/о 0.4кг   ОСТАНКИНО</v>
          </cell>
          <cell r="D151">
            <v>88</v>
          </cell>
          <cell r="F151">
            <v>88</v>
          </cell>
        </row>
        <row r="152">
          <cell r="A152" t="str">
            <v>6004 РАГУ СВИНОЕ 1кг 8шт.зам_120с ОСТАНКИНО</v>
          </cell>
          <cell r="D152">
            <v>112</v>
          </cell>
          <cell r="F152">
            <v>112</v>
          </cell>
        </row>
        <row r="153">
          <cell r="A153" t="str">
            <v>6220 ГОВЯЖЬЯ Папа может вар п/о  ОСТАНКИНО</v>
          </cell>
          <cell r="D153">
            <v>8.5</v>
          </cell>
          <cell r="F153">
            <v>8.5</v>
          </cell>
        </row>
        <row r="154">
          <cell r="A154" t="str">
            <v>6221 НЕАПОЛИТАНСКИЙ ДУЭТ с/к с/н мгс 1/90  ОСТАНКИНО</v>
          </cell>
          <cell r="D154">
            <v>470</v>
          </cell>
          <cell r="F154">
            <v>473</v>
          </cell>
        </row>
        <row r="155">
          <cell r="A155" t="str">
            <v>6228 МЯСНОЕ АССОРТИ к/з с/н мгс 1/90 10шт.  ОСТАНКИНО</v>
          </cell>
          <cell r="D155">
            <v>329</v>
          </cell>
          <cell r="F155">
            <v>329</v>
          </cell>
        </row>
        <row r="156">
          <cell r="A156" t="str">
            <v>6247 ДОМАШНЯЯ Папа может вар п/о 0,4кг 8шт.  ОСТАНКИНО</v>
          </cell>
          <cell r="D156">
            <v>135</v>
          </cell>
          <cell r="F156">
            <v>135</v>
          </cell>
        </row>
        <row r="157">
          <cell r="A157" t="str">
            <v>6268 ГОВЯЖЬЯ Папа может вар п/о 0,4кг 8 шт.  ОСТАНКИНО</v>
          </cell>
          <cell r="D157">
            <v>730</v>
          </cell>
          <cell r="F157">
            <v>731</v>
          </cell>
        </row>
        <row r="158">
          <cell r="A158" t="str">
            <v>6279 КОРЕЙКА ПО-ОСТ.к/в в/с с/н в/у 1/150_45с  ОСТАНКИНО</v>
          </cell>
          <cell r="D158">
            <v>458</v>
          </cell>
          <cell r="F158">
            <v>461</v>
          </cell>
        </row>
        <row r="159">
          <cell r="A159" t="str">
            <v>6303 МЯСНЫЕ Папа может сос п/о мгс 1.5*3  ОСТАНКИНО</v>
          </cell>
          <cell r="D159">
            <v>469.6</v>
          </cell>
          <cell r="F159">
            <v>469.6</v>
          </cell>
        </row>
        <row r="160">
          <cell r="A160" t="str">
            <v>6324 ДОКТОРСКАЯ ГОСТ вар п/о 0.4кг 8шт.  ОСТАНКИНО</v>
          </cell>
          <cell r="D160">
            <v>62</v>
          </cell>
          <cell r="F160">
            <v>62</v>
          </cell>
        </row>
        <row r="161">
          <cell r="A161" t="str">
            <v>6325 ДОКТОРСКАЯ ПРЕМИУМ вар п/о 0.4кг 8шт.  ОСТАНКИНО</v>
          </cell>
          <cell r="D161">
            <v>1508</v>
          </cell>
          <cell r="F161">
            <v>1510</v>
          </cell>
        </row>
        <row r="162">
          <cell r="A162" t="str">
            <v>6333 МЯСНАЯ Папа может вар п/о 0.4кг 8шт.  ОСТАНКИНО</v>
          </cell>
          <cell r="D162">
            <v>3914</v>
          </cell>
          <cell r="F162">
            <v>3928</v>
          </cell>
        </row>
        <row r="163">
          <cell r="A163" t="str">
            <v>6340 ДОМАШНИЙ РЕЦЕПТ Коровино 0.5кг 8шт.  ОСТАНКИНО</v>
          </cell>
          <cell r="D163">
            <v>273</v>
          </cell>
          <cell r="F163">
            <v>274</v>
          </cell>
        </row>
        <row r="164">
          <cell r="A164" t="str">
            <v>6353 ЭКСТРА Папа может вар п/о 0.4кг 8шт.  ОСТАНКИНО</v>
          </cell>
          <cell r="D164">
            <v>1345</v>
          </cell>
          <cell r="F164">
            <v>1347</v>
          </cell>
        </row>
        <row r="165">
          <cell r="A165" t="str">
            <v>6392 ФИЛЕЙНАЯ Папа может вар п/о 0.4кг. ОСТАНКИНО</v>
          </cell>
          <cell r="D165">
            <v>2965</v>
          </cell>
          <cell r="F165">
            <v>2968</v>
          </cell>
        </row>
        <row r="166">
          <cell r="A166" t="str">
            <v>6426 КЛАССИЧЕСКАЯ ПМ вар п/о 0.3кг 8шт.  ОСТАНКИНО</v>
          </cell>
          <cell r="D166">
            <v>1</v>
          </cell>
          <cell r="F166">
            <v>1</v>
          </cell>
        </row>
        <row r="167">
          <cell r="A167" t="str">
            <v>6448 СВИНИНА МАДЕРА с/к с/н в/у 1/100 10шт.   ОСТАНКИНО</v>
          </cell>
          <cell r="D167">
            <v>107</v>
          </cell>
          <cell r="F167">
            <v>107</v>
          </cell>
        </row>
        <row r="168">
          <cell r="A168" t="str">
            <v>6453 ЭКСТРА Папа может с/к с/н в/у 1/100 14шт.   ОСТАНКИНО</v>
          </cell>
          <cell r="D168">
            <v>1814</v>
          </cell>
          <cell r="F168">
            <v>1820</v>
          </cell>
        </row>
        <row r="169">
          <cell r="A169" t="str">
            <v>6454 АРОМАТНАЯ с/к с/н в/у 1/100 10шт.  ОСТАНКИНО</v>
          </cell>
          <cell r="D169">
            <v>1474</v>
          </cell>
          <cell r="F169">
            <v>1482</v>
          </cell>
        </row>
        <row r="170">
          <cell r="A170" t="str">
            <v>6459 СЕРВЕЛАТ ШВЕЙЦАРСК. в/к с/н в/у 1/100*10  ОСТАНКИНО</v>
          </cell>
          <cell r="D170">
            <v>951</v>
          </cell>
          <cell r="F170">
            <v>953</v>
          </cell>
        </row>
        <row r="171">
          <cell r="A171" t="str">
            <v>6470 ВЕТЧ.МРАМОРНАЯ в/у_45с  ОСТАНКИНО</v>
          </cell>
          <cell r="D171">
            <v>36.4</v>
          </cell>
          <cell r="F171">
            <v>36.4</v>
          </cell>
        </row>
        <row r="172">
          <cell r="A172" t="str">
            <v>6495 ВЕТЧ.МРАМОРНАЯ в/у срез 0.3кг 6шт_45с  ОСТАНКИНО</v>
          </cell>
          <cell r="D172">
            <v>331</v>
          </cell>
          <cell r="F172">
            <v>331</v>
          </cell>
        </row>
        <row r="173">
          <cell r="A173" t="str">
            <v>6527 ШПИКАЧКИ СОЧНЫЕ ПМ сар б/о мгс 1*3 45с ОСТАНКИНО</v>
          </cell>
          <cell r="D173">
            <v>340.7</v>
          </cell>
          <cell r="F173">
            <v>342.77800000000002</v>
          </cell>
        </row>
        <row r="174">
          <cell r="A174" t="str">
            <v>6528 ШПИКАЧКИ СОЧНЫЕ ПМ сар б/о мгс 0.4кг 45с  ОСТАНКИНО</v>
          </cell>
          <cell r="D174">
            <v>85</v>
          </cell>
          <cell r="F174">
            <v>85</v>
          </cell>
        </row>
        <row r="175">
          <cell r="A175" t="str">
            <v>6586 МРАМОРНАЯ И БАЛЫКОВАЯ в/к с/н мгс 1/90 ОСТАНКИНО</v>
          </cell>
          <cell r="D175">
            <v>22</v>
          </cell>
          <cell r="F175">
            <v>22</v>
          </cell>
        </row>
        <row r="176">
          <cell r="A176" t="str">
            <v>6609 С ГОВЯДИНОЙ ПМ сар б/о мгс 0.4кг_45с ОСТАНКИНО</v>
          </cell>
          <cell r="D176">
            <v>53</v>
          </cell>
          <cell r="F176">
            <v>53</v>
          </cell>
        </row>
        <row r="177">
          <cell r="A177" t="str">
            <v>6616 МОЛОЧНЫЕ КЛАССИЧЕСКИЕ сос п/о в/у 0.3кг  ОСТАНКИНО</v>
          </cell>
          <cell r="D177">
            <v>2179</v>
          </cell>
          <cell r="F177">
            <v>2186</v>
          </cell>
        </row>
        <row r="178">
          <cell r="A178" t="str">
            <v>6697 СЕРВЕЛАТ ФИНСКИЙ ПМ в/к в/у 0,35кг 8шт.  ОСТАНКИНО</v>
          </cell>
          <cell r="D178">
            <v>4332</v>
          </cell>
          <cell r="F178">
            <v>4338</v>
          </cell>
        </row>
        <row r="179">
          <cell r="A179" t="str">
            <v>6713 СОЧНЫЙ ГРИЛЬ ПМ сос п/о мгс 0.41кг 8шт.  ОСТАНКИНО</v>
          </cell>
          <cell r="D179">
            <v>1636</v>
          </cell>
          <cell r="F179">
            <v>1637</v>
          </cell>
        </row>
        <row r="180">
          <cell r="A180" t="str">
            <v>6724 МОЛОЧНЫЕ ПМ сос п/о мгс 0.41кг 10шт.  ОСТАНКИНО</v>
          </cell>
          <cell r="D180">
            <v>584</v>
          </cell>
          <cell r="F180">
            <v>586</v>
          </cell>
        </row>
        <row r="181">
          <cell r="A181" t="str">
            <v>6765 РУБЛЕНЫЕ сос ц/о мгс 0.36кг 6шт.  ОСТАНКИНО</v>
          </cell>
          <cell r="D181">
            <v>391</v>
          </cell>
          <cell r="F181">
            <v>391</v>
          </cell>
        </row>
        <row r="182">
          <cell r="A182" t="str">
            <v>6785 ВЕНСКАЯ САЛЯМИ п/к в/у 0.33кг 8шт.  ОСТАНКИНО</v>
          </cell>
          <cell r="D182">
            <v>146</v>
          </cell>
          <cell r="F182">
            <v>146</v>
          </cell>
        </row>
        <row r="183">
          <cell r="A183" t="str">
            <v>6787 СЕРВЕЛАТ КРЕМЛЕВСКИЙ в/к в/у 0,33кг 8шт.  ОСТАНКИНО</v>
          </cell>
          <cell r="D183">
            <v>162</v>
          </cell>
          <cell r="F183">
            <v>162</v>
          </cell>
        </row>
        <row r="184">
          <cell r="A184" t="str">
            <v>6793 БАЛЫКОВАЯ в/к в/у 0,33кг 8шт.  ОСТАНКИНО</v>
          </cell>
          <cell r="D184">
            <v>283</v>
          </cell>
          <cell r="F184">
            <v>283</v>
          </cell>
        </row>
        <row r="185">
          <cell r="A185" t="str">
            <v>6829 МОЛОЧНЫЕ КЛАССИЧЕСКИЕ сос п/о мгс 2*4_С  ОСТАНКИНО</v>
          </cell>
          <cell r="D185">
            <v>838.5</v>
          </cell>
          <cell r="F185">
            <v>838.5</v>
          </cell>
        </row>
        <row r="186">
          <cell r="A186" t="str">
            <v>6837 ФИЛЕЙНЫЕ Папа Может сос ц/о мгс 0.4кг  ОСТАНКИНО</v>
          </cell>
          <cell r="D186">
            <v>949</v>
          </cell>
          <cell r="F186">
            <v>950</v>
          </cell>
        </row>
        <row r="187">
          <cell r="A187" t="str">
            <v>6842 ДЫМОВИЦА ИЗ ОКОРОКА к/в мл/к в/у 0,3кг  ОСТАНКИНО</v>
          </cell>
          <cell r="D187">
            <v>126</v>
          </cell>
          <cell r="F187">
            <v>126</v>
          </cell>
        </row>
        <row r="188">
          <cell r="A188" t="str">
            <v>6861 ДОМАШНИЙ РЕЦЕПТ Коровино вар п/о  ОСТАНКИНО</v>
          </cell>
          <cell r="D188">
            <v>946.78499999999997</v>
          </cell>
          <cell r="F188">
            <v>950.779</v>
          </cell>
        </row>
        <row r="189">
          <cell r="A189" t="str">
            <v>6866 ВЕТЧ.НЕЖНАЯ Коровино п/о_Маяк  ОСТАНКИНО</v>
          </cell>
          <cell r="D189">
            <v>209.6</v>
          </cell>
          <cell r="F189">
            <v>209.6</v>
          </cell>
        </row>
        <row r="190">
          <cell r="A190" t="str">
            <v>7001 КЛАССИЧЕСКИЕ Папа может сар б/о мгс 1*3  ОСТАНКИНО</v>
          </cell>
          <cell r="D190">
            <v>224.6</v>
          </cell>
          <cell r="F190">
            <v>224.6</v>
          </cell>
        </row>
        <row r="191">
          <cell r="A191" t="str">
            <v>7040 С ИНДЕЙКОЙ ПМ сос ц/о в/у 1/270 8шт.  ОСТАНКИНО</v>
          </cell>
          <cell r="D191">
            <v>218</v>
          </cell>
          <cell r="F191">
            <v>218</v>
          </cell>
        </row>
        <row r="192">
          <cell r="A192" t="str">
            <v>7059 ШПИКАЧКИ СОЧНЫЕ С БЕК. п/о мгс 0.3кг_60с  ОСТАНКИНО</v>
          </cell>
          <cell r="D192">
            <v>340</v>
          </cell>
          <cell r="F192">
            <v>342</v>
          </cell>
        </row>
        <row r="193">
          <cell r="A193" t="str">
            <v>7066 СОЧНЫЕ ПМ сос п/о мгс 0.41кг 10шт_50с  ОСТАНКИНО</v>
          </cell>
          <cell r="D193">
            <v>7863</v>
          </cell>
          <cell r="F193">
            <v>7885</v>
          </cell>
        </row>
        <row r="194">
          <cell r="A194" t="str">
            <v>7070 СОЧНЫЕ ПМ сос п/о мгс 1.5*4_А_50с  ОСТАНКИНО</v>
          </cell>
          <cell r="D194">
            <v>3230.8969999999999</v>
          </cell>
          <cell r="F194">
            <v>3236.9560000000001</v>
          </cell>
        </row>
        <row r="195">
          <cell r="A195" t="str">
            <v>7073 МОЛОЧ.ПРЕМИУМ ПМ сос п/о в/у 1/350_50с  ОСТАНКИНО</v>
          </cell>
          <cell r="D195">
            <v>1471</v>
          </cell>
          <cell r="F195">
            <v>1487</v>
          </cell>
        </row>
        <row r="196">
          <cell r="A196" t="str">
            <v>7074 МОЛОЧ.ПРЕМИУМ ПМ сос п/о мгс 0.6кг_50с  ОСТАНКИНО</v>
          </cell>
          <cell r="D196">
            <v>57</v>
          </cell>
          <cell r="F196">
            <v>57</v>
          </cell>
        </row>
        <row r="197">
          <cell r="A197" t="str">
            <v>7075 МОЛОЧ.ПРЕМИУМ ПМ сос п/о мгс 1.5*4_О_50с  ОСТАНКИНО</v>
          </cell>
          <cell r="D197">
            <v>76.900000000000006</v>
          </cell>
          <cell r="F197">
            <v>76.900000000000006</v>
          </cell>
        </row>
        <row r="198">
          <cell r="A198" t="str">
            <v>7077 МЯСНЫЕ С ГОВЯД.ПМ сос п/о мгс 0.4кг_50с  ОСТАНКИНО</v>
          </cell>
          <cell r="D198">
            <v>1708</v>
          </cell>
          <cell r="F198">
            <v>1710</v>
          </cell>
        </row>
        <row r="199">
          <cell r="A199" t="str">
            <v>7080 СЛИВОЧНЫЕ ПМ сос п/о мгс 0.41кг 10шт. 50с  ОСТАНКИНО</v>
          </cell>
          <cell r="D199">
            <v>3004</v>
          </cell>
          <cell r="F199">
            <v>3006</v>
          </cell>
        </row>
        <row r="200">
          <cell r="A200" t="str">
            <v>7082 СЛИВОЧНЫЕ ПМ сос п/о мгс 1.5*4_50с  ОСТАНКИНО</v>
          </cell>
          <cell r="D200">
            <v>165.3</v>
          </cell>
          <cell r="F200">
            <v>165.3</v>
          </cell>
        </row>
        <row r="201">
          <cell r="A201" t="str">
            <v>7087 ШПИК С ЧЕСНОК.И ПЕРЦЕМ к/в в/у 0.3кг_50с  ОСТАНКИНО</v>
          </cell>
          <cell r="D201">
            <v>222</v>
          </cell>
          <cell r="F201">
            <v>228</v>
          </cell>
        </row>
        <row r="202">
          <cell r="A202" t="str">
            <v>7090 СВИНИНА ПО-ДОМ. к/в мл/к в/у 0.3кг_50с  ОСТАНКИНО</v>
          </cell>
          <cell r="D202">
            <v>553</v>
          </cell>
          <cell r="F202">
            <v>553</v>
          </cell>
        </row>
        <row r="203">
          <cell r="A203" t="str">
            <v>7092 БЕКОН Папа может с/к с/н в/у 1/140_50с  ОСТАНКИНО</v>
          </cell>
          <cell r="D203">
            <v>911</v>
          </cell>
          <cell r="F203">
            <v>914</v>
          </cell>
        </row>
        <row r="204">
          <cell r="A204" t="str">
            <v>7106 ТОСКАНО с/к с/н мгс 1/90 12шт.  ОСТАНКИНО</v>
          </cell>
          <cell r="D204">
            <v>32</v>
          </cell>
          <cell r="F204">
            <v>32</v>
          </cell>
        </row>
        <row r="205">
          <cell r="A205" t="str">
            <v>7107 САН-РЕМО с/в с/н мгс 1/90 12шт.  ОСТАНКИНО</v>
          </cell>
          <cell r="D205">
            <v>44</v>
          </cell>
          <cell r="F205">
            <v>44</v>
          </cell>
        </row>
        <row r="206">
          <cell r="A206" t="str">
            <v>7149 БАЛЫКОВАЯ Коровино п/к в/у 0.84кг_50с  ОСТАНКИНО</v>
          </cell>
          <cell r="D206">
            <v>53</v>
          </cell>
          <cell r="F206">
            <v>53</v>
          </cell>
        </row>
        <row r="207">
          <cell r="A207" t="str">
            <v>7154 СЕРВЕЛАТ ЗЕРНИСТЫЙ ПМ в/к в/у 0.35кг_50с  ОСТАНКИНО</v>
          </cell>
          <cell r="D207">
            <v>2770</v>
          </cell>
          <cell r="F207">
            <v>2773</v>
          </cell>
        </row>
        <row r="208">
          <cell r="A208" t="str">
            <v>7157 СЕРВЕЛАТ ЗЕРНИСНЫЙ ПМ в/к в/у_50с  ОСТАНКИНО</v>
          </cell>
          <cell r="D208">
            <v>74.900000000000006</v>
          </cell>
          <cell r="F208">
            <v>74.900000000000006</v>
          </cell>
        </row>
        <row r="209">
          <cell r="A209" t="str">
            <v>7166 СЕРВЕЛТ ОХОТНИЧИЙ ПМ в/к в/у_50с  ОСТАНКИНО</v>
          </cell>
          <cell r="D209">
            <v>521.50800000000004</v>
          </cell>
          <cell r="F209">
            <v>521.50800000000004</v>
          </cell>
        </row>
        <row r="210">
          <cell r="A210" t="str">
            <v>7169 СЕРВЕЛАТ ОХОТНИЧИЙ ПМ в/к в/у 0.35кг_50с  ОСТАНКИНО</v>
          </cell>
          <cell r="D210">
            <v>3195</v>
          </cell>
          <cell r="F210">
            <v>3202</v>
          </cell>
        </row>
        <row r="211">
          <cell r="A211" t="str">
            <v>7187 ГРУДИНКА ПРЕМИУМ к/в мл/к в/у 0,3кг_50с ОСТАНКИНО</v>
          </cell>
          <cell r="D211">
            <v>842</v>
          </cell>
          <cell r="F211">
            <v>842</v>
          </cell>
        </row>
        <row r="212">
          <cell r="A212" t="str">
            <v>7227 САЛЯМИ ФИНСКАЯ Папа может с/к в/у 1/180  ОСТАНКИНО</v>
          </cell>
          <cell r="D212">
            <v>17</v>
          </cell>
          <cell r="F212">
            <v>17</v>
          </cell>
        </row>
        <row r="213">
          <cell r="A213" t="str">
            <v>7231 КЛАССИЧЕСКАЯ ПМ вар п/о 0,3кг 8шт_209к ОСТАНКИНО</v>
          </cell>
          <cell r="D213">
            <v>1275</v>
          </cell>
          <cell r="F213">
            <v>1275</v>
          </cell>
        </row>
        <row r="214">
          <cell r="A214" t="str">
            <v>7232 БОЯNСКАЯ ПМ п/к в/у 0,28кг 8шт_209к ОСТАНКИНО</v>
          </cell>
          <cell r="D214">
            <v>1492</v>
          </cell>
          <cell r="F214">
            <v>1496</v>
          </cell>
        </row>
        <row r="215">
          <cell r="A215" t="str">
            <v>7235 ВЕТЧ.КЛАССИЧЕСКАЯ ПМ п/о 0,35кг 8шт_209к ОСТАНКИНО</v>
          </cell>
          <cell r="D215">
            <v>74</v>
          </cell>
          <cell r="F215">
            <v>74</v>
          </cell>
        </row>
        <row r="216">
          <cell r="A216" t="str">
            <v>7236 СЕРВЕЛАТ КАРЕЛЬСКИЙ в/к в/у 0,28кг_209к ОСТАНКИНО</v>
          </cell>
          <cell r="D216">
            <v>3714</v>
          </cell>
          <cell r="F216">
            <v>3725</v>
          </cell>
        </row>
        <row r="217">
          <cell r="A217" t="str">
            <v>7241 САЛЯМИ Папа может п/к в/у 0,28кг_209к ОСТАНКИНО</v>
          </cell>
          <cell r="D217">
            <v>1002</v>
          </cell>
          <cell r="F217">
            <v>1003</v>
          </cell>
        </row>
        <row r="218">
          <cell r="A218" t="str">
            <v>7245 ВЕТЧ.ФИЛЕЙНАЯ ПМ п/о 0,4кг 8шт ОСТАНКИНО</v>
          </cell>
          <cell r="D218">
            <v>36</v>
          </cell>
          <cell r="F218">
            <v>36</v>
          </cell>
        </row>
        <row r="219">
          <cell r="A219" t="str">
            <v>7271 МЯСНЫЕ С ГОВЯДИНОЙ ПМ сос п/о мгс 1.5*4 ВЕС  ОСТАНКИНО</v>
          </cell>
          <cell r="D219">
            <v>121.9</v>
          </cell>
          <cell r="F219">
            <v>121.9</v>
          </cell>
        </row>
        <row r="220">
          <cell r="A220" t="str">
            <v>7284 ДЛЯ ДЕТЕЙ сос п/о мгс 0,33кг 6шт  ОСТАНКИНО</v>
          </cell>
          <cell r="D220">
            <v>144</v>
          </cell>
          <cell r="F220">
            <v>144</v>
          </cell>
        </row>
        <row r="221">
          <cell r="A221" t="str">
            <v>7332 БОЯРСКАЯ ПМ п/к в/у 0.28кг_СНГ  ОСТАНКИНО</v>
          </cell>
          <cell r="D221">
            <v>119</v>
          </cell>
          <cell r="F221">
            <v>119</v>
          </cell>
        </row>
        <row r="222">
          <cell r="A222" t="str">
            <v>7333 СЕРВЕЛАТ ОХОТНИЧИЙ ПМ в/к в/у 0.28кг_СНГ  ОСТАНКИНО</v>
          </cell>
          <cell r="D222">
            <v>137</v>
          </cell>
          <cell r="F222">
            <v>137</v>
          </cell>
        </row>
        <row r="223">
          <cell r="A223" t="str">
            <v>7343 СЕЙЧАС СЕЗОН ПМ вар п/о 0,4кг  ОСТАНКИНО</v>
          </cell>
          <cell r="D223">
            <v>1278</v>
          </cell>
          <cell r="F223">
            <v>1278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245</v>
          </cell>
          <cell r="F224">
            <v>245</v>
          </cell>
        </row>
        <row r="225">
          <cell r="A225" t="str">
            <v>8391 Сыр творожный с зеленью 60% Папа может 140 гр.  ОСТАНКИНО</v>
          </cell>
          <cell r="D225">
            <v>94</v>
          </cell>
          <cell r="F225">
            <v>94</v>
          </cell>
        </row>
        <row r="226">
          <cell r="A226" t="str">
            <v>8398 Сыр ПАПА МОЖЕТ "Тильзитер" 45% 180 г  ОСТАНКИНО</v>
          </cell>
          <cell r="D226">
            <v>341</v>
          </cell>
          <cell r="F226">
            <v>341</v>
          </cell>
        </row>
        <row r="227">
          <cell r="A227" t="str">
            <v>8411 Сыр ПАПА МОЖЕТ "Гауда Голд" 45% 180 г  ОСТАНКИНО</v>
          </cell>
          <cell r="D227">
            <v>255</v>
          </cell>
          <cell r="F227">
            <v>255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779</v>
          </cell>
          <cell r="F228">
            <v>779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45</v>
          </cell>
          <cell r="F229">
            <v>45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33</v>
          </cell>
          <cell r="F230">
            <v>33</v>
          </cell>
        </row>
        <row r="231">
          <cell r="A231" t="str">
            <v>8452 Сыр колбасный копченый Папа Может 400 гр  ОСТАНКИНО</v>
          </cell>
          <cell r="D231">
            <v>19</v>
          </cell>
          <cell r="F231">
            <v>19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667</v>
          </cell>
          <cell r="F232">
            <v>667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7</v>
          </cell>
          <cell r="F233">
            <v>7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25</v>
          </cell>
          <cell r="F234">
            <v>25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105</v>
          </cell>
          <cell r="F235">
            <v>105</v>
          </cell>
        </row>
        <row r="236">
          <cell r="A236" t="str">
            <v>8831 Сыр ПАПА МОЖЕТ "Министерский" 180гр, 45 %  ОСТАНКИНО</v>
          </cell>
          <cell r="D236">
            <v>84</v>
          </cell>
          <cell r="F236">
            <v>84</v>
          </cell>
        </row>
        <row r="237">
          <cell r="A237" t="str">
            <v>8855 Сыр ПАПА МОЖЕТ "Папин завтрак" 180гр, 45 %  ОСТАНКИНО</v>
          </cell>
          <cell r="D237">
            <v>46</v>
          </cell>
          <cell r="F237">
            <v>46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115</v>
          </cell>
          <cell r="F238">
            <v>115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158</v>
          </cell>
          <cell r="F239">
            <v>163</v>
          </cell>
        </row>
        <row r="240">
          <cell r="A240" t="str">
            <v>Балыковая с/к 200 гр. срез "Эликатессе" термоформ.пак.  СПК</v>
          </cell>
          <cell r="D240">
            <v>87</v>
          </cell>
          <cell r="F240">
            <v>87</v>
          </cell>
        </row>
        <row r="241">
          <cell r="A241" t="str">
            <v>БОНУС МОЛОЧНЫЕ КЛАССИЧЕСКИЕ сос п/о в/у 0.3кг (6084)  ОСТАНКИНО</v>
          </cell>
          <cell r="D241">
            <v>58</v>
          </cell>
          <cell r="F241">
            <v>58</v>
          </cell>
        </row>
        <row r="242">
          <cell r="A242" t="str">
            <v>БОНУС МОЛОЧНЫЕ КЛАССИЧЕСКИЕ сос п/о мгс 2*4_С (4980)  ОСТАНКИНО</v>
          </cell>
          <cell r="D242">
            <v>16</v>
          </cell>
          <cell r="F242">
            <v>16</v>
          </cell>
        </row>
        <row r="243">
          <cell r="A243" t="str">
            <v>БОНУС СОЧНЫЕ Папа может сос п/о мгс 1.5*4 (6954)  ОСТАНКИНО</v>
          </cell>
          <cell r="D243">
            <v>314</v>
          </cell>
          <cell r="F243">
            <v>314</v>
          </cell>
        </row>
        <row r="244">
          <cell r="A244" t="str">
            <v>БОНУС СОЧНЫЕ сос п/о мгс 0.41кг_UZ (6087)  ОСТАНКИНО</v>
          </cell>
          <cell r="D244">
            <v>197</v>
          </cell>
          <cell r="F244">
            <v>198</v>
          </cell>
        </row>
        <row r="245">
          <cell r="A245" t="str">
            <v>Бутербродная вареная 0,47 кг шт.  СПК</v>
          </cell>
          <cell r="D245">
            <v>64</v>
          </cell>
          <cell r="F245">
            <v>68</v>
          </cell>
        </row>
        <row r="246">
          <cell r="A246" t="str">
            <v>Вацлавская п/к (черева) 390 гр.шт. термоус.пак  СПК</v>
          </cell>
          <cell r="D246">
            <v>82</v>
          </cell>
          <cell r="F246">
            <v>82</v>
          </cell>
        </row>
        <row r="247">
          <cell r="A247" t="str">
            <v>Ветчина Альтаирская Столовая (для ХОРЕКА)  СПК</v>
          </cell>
          <cell r="D247">
            <v>5</v>
          </cell>
          <cell r="F247">
            <v>5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10</v>
          </cell>
          <cell r="F248">
            <v>310</v>
          </cell>
        </row>
        <row r="249">
          <cell r="A249" t="str">
            <v>Готовые чебупели острые с мясом 0,24кг ТМ Горячая штучка  ПОКОМ</v>
          </cell>
          <cell r="D249">
            <v>14</v>
          </cell>
          <cell r="F249">
            <v>482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1211</v>
          </cell>
          <cell r="F250">
            <v>3012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863</v>
          </cell>
          <cell r="F251">
            <v>2487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1</v>
          </cell>
          <cell r="F252">
            <v>434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</v>
          </cell>
          <cell r="F253">
            <v>1</v>
          </cell>
        </row>
        <row r="254">
          <cell r="A254" t="str">
            <v>Гуцульская с/к "КолбасГрад" 160 гр.шт. термоус. пак  СПК</v>
          </cell>
          <cell r="D254">
            <v>112</v>
          </cell>
          <cell r="F254">
            <v>112</v>
          </cell>
        </row>
        <row r="255">
          <cell r="A255" t="str">
            <v>Дельгаро с/в "Эликатессе" 140 гр.шт.  СПК</v>
          </cell>
          <cell r="D255">
            <v>71</v>
          </cell>
          <cell r="F255">
            <v>71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138</v>
          </cell>
          <cell r="F256">
            <v>138</v>
          </cell>
        </row>
        <row r="257">
          <cell r="A257" t="str">
            <v>Докторская вареная в/с 0,47 кг шт.  СПК</v>
          </cell>
          <cell r="D257">
            <v>46</v>
          </cell>
          <cell r="F257">
            <v>46</v>
          </cell>
        </row>
        <row r="258">
          <cell r="A258" t="str">
            <v>Докторская вареная вес. (белк.об.) термоус.пак.  СПК</v>
          </cell>
          <cell r="D258">
            <v>55</v>
          </cell>
          <cell r="F258">
            <v>55</v>
          </cell>
        </row>
        <row r="259">
          <cell r="A259" t="str">
            <v>Докторская вареная термоус.пак. "Высокий вкус"  СПК</v>
          </cell>
          <cell r="D259">
            <v>21.6</v>
          </cell>
          <cell r="F259">
            <v>25.664000000000001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1</v>
          </cell>
        </row>
        <row r="261">
          <cell r="A261" t="str">
            <v>ЖАР-ладушки с мясом 0,2кг ТМ Стародворье  ПОКОМ</v>
          </cell>
          <cell r="D261">
            <v>5</v>
          </cell>
          <cell r="F261">
            <v>177</v>
          </cell>
        </row>
        <row r="262">
          <cell r="A262" t="str">
            <v>ЖАР-ладушки с яблоком и грушей ТМ Стародворье 0,2 кг. ПОКОМ</v>
          </cell>
          <cell r="F262">
            <v>9</v>
          </cell>
        </row>
        <row r="263">
          <cell r="A263" t="str">
            <v>Жареные вареники с картофелем и беконом Добросельские 0,2 кг. ТМ Стародворье  ПОКОМ</v>
          </cell>
          <cell r="D263">
            <v>4</v>
          </cell>
          <cell r="F263">
            <v>313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1969</v>
          </cell>
          <cell r="F264">
            <v>1969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1642</v>
          </cell>
          <cell r="F265">
            <v>1642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180.8</v>
          </cell>
          <cell r="F266">
            <v>180.8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57.2</v>
          </cell>
          <cell r="F267">
            <v>57.2</v>
          </cell>
        </row>
        <row r="268">
          <cell r="A268" t="str">
            <v>Карбонад Юбилейный термоус.пак.  СПК</v>
          </cell>
          <cell r="D268">
            <v>2.5</v>
          </cell>
          <cell r="F268">
            <v>2.5</v>
          </cell>
        </row>
        <row r="269">
          <cell r="A269" t="str">
            <v>Классическая вареная 400 гр.шт.  СПК</v>
          </cell>
          <cell r="D269">
            <v>42</v>
          </cell>
          <cell r="F269">
            <v>42</v>
          </cell>
        </row>
        <row r="270">
          <cell r="A270" t="str">
            <v>Классическая с/к 80 гр.шт.нар. (лоток с ср.защ.атм.)  СПК</v>
          </cell>
          <cell r="D270">
            <v>142</v>
          </cell>
          <cell r="F270">
            <v>142</v>
          </cell>
        </row>
        <row r="271">
          <cell r="A271" t="str">
            <v>Колбаски Мяснули оригинальные с/к 50 гр.шт. (в ср.защ.атм.)  СПК</v>
          </cell>
          <cell r="D271">
            <v>41</v>
          </cell>
          <cell r="F271">
            <v>41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544</v>
          </cell>
          <cell r="F272">
            <v>544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579</v>
          </cell>
          <cell r="F273">
            <v>579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125</v>
          </cell>
          <cell r="F274">
            <v>125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D275">
            <v>9</v>
          </cell>
          <cell r="F275">
            <v>686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608</v>
          </cell>
          <cell r="F276">
            <v>1426</v>
          </cell>
        </row>
        <row r="277">
          <cell r="A277" t="str">
            <v>Ла Фаворте с/в "Эликатессе" 140 гр.шт.  СПК</v>
          </cell>
          <cell r="D277">
            <v>109</v>
          </cell>
          <cell r="F277">
            <v>109</v>
          </cell>
        </row>
        <row r="278">
          <cell r="A278" t="str">
            <v>Ливерная Печеночная "Просто выгодно" 0,3 кг.шт.  СПК</v>
          </cell>
          <cell r="D278">
            <v>40</v>
          </cell>
          <cell r="F278">
            <v>40</v>
          </cell>
        </row>
        <row r="279">
          <cell r="A279" t="str">
            <v>Ливерная Печеночная 250 гр.шт.  СПК</v>
          </cell>
          <cell r="D279">
            <v>53</v>
          </cell>
          <cell r="F279">
            <v>53</v>
          </cell>
        </row>
        <row r="280">
          <cell r="A280" t="str">
            <v>Любительская вареная термоус.пак. "Высокий вкус"  СПК</v>
          </cell>
          <cell r="D280">
            <v>75.400000000000006</v>
          </cell>
          <cell r="F280">
            <v>75.400000000000006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221</v>
          </cell>
        </row>
        <row r="282">
          <cell r="A282" t="str">
            <v>Мини-чебуречки с мясом ВЕС 5,5кг ТМ Зареченские  ПОКОМ</v>
          </cell>
          <cell r="F282">
            <v>60.5</v>
          </cell>
        </row>
        <row r="283">
          <cell r="A283" t="str">
            <v>Мини-шарики с курочкой и сыром ТМ Зареченские ВЕС  ПОКОМ</v>
          </cell>
          <cell r="F283">
            <v>186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727</v>
          </cell>
          <cell r="F284">
            <v>3056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188</v>
          </cell>
          <cell r="F285">
            <v>1674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485</v>
          </cell>
          <cell r="F286">
            <v>2280</v>
          </cell>
        </row>
        <row r="287">
          <cell r="A287" t="str">
            <v>Наггетсы с куриным филе и сыром ТМ Вязанка 0,25 кг ПОКОМ</v>
          </cell>
          <cell r="D287">
            <v>845</v>
          </cell>
          <cell r="F287">
            <v>2476</v>
          </cell>
        </row>
        <row r="288">
          <cell r="A288" t="str">
            <v>Наггетсы Хрустящие ТМ Зареченские. ВЕС ПОКОМ</v>
          </cell>
          <cell r="F288">
            <v>1684</v>
          </cell>
        </row>
        <row r="289">
          <cell r="A289" t="str">
            <v>Наггетсы Хрустящие ТМ Стародворье с сочной курочкой 0,23 кг  ПОКОМ</v>
          </cell>
          <cell r="F289">
            <v>563</v>
          </cell>
        </row>
        <row r="290">
          <cell r="A290" t="str">
            <v>Оригинальная с перцем с/к  СПК</v>
          </cell>
          <cell r="D290">
            <v>109</v>
          </cell>
          <cell r="F290">
            <v>109</v>
          </cell>
        </row>
        <row r="291">
          <cell r="A291" t="str">
            <v>Паштет печеночный 140 гр.шт.  СПК</v>
          </cell>
          <cell r="D291">
            <v>27</v>
          </cell>
          <cell r="F291">
            <v>27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23</v>
          </cell>
          <cell r="F292">
            <v>336</v>
          </cell>
        </row>
        <row r="293">
          <cell r="A293" t="str">
            <v>Пельмени Grandmeni с говядиной и свининой 0,7кг ТМ Горячая штучка  ПОКОМ</v>
          </cell>
          <cell r="D293">
            <v>4</v>
          </cell>
          <cell r="F293">
            <v>190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F294">
            <v>695</v>
          </cell>
        </row>
        <row r="295">
          <cell r="A295" t="str">
            <v>Пельмени Бигбули с мясом ТМ Горячая штучка. флоу-пак сфера 0,4 кг. ПОКОМ</v>
          </cell>
          <cell r="F295">
            <v>153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705</v>
          </cell>
          <cell r="F296">
            <v>1413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5</v>
          </cell>
          <cell r="F297">
            <v>1347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2</v>
          </cell>
          <cell r="F298">
            <v>849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148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5</v>
          </cell>
          <cell r="F300">
            <v>2227.0100000000002</v>
          </cell>
        </row>
        <row r="301">
          <cell r="A301" t="str">
            <v>Пельмени Бульмени с говядиной и свининой СЕВЕРНАЯ КОЛЛЕКЦИЯ 0,7кг ТМ Горячая штучка сфера  ПОКОМ</v>
          </cell>
          <cell r="F301">
            <v>1726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7</v>
          </cell>
          <cell r="F302">
            <v>879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982</v>
          </cell>
          <cell r="F303">
            <v>3223</v>
          </cell>
        </row>
        <row r="304">
          <cell r="A304" t="str">
            <v>Пельмени Бульмени со сливочным маслом ТМ Горячая штучка. флоу-пак сфера 0,4 кг. ПОКОМ</v>
          </cell>
          <cell r="D304">
            <v>5</v>
          </cell>
          <cell r="F304">
            <v>1217</v>
          </cell>
        </row>
        <row r="305">
          <cell r="A305" t="str">
            <v>Пельмени Бульмени со сливочным маслом ТМ Горячая штучка.флоу-пак сфера 0,7 кг. ПОКОМ</v>
          </cell>
          <cell r="D305">
            <v>1411</v>
          </cell>
          <cell r="F305">
            <v>3542</v>
          </cell>
        </row>
        <row r="306">
          <cell r="A306" t="str">
            <v>Пельмени Бульмени хрустящие с мясом 0,22 кг ТМ Горячая штучка  ПОКОМ</v>
          </cell>
          <cell r="D306">
            <v>18</v>
          </cell>
          <cell r="F306">
            <v>196</v>
          </cell>
        </row>
        <row r="307">
          <cell r="A307" t="str">
            <v>Пельмени Добросельские со свининой и говядиной ТМ Стародворье флоу-пак клас. форма 0,65 кг.  ПОКОМ</v>
          </cell>
          <cell r="F307">
            <v>137</v>
          </cell>
        </row>
        <row r="308">
          <cell r="A308" t="str">
            <v>Пельмени Зареченские сфера 5 кг.  ПОКОМ</v>
          </cell>
          <cell r="F308">
            <v>10</v>
          </cell>
        </row>
        <row r="309">
          <cell r="A309" t="str">
            <v>Пельмени Медвежьи ушки с фермерскими сливками 0,7кг  ПОКОМ</v>
          </cell>
          <cell r="F309">
            <v>1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F310">
            <v>1</v>
          </cell>
        </row>
        <row r="311">
          <cell r="A311" t="str">
            <v>Пельмени Мясные с говядиной ТМ Стародворье сфера флоу-пак 1 кг  ПОКОМ</v>
          </cell>
          <cell r="F311">
            <v>524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3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415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510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4</v>
          </cell>
          <cell r="F315">
            <v>921</v>
          </cell>
        </row>
        <row r="316">
          <cell r="A316" t="str">
            <v>Пельмени Сочные сфера 0,8 кг ТМ Стародворье  ПОКОМ</v>
          </cell>
          <cell r="F316">
            <v>59</v>
          </cell>
        </row>
        <row r="317">
          <cell r="A317" t="str">
            <v>Пирожки с мясом 3,7кг ВЕС ТМ Зареченские  ПОКОМ</v>
          </cell>
          <cell r="F317">
            <v>136.91</v>
          </cell>
        </row>
        <row r="318">
          <cell r="A318" t="str">
            <v>Ричеза с/к 230 гр.шт.  СПК</v>
          </cell>
          <cell r="D318">
            <v>92</v>
          </cell>
          <cell r="F318">
            <v>92</v>
          </cell>
        </row>
        <row r="319">
          <cell r="A319" t="str">
            <v>Сальчетти с/к 230 гр.шт.  СПК</v>
          </cell>
          <cell r="D319">
            <v>138</v>
          </cell>
          <cell r="F319">
            <v>138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134</v>
          </cell>
          <cell r="F320">
            <v>134</v>
          </cell>
        </row>
        <row r="321">
          <cell r="A321" t="str">
            <v>Салями с/к 100 гр.шт.нар. (лоток с ср.защ.атм.)  СПК</v>
          </cell>
          <cell r="D321">
            <v>147</v>
          </cell>
          <cell r="F321">
            <v>157</v>
          </cell>
        </row>
        <row r="322">
          <cell r="A322" t="str">
            <v>Салями Трюфель с/в "Эликатессе" 0,16 кг.шт.  СПК</v>
          </cell>
          <cell r="D322">
            <v>118</v>
          </cell>
          <cell r="F322">
            <v>118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83.8</v>
          </cell>
          <cell r="F323">
            <v>83.8</v>
          </cell>
        </row>
        <row r="324">
          <cell r="A324" t="str">
            <v>Сардельки Докторские (черева) 400 гр.шт. (лоток с ср.защ.атм.) "Высокий вкус"  СПК</v>
          </cell>
          <cell r="D324">
            <v>1</v>
          </cell>
          <cell r="F324">
            <v>1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28</v>
          </cell>
          <cell r="F325">
            <v>29.05</v>
          </cell>
        </row>
        <row r="326">
          <cell r="A326" t="str">
            <v>Сардельки Необыкновенные (черева) 400 гр.шт. (лоток с ср.защ.атм.)  СПК</v>
          </cell>
          <cell r="D326">
            <v>29</v>
          </cell>
          <cell r="F326">
            <v>29</v>
          </cell>
        </row>
        <row r="327">
          <cell r="A327" t="str">
            <v>Семейная с чесночком Экстра вареная  СПК</v>
          </cell>
          <cell r="D327">
            <v>6</v>
          </cell>
          <cell r="F327">
            <v>6</v>
          </cell>
        </row>
        <row r="328">
          <cell r="A328" t="str">
            <v>Сервелат Европейский в/к, в/с 0,38 кг.шт.термофор.пак  СПК</v>
          </cell>
          <cell r="D328">
            <v>58</v>
          </cell>
          <cell r="F328">
            <v>58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46</v>
          </cell>
          <cell r="F329">
            <v>47</v>
          </cell>
        </row>
        <row r="330">
          <cell r="A330" t="str">
            <v>Сервелат Финский в/к 0,38 кг.шт. термофор.пак.  СПК</v>
          </cell>
          <cell r="D330">
            <v>56</v>
          </cell>
          <cell r="F330">
            <v>56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120</v>
          </cell>
          <cell r="F331">
            <v>130</v>
          </cell>
        </row>
        <row r="332">
          <cell r="A332" t="str">
            <v>Сервелат Фирменный в/к 250 гр.шт. термоформ.пак.  СПК</v>
          </cell>
          <cell r="D332">
            <v>14</v>
          </cell>
          <cell r="F332">
            <v>14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101</v>
          </cell>
          <cell r="F333">
            <v>111</v>
          </cell>
        </row>
        <row r="334">
          <cell r="A334" t="str">
            <v>Сибирская особая с/к 0,235 кг шт.  СПК</v>
          </cell>
          <cell r="D334">
            <v>219</v>
          </cell>
          <cell r="F334">
            <v>219</v>
          </cell>
        </row>
        <row r="335">
          <cell r="A335" t="str">
            <v>Сосиски "Баварские" 0,36 кг.шт. вак.упак.  СПК</v>
          </cell>
          <cell r="D335">
            <v>11</v>
          </cell>
          <cell r="F335">
            <v>11</v>
          </cell>
        </row>
        <row r="336">
          <cell r="A336" t="str">
            <v>Сосиски "Молочные" 0,36 кг.шт. вак.упак.  СПК</v>
          </cell>
          <cell r="D336">
            <v>28</v>
          </cell>
          <cell r="F336">
            <v>28</v>
          </cell>
        </row>
        <row r="337">
          <cell r="A337" t="str">
            <v>Сосиски Классические (в ср.защ.атм.) СПК</v>
          </cell>
          <cell r="D337">
            <v>20</v>
          </cell>
          <cell r="F337">
            <v>20</v>
          </cell>
        </row>
        <row r="338">
          <cell r="A338" t="str">
            <v>Сосиски Мусульманские "Просто выгодно" (в ср.защ.атм.)  СПК</v>
          </cell>
          <cell r="D338">
            <v>12</v>
          </cell>
          <cell r="F338">
            <v>12</v>
          </cell>
        </row>
        <row r="339">
          <cell r="A339" t="str">
            <v>Сосиски Хот-дог подкопченные (лоток с ср.защ.атм.)  СПК</v>
          </cell>
          <cell r="D339">
            <v>6</v>
          </cell>
          <cell r="F339">
            <v>6</v>
          </cell>
        </row>
        <row r="340">
          <cell r="A340" t="str">
            <v>Сочный мегачебурек ТМ Зареченские ВЕС ПОКОМ</v>
          </cell>
          <cell r="D340">
            <v>2.2000000000000002</v>
          </cell>
          <cell r="F340">
            <v>146.12</v>
          </cell>
        </row>
        <row r="341">
          <cell r="A341" t="str">
            <v>Торо Неро с/в "Эликатессе" 140 гр.шт.  СПК</v>
          </cell>
          <cell r="D341">
            <v>57</v>
          </cell>
          <cell r="F341">
            <v>57</v>
          </cell>
        </row>
        <row r="342">
          <cell r="A342" t="str">
            <v>Утренняя вареная ВЕС СПК</v>
          </cell>
          <cell r="D342">
            <v>11</v>
          </cell>
          <cell r="F342">
            <v>11</v>
          </cell>
        </row>
        <row r="343">
          <cell r="A343" t="str">
            <v>Уши свиные копченые к пиву 0,15кг нар. д/ф шт.  СПК</v>
          </cell>
          <cell r="D343">
            <v>15</v>
          </cell>
          <cell r="F343">
            <v>15</v>
          </cell>
        </row>
        <row r="344">
          <cell r="A344" t="str">
            <v>Фестивальная пора с/к 100 гр.шт.нар. (лоток с ср.защ.атм.)  СПК</v>
          </cell>
          <cell r="D344">
            <v>126</v>
          </cell>
          <cell r="F344">
            <v>136</v>
          </cell>
        </row>
        <row r="345">
          <cell r="A345" t="str">
            <v>Фестивальная пора с/к 235 гр.шт.  СПК</v>
          </cell>
          <cell r="D345">
            <v>324</v>
          </cell>
          <cell r="F345">
            <v>324</v>
          </cell>
        </row>
        <row r="346">
          <cell r="A346" t="str">
            <v>Фестивальная пора с/к термоус.пак  СПК</v>
          </cell>
          <cell r="D346">
            <v>39.6</v>
          </cell>
          <cell r="F346">
            <v>39.6</v>
          </cell>
        </row>
        <row r="347">
          <cell r="A347" t="str">
            <v>Фирменная с/к 200 гр. срез "Эликатессе" термоформ.пак.  СПК</v>
          </cell>
          <cell r="D347">
            <v>95</v>
          </cell>
          <cell r="F347">
            <v>95</v>
          </cell>
        </row>
        <row r="348">
          <cell r="A348" t="str">
            <v>Фуэт с/в "Эликатессе" 160 гр.шт.  СПК</v>
          </cell>
          <cell r="D348">
            <v>111</v>
          </cell>
          <cell r="F348">
            <v>111</v>
          </cell>
        </row>
        <row r="349">
          <cell r="A349" t="str">
            <v>Хот-догстер ТМ Горячая штучка ТС Хот-Догстер флоу-пак 0,09 кг. ПОКОМ</v>
          </cell>
          <cell r="F349">
            <v>158</v>
          </cell>
        </row>
        <row r="350">
          <cell r="A350" t="str">
            <v>Хотстеры с сыром 0,25кг ТМ Горячая штучка  ПОКОМ</v>
          </cell>
          <cell r="D350">
            <v>1</v>
          </cell>
          <cell r="F350">
            <v>591</v>
          </cell>
        </row>
        <row r="351">
          <cell r="A351" t="str">
            <v>Хотстеры ТМ Горячая штучка ТС Хотстеры 0,25 кг зам  ПОКОМ</v>
          </cell>
          <cell r="D351">
            <v>523</v>
          </cell>
          <cell r="F351">
            <v>2826</v>
          </cell>
        </row>
        <row r="352">
          <cell r="A352" t="str">
            <v>Хрустящие крылышки острые к пиву ТМ Горячая штучка 0,3кг зам  ПОКОМ</v>
          </cell>
          <cell r="D352">
            <v>1</v>
          </cell>
          <cell r="F352">
            <v>622</v>
          </cell>
        </row>
        <row r="353">
          <cell r="A353" t="str">
            <v>Хрустящие крылышки ТМ Горячая штучка 0,3 кг зам  ПОКОМ</v>
          </cell>
          <cell r="D353">
            <v>1</v>
          </cell>
          <cell r="F353">
            <v>584</v>
          </cell>
        </row>
        <row r="354">
          <cell r="A354" t="str">
            <v>Чебупели Курочка гриль ТМ Горячая штучка, 0,3 кг зам  ПОКОМ</v>
          </cell>
          <cell r="D354">
            <v>3</v>
          </cell>
          <cell r="F354">
            <v>387</v>
          </cell>
        </row>
        <row r="355">
          <cell r="A355" t="str">
            <v>Чебупицца курочка по-итальянски Горячая штучка 0,25 кг зам  ПОКОМ</v>
          </cell>
          <cell r="D355">
            <v>1211</v>
          </cell>
          <cell r="F355">
            <v>3226</v>
          </cell>
        </row>
        <row r="356">
          <cell r="A356" t="str">
            <v>Чебупицца Маргарита 0,2кг ТМ Горячая штучка ТС Foodgital  ПОКОМ</v>
          </cell>
          <cell r="D356">
            <v>3</v>
          </cell>
          <cell r="F356">
            <v>351</v>
          </cell>
        </row>
        <row r="357">
          <cell r="A357" t="str">
            <v>Чебупицца Пепперони ТМ Горячая штучка ТС Чебупицца 0.25кг зам  ПОКОМ</v>
          </cell>
          <cell r="D357">
            <v>1661</v>
          </cell>
          <cell r="F357">
            <v>4958</v>
          </cell>
        </row>
        <row r="358">
          <cell r="A358" t="str">
            <v>Чебупицца со вкусом 4 сыра 0,2кг ТМ Горячая штучка ТС Foodgital  ПОКОМ</v>
          </cell>
          <cell r="D358">
            <v>2</v>
          </cell>
          <cell r="F358">
            <v>288</v>
          </cell>
        </row>
        <row r="359">
          <cell r="A359" t="str">
            <v>Чебуреки Мясные вес 2,7 кг ТМ Зареченские ВЕС ПОКОМ</v>
          </cell>
          <cell r="F359">
            <v>2.7</v>
          </cell>
        </row>
        <row r="360">
          <cell r="A360" t="str">
            <v>Чебуреки сочные ВЕС ТМ Зареченские  ПОКОМ</v>
          </cell>
          <cell r="F360">
            <v>1025</v>
          </cell>
        </row>
        <row r="361">
          <cell r="A361" t="str">
            <v>Чебуреки сочные, ВЕС, куриные жарен. зам  ПОКОМ</v>
          </cell>
          <cell r="F361">
            <v>5</v>
          </cell>
        </row>
        <row r="362">
          <cell r="A362" t="str">
            <v>Шпикачки Русские (черева) (в ср.защ.атм.) "Высокий вкус"  СПК</v>
          </cell>
          <cell r="D362">
            <v>27</v>
          </cell>
          <cell r="F362">
            <v>27</v>
          </cell>
        </row>
        <row r="363">
          <cell r="A363" t="str">
            <v>Эликапреза с/в "Эликатессе" 85 гр.шт. нарезка (лоток с ср.защ.атм.)  СПК</v>
          </cell>
          <cell r="D363">
            <v>43</v>
          </cell>
          <cell r="F363">
            <v>48</v>
          </cell>
        </row>
        <row r="364">
          <cell r="A364" t="str">
            <v>Юбилейная с/к 0,235 кг.шт.  СПК</v>
          </cell>
          <cell r="D364">
            <v>506</v>
          </cell>
          <cell r="F364">
            <v>506</v>
          </cell>
        </row>
        <row r="365">
          <cell r="A365" t="str">
            <v>Итого</v>
          </cell>
          <cell r="D365">
            <v>112115.912</v>
          </cell>
          <cell r="F365">
            <v>278727.15600000002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23.10.2025 - 23.10.2025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27.811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71.725999999999999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208.416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101.944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746.87099999999998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47.65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281.57600000000002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121.306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40.741999999999997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86.275999999999996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54.448</v>
          </cell>
        </row>
        <row r="29">
          <cell r="A29" t="str">
            <v xml:space="preserve"> 247  Сардельки Нежные, ВЕС.  ПОКОМ</v>
          </cell>
          <cell r="D29">
            <v>11.24</v>
          </cell>
        </row>
        <row r="30">
          <cell r="A30" t="str">
            <v xml:space="preserve"> 248  Сардельки Сочные ТМ Особый рецепт,   ПОКОМ</v>
          </cell>
          <cell r="D30">
            <v>34.381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222.215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12.943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20.774000000000001</v>
          </cell>
        </row>
        <row r="34">
          <cell r="A34" t="str">
            <v xml:space="preserve"> 263  Шпикачки Стародворские, ВЕС.  ПОКОМ</v>
          </cell>
          <cell r="D34">
            <v>254.01499999999999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1.8160000000000001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763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442</v>
          </cell>
        </row>
        <row r="40">
          <cell r="A40" t="str">
            <v xml:space="preserve"> 283  Сосиски Сочинки, ВЕС, ТМ Стародворье ПОКОМ</v>
          </cell>
          <cell r="D40">
            <v>297.41800000000001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254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33.951999999999998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195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269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22.542000000000002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153.24600000000001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390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286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175.46100000000001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52.523000000000003</v>
          </cell>
        </row>
        <row r="53">
          <cell r="A53" t="str">
            <v xml:space="preserve"> 316  Колбаса Нежная ТМ Зареченские ВЕС  ПОКОМ</v>
          </cell>
          <cell r="D53">
            <v>13.537000000000001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423.26400000000001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366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699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249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78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85.811000000000007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116</v>
          </cell>
        </row>
        <row r="62">
          <cell r="A62" t="str">
            <v xml:space="preserve"> 335  Колбаса Сливушка ТМ Вязанка. ВЕС.  ПОКОМ </v>
          </cell>
          <cell r="D62">
            <v>205.369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363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98.084999999999994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55.017000000000003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380.02300000000002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62.667999999999999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45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28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20.814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108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154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891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1612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92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25.908999999999999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10.1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139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24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57.860999999999997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699.17399999999998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785.34100000000001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1395.125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69.846999999999994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4.2960000000000003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284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166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242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177</v>
          </cell>
        </row>
        <row r="98">
          <cell r="A98" t="str">
            <v xml:space="preserve"> 519  Грудинка 0,12 кг нарезка ТМ Стародворье  ПОКОМ</v>
          </cell>
          <cell r="D98">
            <v>67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56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70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76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96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46</v>
          </cell>
        </row>
        <row r="105">
          <cell r="A105" t="str">
            <v xml:space="preserve"> 544  Сосиски Мясные для гриля ТС Ядрена копоть 0,3 кг  ПОКОМ</v>
          </cell>
          <cell r="D105">
            <v>8</v>
          </cell>
        </row>
        <row r="106">
          <cell r="A106" t="str">
            <v>3215 ВЕТЧ.МЯСНАЯ Папа может п/о 0.4кг 8шт.    ОСТАНКИНО</v>
          </cell>
          <cell r="D106">
            <v>135</v>
          </cell>
        </row>
        <row r="107">
          <cell r="A107" t="str">
            <v>3684 ПРЕСИЖН с/к в/у 1/250 8шт.   ОСТАНКИНО</v>
          </cell>
          <cell r="D107">
            <v>11</v>
          </cell>
        </row>
        <row r="108">
          <cell r="A108" t="str">
            <v>3986 Ароматная с/к в/у 1/250 ОСТАНКИНО</v>
          </cell>
          <cell r="D108">
            <v>141</v>
          </cell>
        </row>
        <row r="109">
          <cell r="A109" t="str">
            <v>4063 МЯСНАЯ Папа может вар п/о_Л   ОСТАНКИНО</v>
          </cell>
          <cell r="D109">
            <v>141.596</v>
          </cell>
        </row>
        <row r="110">
          <cell r="A110" t="str">
            <v>4117 ЭКСТРА Папа может с/к в/у_Л   ОСТАНКИНО</v>
          </cell>
          <cell r="D110">
            <v>3.399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23.032</v>
          </cell>
        </row>
        <row r="112">
          <cell r="A112" t="str">
            <v>4813 ФИЛЕЙНАЯ Папа может вар п/о_Л   ОСТАНКИНО</v>
          </cell>
          <cell r="D112">
            <v>63.433</v>
          </cell>
        </row>
        <row r="113">
          <cell r="A113" t="str">
            <v>4993 САЛЯМИ ИТАЛЬЯНСКАЯ с/к в/у 1/250*8_120c ОСТАНКИНО</v>
          </cell>
          <cell r="D113">
            <v>80</v>
          </cell>
        </row>
        <row r="114">
          <cell r="A114" t="str">
            <v>5246 ДОКТОРСКАЯ ПРЕМИУМ вар б/о мгс_30с ОСТАНКИНО</v>
          </cell>
          <cell r="D114">
            <v>-1.5</v>
          </cell>
        </row>
        <row r="115">
          <cell r="A115" t="str">
            <v>5483 ЭКСТРА Папа может с/к в/у 1/250 8шт.   ОСТАНКИНО</v>
          </cell>
          <cell r="D115">
            <v>140</v>
          </cell>
        </row>
        <row r="116">
          <cell r="A116" t="str">
            <v>5544 Сервелат Финский в/к в/у_45с НОВАЯ ОСТАНКИНО</v>
          </cell>
          <cell r="D116">
            <v>71.36</v>
          </cell>
        </row>
        <row r="117">
          <cell r="A117" t="str">
            <v>5679 САЛЯМИ ИТАЛЬЯНСКАЯ с/к в/у 1/150_60с ОСТАНКИНО</v>
          </cell>
          <cell r="D117">
            <v>65</v>
          </cell>
        </row>
        <row r="118">
          <cell r="A118" t="str">
            <v>5682 САЛЯМИ МЕЛКОЗЕРНЕНАЯ с/к в/у 1/120_60с   ОСТАНКИНО</v>
          </cell>
          <cell r="D118">
            <v>305</v>
          </cell>
        </row>
        <row r="119">
          <cell r="A119" t="str">
            <v>5706 АРОМАТНАЯ Папа может с/к в/у 1/250 8шт.  ОСТАНКИНО</v>
          </cell>
          <cell r="D119">
            <v>-2</v>
          </cell>
        </row>
        <row r="120">
          <cell r="A120" t="str">
            <v>5708 ПОСОЛЬСКАЯ Папа может с/к в/у ОСТАНКИНО</v>
          </cell>
          <cell r="D120">
            <v>4.867</v>
          </cell>
        </row>
        <row r="121">
          <cell r="A121" t="str">
            <v>5851 ЭКСТРА Папа может вар п/о   ОСТАНКИНО</v>
          </cell>
          <cell r="D121">
            <v>33.945999999999998</v>
          </cell>
        </row>
        <row r="122">
          <cell r="A122" t="str">
            <v>5931 ОХОТНИЧЬЯ Папа может с/к в/у 1/220 8шт.   ОСТАНКИНО</v>
          </cell>
          <cell r="D122">
            <v>181</v>
          </cell>
        </row>
        <row r="123">
          <cell r="A123" t="str">
            <v>6220 ГОВЯЖЬЯ Папа может вар п/о  ОСТАНКИНО</v>
          </cell>
          <cell r="D123">
            <v>4.0449999999999999</v>
          </cell>
        </row>
        <row r="124">
          <cell r="A124" t="str">
            <v>6221 НЕАПОЛИТАНСКИЙ ДУЭТ с/к с/н мгс 1/90  ОСТАНКИНО</v>
          </cell>
          <cell r="D124">
            <v>56</v>
          </cell>
        </row>
        <row r="125">
          <cell r="A125" t="str">
            <v>6228 МЯСНОЕ АССОРТИ к/з с/н мгс 1/90 10шт.  ОСТАНКИНО</v>
          </cell>
          <cell r="D125">
            <v>29</v>
          </cell>
        </row>
        <row r="126">
          <cell r="A126" t="str">
            <v>6247 ДОМАШНЯЯ Папа может вар п/о 0,4кг 8шт.  ОСТАНКИНО</v>
          </cell>
          <cell r="D126">
            <v>16</v>
          </cell>
        </row>
        <row r="127">
          <cell r="A127" t="str">
            <v>6268 ГОВЯЖЬЯ Папа может вар п/о 0,4кг 8 шт.  ОСТАНКИНО</v>
          </cell>
          <cell r="D127">
            <v>136</v>
          </cell>
        </row>
        <row r="128">
          <cell r="A128" t="str">
            <v>6279 КОРЕЙКА ПО-ОСТ.к/в в/с с/н в/у 1/150_45с  ОСТАНКИНО</v>
          </cell>
          <cell r="D128">
            <v>59</v>
          </cell>
        </row>
        <row r="129">
          <cell r="A129" t="str">
            <v>6303 МЯСНЫЕ Папа может сос п/о мгс 1.5*3  ОСТАНКИНО</v>
          </cell>
          <cell r="D129">
            <v>135.90299999999999</v>
          </cell>
        </row>
        <row r="130">
          <cell r="A130" t="str">
            <v>6324 ДОКТОРСКАЯ ГОСТ вар п/о 0.4кг 8шт.  ОСТАНКИНО</v>
          </cell>
          <cell r="D130">
            <v>17</v>
          </cell>
        </row>
        <row r="131">
          <cell r="A131" t="str">
            <v>6325 ДОКТОРСКАЯ ПРЕМИУМ вар п/о 0.4кг 8шт.  ОСТАНКИНО</v>
          </cell>
          <cell r="D131">
            <v>276</v>
          </cell>
        </row>
        <row r="132">
          <cell r="A132" t="str">
            <v>6333 МЯСНАЯ Папа может вар п/о 0.4кг 8шт.  ОСТАНКИНО</v>
          </cell>
          <cell r="D132">
            <v>501</v>
          </cell>
        </row>
        <row r="133">
          <cell r="A133" t="str">
            <v>6340 ДОМАШНИЙ РЕЦЕПТ Коровино 0.5кг 8шт.  ОСТАНКИНО</v>
          </cell>
          <cell r="D133">
            <v>33</v>
          </cell>
        </row>
        <row r="134">
          <cell r="A134" t="str">
            <v>6353 ЭКСТРА Папа может вар п/о 0.4кг 8шт.  ОСТАНКИНО</v>
          </cell>
          <cell r="D134">
            <v>209</v>
          </cell>
        </row>
        <row r="135">
          <cell r="A135" t="str">
            <v>6392 ФИЛЕЙНАЯ Папа может вар п/о 0.4кг. ОСТАНКИНО</v>
          </cell>
          <cell r="D135">
            <v>417</v>
          </cell>
        </row>
        <row r="136">
          <cell r="A136" t="str">
            <v>6448 СВИНИНА МАДЕРА с/к с/н в/у 1/100 10шт.   ОСТАНКИНО</v>
          </cell>
          <cell r="D136">
            <v>23</v>
          </cell>
        </row>
        <row r="137">
          <cell r="A137" t="str">
            <v>6453 ЭКСТРА Папа может с/к с/н в/у 1/100 14шт.   ОСТАНКИНО</v>
          </cell>
          <cell r="D137">
            <v>336</v>
          </cell>
        </row>
        <row r="138">
          <cell r="A138" t="str">
            <v>6454 АРОМАТНАЯ с/к с/н в/у 1/100 10шт.  ОСТАНКИНО</v>
          </cell>
          <cell r="D138">
            <v>317</v>
          </cell>
        </row>
        <row r="139">
          <cell r="A139" t="str">
            <v>6459 СЕРВЕЛАТ ШВЕЙЦАРСК. в/к с/н в/у 1/100*10  ОСТАНКИНО</v>
          </cell>
          <cell r="D139">
            <v>152</v>
          </cell>
        </row>
        <row r="140">
          <cell r="A140" t="str">
            <v>6470 ВЕТЧ.МРАМОРНАЯ в/у_45с  ОСТАНКИНО</v>
          </cell>
          <cell r="D140">
            <v>4.8099999999999996</v>
          </cell>
        </row>
        <row r="141">
          <cell r="A141" t="str">
            <v>6495 ВЕТЧ.МРАМОРНАЯ в/у срез 0.3кг 6шт_45с  ОСТАНКИНО</v>
          </cell>
          <cell r="D141">
            <v>53</v>
          </cell>
        </row>
        <row r="142">
          <cell r="A142" t="str">
            <v>6527 ШПИКАЧКИ СОЧНЫЕ ПМ сар б/о мгс 1*3 45с ОСТАНКИНО</v>
          </cell>
          <cell r="D142">
            <v>77.387</v>
          </cell>
        </row>
        <row r="143">
          <cell r="A143" t="str">
            <v>6528 ШПИКАЧКИ СОЧНЫЕ ПМ сар б/о мгс 0.4кг 45с  ОСТАНКИНО</v>
          </cell>
          <cell r="D143">
            <v>26</v>
          </cell>
        </row>
        <row r="144">
          <cell r="A144" t="str">
            <v>6609 С ГОВЯДИНОЙ ПМ сар б/о мгс 0.4кг_45с ОСТАНКИНО</v>
          </cell>
          <cell r="D144">
            <v>24</v>
          </cell>
        </row>
        <row r="145">
          <cell r="A145" t="str">
            <v>6616 МОЛОЧНЫЕ КЛАССИЧЕСКИЕ сос п/о в/у 0.3кг  ОСТАНКИНО</v>
          </cell>
          <cell r="D145">
            <v>218</v>
          </cell>
        </row>
        <row r="146">
          <cell r="A146" t="str">
            <v>6697 СЕРВЕЛАТ ФИНСКИЙ ПМ в/к в/у 0,35кг 8шт.  ОСТАНКИНО</v>
          </cell>
          <cell r="D146">
            <v>623</v>
          </cell>
        </row>
        <row r="147">
          <cell r="A147" t="str">
            <v>6713 СОЧНЫЙ ГРИЛЬ ПМ сос п/о мгс 0.41кг 8шт.  ОСТАНКИНО</v>
          </cell>
          <cell r="D147">
            <v>175</v>
          </cell>
        </row>
        <row r="148">
          <cell r="A148" t="str">
            <v>6724 МОЛОЧНЫЕ ПМ сос п/о мгс 0.41кг 10шт.  ОСТАНКИНО</v>
          </cell>
          <cell r="D148">
            <v>99</v>
          </cell>
        </row>
        <row r="149">
          <cell r="A149" t="str">
            <v>6765 РУБЛЕНЫЕ сос ц/о мгс 0.36кг 6шт.  ОСТАНКИНО</v>
          </cell>
          <cell r="D149">
            <v>82</v>
          </cell>
        </row>
        <row r="150">
          <cell r="A150" t="str">
            <v>6785 ВЕНСКАЯ САЛЯМИ п/к в/у 0.33кг 8шт.  ОСТАНКИНО</v>
          </cell>
          <cell r="D150">
            <v>21</v>
          </cell>
        </row>
        <row r="151">
          <cell r="A151" t="str">
            <v>6787 СЕРВЕЛАТ КРЕМЛЕВСКИЙ в/к в/у 0,33кг 8шт.  ОСТАНКИНО</v>
          </cell>
          <cell r="D151">
            <v>35</v>
          </cell>
        </row>
        <row r="152">
          <cell r="A152" t="str">
            <v>6793 БАЛЫКОВАЯ в/к в/у 0,33кг 8шт.  ОСТАНКИНО</v>
          </cell>
          <cell r="D152">
            <v>50</v>
          </cell>
        </row>
        <row r="153">
          <cell r="A153" t="str">
            <v>6829 МОЛОЧНЫЕ КЛАССИЧЕСКИЕ сос п/о мгс 2*4_С  ОСТАНКИНО</v>
          </cell>
          <cell r="D153">
            <v>203.74100000000001</v>
          </cell>
        </row>
        <row r="154">
          <cell r="A154" t="str">
            <v>6837 ФИЛЕЙНЫЕ Папа Может сос ц/о мгс 0.4кг  ОСТАНКИНО</v>
          </cell>
          <cell r="D154">
            <v>151</v>
          </cell>
        </row>
        <row r="155">
          <cell r="A155" t="str">
            <v>6842 ДЫМОВИЦА ИЗ ОКОРОКА к/в мл/к в/у 0,3кг  ОСТАНКИНО</v>
          </cell>
          <cell r="D155">
            <v>5</v>
          </cell>
        </row>
        <row r="156">
          <cell r="A156" t="str">
            <v>6861 ДОМАШНИЙ РЕЦЕПТ Коровино вар п/о  ОСТАНКИНО</v>
          </cell>
          <cell r="D156">
            <v>7.9240000000000004</v>
          </cell>
        </row>
        <row r="157">
          <cell r="A157" t="str">
            <v>6866 ВЕТЧ.НЕЖНАЯ Коровино п/о_Маяк  ОСТАНКИНО</v>
          </cell>
          <cell r="D157">
            <v>15.1</v>
          </cell>
        </row>
        <row r="158">
          <cell r="A158" t="str">
            <v>7001 КЛАССИЧЕСКИЕ Папа может сар б/о мгс 1*3  ОСТАНКИНО</v>
          </cell>
          <cell r="D158">
            <v>42.185000000000002</v>
          </cell>
        </row>
        <row r="159">
          <cell r="A159" t="str">
            <v>7040 С ИНДЕЙКОЙ ПМ сос ц/о в/у 1/270 8шт.  ОСТАНКИНО</v>
          </cell>
          <cell r="D159">
            <v>28</v>
          </cell>
        </row>
        <row r="160">
          <cell r="A160" t="str">
            <v>7059 ШПИКАЧКИ СОЧНЫЕ С БЕК. п/о мгс 0.3кг_60с  ОСТАНКИНО</v>
          </cell>
          <cell r="D160">
            <v>56</v>
          </cell>
        </row>
        <row r="161">
          <cell r="A161" t="str">
            <v>7066 СОЧНЫЕ ПМ сос п/о мгс 0.41кг 10шт_50с  ОСТАНКИНО</v>
          </cell>
          <cell r="D161">
            <v>731</v>
          </cell>
        </row>
        <row r="162">
          <cell r="A162" t="str">
            <v>7070 СОЧНЫЕ ПМ сос п/о мгс 1.5*4_А_50с  ОСТАНКИНО</v>
          </cell>
          <cell r="D162">
            <v>291.14400000000001</v>
          </cell>
        </row>
        <row r="163">
          <cell r="A163" t="str">
            <v>7073 МОЛОЧ.ПРЕМИУМ ПМ сос п/о в/у 1/350_50с  ОСТАНКИНО</v>
          </cell>
          <cell r="D163">
            <v>185</v>
          </cell>
        </row>
        <row r="164">
          <cell r="A164" t="str">
            <v>7074 МОЛОЧ.ПРЕМИУМ ПМ сос п/о мгс 0.6кг_50с  ОСТАНКИНО</v>
          </cell>
          <cell r="D164">
            <v>7</v>
          </cell>
        </row>
        <row r="165">
          <cell r="A165" t="str">
            <v>7075 МОЛОЧ.ПРЕМИУМ ПМ сос п/о мгс 1.5*4_О_50с  ОСТАНКИНО</v>
          </cell>
          <cell r="D165">
            <v>17.218</v>
          </cell>
        </row>
        <row r="166">
          <cell r="A166" t="str">
            <v>7077 МЯСНЫЕ С ГОВЯД.ПМ сос п/о мгс 0.4кг_50с  ОСТАНКИНО</v>
          </cell>
          <cell r="D166">
            <v>285</v>
          </cell>
        </row>
        <row r="167">
          <cell r="A167" t="str">
            <v>7080 СЛИВОЧНЫЕ ПМ сос п/о мгс 0.41кг 10шт. 50с  ОСТАНКИНО</v>
          </cell>
          <cell r="D167">
            <v>437</v>
          </cell>
        </row>
        <row r="168">
          <cell r="A168" t="str">
            <v>7082 СЛИВОЧНЫЕ ПМ сос п/о мгс 1.5*4_50с  ОСТАНКИНО</v>
          </cell>
          <cell r="D168">
            <v>34.299999999999997</v>
          </cell>
        </row>
        <row r="169">
          <cell r="A169" t="str">
            <v>7087 ШПИК С ЧЕСНОК.И ПЕРЦЕМ к/в в/у 0.3кг_50с  ОСТАНКИНО</v>
          </cell>
          <cell r="D169">
            <v>24</v>
          </cell>
        </row>
        <row r="170">
          <cell r="A170" t="str">
            <v>7090 СВИНИНА ПО-ДОМ. к/в мл/к в/у 0.3кг_50с  ОСТАНКИНО</v>
          </cell>
          <cell r="D170">
            <v>67</v>
          </cell>
        </row>
        <row r="171">
          <cell r="A171" t="str">
            <v>7092 БЕКОН Папа может с/к с/н в/у 1/140_50с  ОСТАНКИНО</v>
          </cell>
          <cell r="D171">
            <v>174</v>
          </cell>
        </row>
        <row r="172">
          <cell r="A172" t="str">
            <v>7107 САН-РЕМО с/в с/н мгс 1/90 12шт.  ОСТАНКИНО</v>
          </cell>
          <cell r="D172">
            <v>9</v>
          </cell>
        </row>
        <row r="173">
          <cell r="A173" t="str">
            <v>7147 САЛЬЧИЧОН Останкино с/к в/у 1/220 8шт.  ОСТАНКИНО</v>
          </cell>
          <cell r="D173">
            <v>-1</v>
          </cell>
        </row>
        <row r="174">
          <cell r="A174" t="str">
            <v>7149 БАЛЫКОВАЯ Коровино п/к в/у 0.84кг_50с  ОСТАНКИНО</v>
          </cell>
          <cell r="D174">
            <v>13</v>
          </cell>
        </row>
        <row r="175">
          <cell r="A175" t="str">
            <v>7154 СЕРВЕЛАТ ЗЕРНИСТЫЙ ПМ в/к в/у 0.35кг_50с  ОСТАНКИНО</v>
          </cell>
          <cell r="D175">
            <v>435</v>
          </cell>
        </row>
        <row r="176">
          <cell r="A176" t="str">
            <v>7157 СЕРВЕЛАТ ЗЕРНИСНЫЙ ПМ в/к в/у_50с  ОСТАНКИНО</v>
          </cell>
          <cell r="D176">
            <v>14.935</v>
          </cell>
        </row>
        <row r="177">
          <cell r="A177" t="str">
            <v>7166 СЕРВЕЛТ ОХОТНИЧИЙ ПМ в/к в/у_50с  ОСТАНКИНО</v>
          </cell>
          <cell r="D177">
            <v>63.52</v>
          </cell>
        </row>
        <row r="178">
          <cell r="A178" t="str">
            <v>7169 СЕРВЕЛАТ ОХОТНИЧИЙ ПМ в/к в/у 0.35кг_50с  ОСТАНКИНО</v>
          </cell>
          <cell r="D178">
            <v>501</v>
          </cell>
        </row>
        <row r="179">
          <cell r="A179" t="str">
            <v>7187 ГРУДИНКА ПРЕМИУМ к/в мл/к в/у 0,3кг_50с ОСТАНКИНО</v>
          </cell>
          <cell r="D179">
            <v>100</v>
          </cell>
        </row>
        <row r="180">
          <cell r="A180" t="str">
            <v>7227 САЛЯМИ ФИНСКАЯ Папа может с/к в/у 1/180  ОСТАНКИНО</v>
          </cell>
          <cell r="D180">
            <v>4</v>
          </cell>
        </row>
        <row r="181">
          <cell r="A181" t="str">
            <v>7231 КЛАССИЧЕСКАЯ ПМ вар п/о 0,3кг 8шт_209к ОСТАНКИНО</v>
          </cell>
          <cell r="D181">
            <v>115</v>
          </cell>
        </row>
        <row r="182">
          <cell r="A182" t="str">
            <v>7232 БОЯNСКАЯ ПМ п/к в/у 0,28кг 8шт_209к ОСТАНКИНО</v>
          </cell>
          <cell r="D182">
            <v>300</v>
          </cell>
        </row>
        <row r="183">
          <cell r="A183" t="str">
            <v>7235 ВЕТЧ.КЛАССИЧЕСКАЯ ПМ п/о 0,35кг 8шт_209к ОСТАНКИНО</v>
          </cell>
          <cell r="D183">
            <v>17</v>
          </cell>
        </row>
        <row r="184">
          <cell r="A184" t="str">
            <v>7236 СЕРВЕЛАТ КАРЕЛЬСКИЙ в/к в/у 0,28кг_209к ОСТАНКИНО</v>
          </cell>
          <cell r="D184">
            <v>486</v>
          </cell>
        </row>
        <row r="185">
          <cell r="A185" t="str">
            <v>7241 САЛЯМИ Папа может п/к в/у 0,28кг_209к ОСТАНКИНО</v>
          </cell>
          <cell r="D185">
            <v>177</v>
          </cell>
        </row>
        <row r="186">
          <cell r="A186" t="str">
            <v>7245 ВЕТЧ.ФИЛЕЙНАЯ ПМ п/о 0,4кг 8шт ОСТАНКИНО</v>
          </cell>
          <cell r="D186">
            <v>11</v>
          </cell>
        </row>
        <row r="187">
          <cell r="A187" t="str">
            <v>7271 МЯСНЫЕ С ГОВЯДИНОЙ ПМ сос п/о мгс 1.5*4 ВЕС  ОСТАНКИНО</v>
          </cell>
          <cell r="D187">
            <v>7.83</v>
          </cell>
        </row>
        <row r="188">
          <cell r="A188" t="str">
            <v>7284 ДЛЯ ДЕТЕЙ сос п/о мгс 0,33кг 6шт  ОСТАНКИНО</v>
          </cell>
          <cell r="D188">
            <v>17</v>
          </cell>
        </row>
        <row r="189">
          <cell r="A189" t="str">
            <v>7332 БОЯРСКАЯ ПМ п/к в/у 0.28кг_СНГ  ОСТАНКИНО</v>
          </cell>
          <cell r="D189">
            <v>23</v>
          </cell>
        </row>
        <row r="190">
          <cell r="A190" t="str">
            <v>7333 СЕРВЕЛАТ ОХОТНИЧИЙ ПМ в/к в/у 0.28кг_СНГ  ОСТАНКИНО</v>
          </cell>
          <cell r="D190">
            <v>22</v>
          </cell>
        </row>
        <row r="191">
          <cell r="A191" t="str">
            <v>7343 СЕЙЧАС СЕЗОН ПМ вар п/о 0,4кг  ОСТАНКИНО</v>
          </cell>
          <cell r="D191">
            <v>23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12</v>
          </cell>
        </row>
        <row r="194">
          <cell r="A194" t="str">
            <v>Балыковая с/к 200 гр. срез "Эликатессе" термоформ.пак.  СПК</v>
          </cell>
          <cell r="D194">
            <v>7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16</v>
          </cell>
        </row>
        <row r="196">
          <cell r="A196" t="str">
            <v>БОНУС МОЛОЧНЫЕ КЛАССИЧЕСКИЕ сос п/о мгс 2*4_С (4980)  ОСТАНКИНО</v>
          </cell>
          <cell r="D196">
            <v>4.2169999999999996</v>
          </cell>
        </row>
        <row r="197">
          <cell r="A197" t="str">
            <v>БОНУС СОЧНЫЕ Папа может сос п/о мгс 1.5*4 (6954)  ОСТАНКИНО</v>
          </cell>
          <cell r="D197">
            <v>13.765000000000001</v>
          </cell>
        </row>
        <row r="198">
          <cell r="A198" t="str">
            <v>БОНУС СОЧНЫЕ сос п/о мгс 0.41кг_UZ (6087)  ОСТАНКИНО</v>
          </cell>
          <cell r="D198">
            <v>35</v>
          </cell>
        </row>
        <row r="199">
          <cell r="A199" t="str">
            <v>Бутербродная вареная 0,47 кг шт.  СПК</v>
          </cell>
          <cell r="D199">
            <v>8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71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114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269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365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118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-3</v>
          </cell>
        </row>
        <row r="207">
          <cell r="A207" t="str">
            <v>Дельгаро с/в "Эликатессе" 140 гр.шт.  СПК</v>
          </cell>
          <cell r="D207">
            <v>10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8</v>
          </cell>
        </row>
        <row r="209">
          <cell r="A209" t="str">
            <v>Докторская вареная в/с 0,47 кг шт.  СПК</v>
          </cell>
          <cell r="D209">
            <v>2</v>
          </cell>
        </row>
        <row r="210">
          <cell r="A210" t="str">
            <v>Докторская вареная вес. (белк.об.) термоус.пак.  СПК</v>
          </cell>
          <cell r="D210">
            <v>13.750999999999999</v>
          </cell>
        </row>
        <row r="211">
          <cell r="A211" t="str">
            <v>Докторская вареная термоус.пак. "Высокий вкус"  СПК</v>
          </cell>
          <cell r="D211">
            <v>5.8940000000000001</v>
          </cell>
        </row>
        <row r="212">
          <cell r="A212" t="str">
            <v>ЖАР-ладушки с мясом 0,2кг ТМ Стародворье  ПОКОМ</v>
          </cell>
          <cell r="D212">
            <v>32</v>
          </cell>
        </row>
        <row r="213">
          <cell r="A213" t="str">
            <v>ЖАР-ладушки с яблоком и грушей ТМ Стародворье 0,2 кг. ПОКОМ</v>
          </cell>
          <cell r="D213">
            <v>2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51</v>
          </cell>
        </row>
        <row r="215">
          <cell r="A215" t="str">
            <v>Классическая вареная 400 гр.шт.  СПК</v>
          </cell>
          <cell r="D215">
            <v>3</v>
          </cell>
        </row>
        <row r="216">
          <cell r="A216" t="str">
            <v>Классическая с/к 80 гр.шт.нар. (лоток с ср.защ.атм.)  СПК</v>
          </cell>
          <cell r="D216">
            <v>3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58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58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15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143</v>
          </cell>
        </row>
        <row r="221">
          <cell r="A221" t="str">
            <v>Круггетсы сочные ТМ Горячая штучка ТС Круггетсы флоу-пак 0,2 кг.  ПОКОМ</v>
          </cell>
          <cell r="D221">
            <v>173</v>
          </cell>
        </row>
        <row r="222">
          <cell r="A222" t="str">
            <v>Ла Фаворте с/в "Эликатессе" 140 гр.шт.  СПК</v>
          </cell>
          <cell r="D222">
            <v>11</v>
          </cell>
        </row>
        <row r="223">
          <cell r="A223" t="str">
            <v>Любительская вареная термоус.пак. "Высокий вкус"  СПК</v>
          </cell>
          <cell r="D223">
            <v>1.9870000000000001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81.400000000000006</v>
          </cell>
        </row>
        <row r="225">
          <cell r="A225" t="str">
            <v>Мини-чебуречки с мясом ВЕС 5,5кг ТМ Зареченские  ПОКОМ</v>
          </cell>
          <cell r="D225">
            <v>5.5</v>
          </cell>
        </row>
        <row r="226">
          <cell r="A226" t="str">
            <v>Мини-шарики с курочкой и сыром ТМ Зареченские ВЕС  ПОКОМ</v>
          </cell>
          <cell r="D226">
            <v>72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263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252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205</v>
          </cell>
        </row>
        <row r="230">
          <cell r="A230" t="str">
            <v>Наггетсы с куриным филе и сыром ТМ Вязанка 0,25 кг ПОКОМ</v>
          </cell>
          <cell r="D230">
            <v>257</v>
          </cell>
        </row>
        <row r="231">
          <cell r="A231" t="str">
            <v>Наггетсы Хрустящие ТМ Зареченские. ВЕС ПОКОМ</v>
          </cell>
          <cell r="D231">
            <v>360</v>
          </cell>
        </row>
        <row r="232">
          <cell r="A232" t="str">
            <v>Наггетсы Хрустящие ТМ Стародворье с сочной курочкой 0,23 кг  ПОКОМ</v>
          </cell>
          <cell r="D232">
            <v>46</v>
          </cell>
        </row>
        <row r="233">
          <cell r="A233" t="str">
            <v>Оригинальная с перцем с/к  СПК</v>
          </cell>
          <cell r="D233">
            <v>17.035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79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10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70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41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154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199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93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40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460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11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217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350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260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354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47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35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109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97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155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193</v>
          </cell>
        </row>
        <row r="254">
          <cell r="A254" t="str">
            <v>Пельмени Сочные сфера 0,8 кг ТМ Стародворье  ПОКОМ</v>
          </cell>
          <cell r="D254">
            <v>12</v>
          </cell>
        </row>
        <row r="255">
          <cell r="A255" t="str">
            <v>Пирожки с мясом 3,7кг ВЕС ТМ Зареченские  ПОКОМ</v>
          </cell>
          <cell r="D255">
            <v>33.299999999999997</v>
          </cell>
        </row>
        <row r="256">
          <cell r="A256" t="str">
            <v>Ричеза с/к 230 гр.шт.  СПК</v>
          </cell>
          <cell r="D256">
            <v>3</v>
          </cell>
        </row>
        <row r="257">
          <cell r="A257" t="str">
            <v>Сальчетти с/к 230 гр.шт.  СПК</v>
          </cell>
          <cell r="D257">
            <v>11</v>
          </cell>
        </row>
        <row r="258">
          <cell r="A258" t="str">
            <v>Салями с/к 100 гр.шт.нар. (лоток с ср.защ.атм.)  СПК</v>
          </cell>
          <cell r="D258">
            <v>6</v>
          </cell>
        </row>
        <row r="259">
          <cell r="A259" t="str">
            <v>Салями Трюфель с/в "Эликатессе" 0,16 кг.шт.  СПК</v>
          </cell>
          <cell r="D259">
            <v>5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6.31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4.1390000000000002</v>
          </cell>
        </row>
        <row r="262">
          <cell r="A262" t="str">
            <v>Сардельки Необыкновенные (черева) 400 гр.шт. (лоток с ср.защ.атм.)  СПК</v>
          </cell>
          <cell r="D262">
            <v>3</v>
          </cell>
        </row>
        <row r="263">
          <cell r="A263" t="str">
            <v>Сервелат Европейский в/к, в/с 0,38 кг.шт.термофор.пак  СПК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2</v>
          </cell>
        </row>
        <row r="265">
          <cell r="A265" t="str">
            <v>Сервелат Фирменный в/к 0,10 кг.шт. нарезка (лоток с ср.защ.атм.)  СПК</v>
          </cell>
          <cell r="D265">
            <v>5</v>
          </cell>
        </row>
        <row r="266">
          <cell r="A266" t="str">
            <v>Сервелат Фирменный в/к 250 гр.шт. термоформ.пак.  СПК</v>
          </cell>
          <cell r="D266">
            <v>1</v>
          </cell>
        </row>
        <row r="267">
          <cell r="A267" t="str">
            <v>Сибирская особая с/к 0,10 кг.шт. нарезка (лоток с ср.защ.атм.)  СПК</v>
          </cell>
        </row>
        <row r="268">
          <cell r="A268" t="str">
            <v>Сибирская особая с/к 0,235 кг шт.  СПК</v>
          </cell>
          <cell r="D268">
            <v>8</v>
          </cell>
        </row>
        <row r="269">
          <cell r="A269" t="str">
            <v>Сосиски "Молочные" 0,36 кг.шт. вак.упак.  СПК</v>
          </cell>
          <cell r="D269">
            <v>-3</v>
          </cell>
        </row>
        <row r="270">
          <cell r="A270" t="str">
            <v>Сосиски Классические (в ср.защ.атм.) СПК</v>
          </cell>
          <cell r="D270">
            <v>1.2569999999999999</v>
          </cell>
        </row>
        <row r="271">
          <cell r="A271" t="str">
            <v>Сосиски Мусульманские "Просто выгодно" (в ср.защ.атм.)  СПК</v>
          </cell>
          <cell r="D271">
            <v>1.278</v>
          </cell>
        </row>
        <row r="272">
          <cell r="A272" t="str">
            <v>Сосиски Хот-дог подкопченные (лоток с ср.защ.атм.)  СПК</v>
          </cell>
          <cell r="D272">
            <v>-0.185</v>
          </cell>
        </row>
        <row r="273">
          <cell r="A273" t="str">
            <v>Сочный мегачебурек ТМ Зареченские ВЕС ПОКОМ</v>
          </cell>
          <cell r="D273">
            <v>35.840000000000003</v>
          </cell>
        </row>
        <row r="274">
          <cell r="A274" t="str">
            <v>Торо Неро с/в "Эликатессе" 140 гр.шт.  СПК</v>
          </cell>
          <cell r="D274">
            <v>6</v>
          </cell>
        </row>
        <row r="275">
          <cell r="A275" t="str">
            <v>Уши свиные копченые к пиву 0,15кг нар. д/ф шт.  СПК</v>
          </cell>
          <cell r="D275">
            <v>2</v>
          </cell>
        </row>
        <row r="276">
          <cell r="A276" t="str">
            <v>Фестивальная пора с/к 100 гр.шт.нар. (лоток с ср.защ.атм.)  СПК</v>
          </cell>
          <cell r="D276">
            <v>11</v>
          </cell>
        </row>
        <row r="277">
          <cell r="A277" t="str">
            <v>Фестивальная пора с/к 235 гр.шт.  СПК</v>
          </cell>
          <cell r="D277">
            <v>22</v>
          </cell>
        </row>
        <row r="278">
          <cell r="A278" t="str">
            <v>Фестивальная пора с/к термоус.пак  СПК</v>
          </cell>
          <cell r="D278">
            <v>1.246</v>
          </cell>
        </row>
        <row r="279">
          <cell r="A279" t="str">
            <v>Фирменная с/к 200 гр. срез "Эликатессе" термоформ.пак.  СПК</v>
          </cell>
        </row>
        <row r="280">
          <cell r="A280" t="str">
            <v>Фуэт с/в "Эликатессе" 160 гр.шт.  СПК</v>
          </cell>
          <cell r="D280">
            <v>17</v>
          </cell>
        </row>
        <row r="281">
          <cell r="A281" t="str">
            <v>Хот-догстер ТМ Горячая штучка ТС Хот-Догстер флоу-пак 0,09 кг. ПОКОМ</v>
          </cell>
          <cell r="D281">
            <v>29</v>
          </cell>
        </row>
        <row r="282">
          <cell r="A282" t="str">
            <v>Хотстеры с сыром 0,25кг ТМ Горячая штучка  ПОКОМ</v>
          </cell>
          <cell r="D282">
            <v>134</v>
          </cell>
        </row>
        <row r="283">
          <cell r="A283" t="str">
            <v>Хотстеры ТМ Горячая штучка ТС Хотстеры 0,25 кг зам  ПОКОМ</v>
          </cell>
          <cell r="D283">
            <v>273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72</v>
          </cell>
        </row>
        <row r="285">
          <cell r="A285" t="str">
            <v>Хрустящие крылышки ТМ Горячая штучка 0,3 кг зам  ПОКОМ</v>
          </cell>
          <cell r="D285">
            <v>85</v>
          </cell>
        </row>
        <row r="286">
          <cell r="A286" t="str">
            <v>Чебупели Курочка гриль ТМ Горячая штучка, 0,3 кг зам  ПОКОМ</v>
          </cell>
          <cell r="D286">
            <v>54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511</v>
          </cell>
        </row>
        <row r="288">
          <cell r="A288" t="str">
            <v>Чебупицца Маргарита 0,2кг ТМ Горячая штучка ТС Foodgital  ПОКОМ</v>
          </cell>
          <cell r="D288">
            <v>92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524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74</v>
          </cell>
        </row>
        <row r="291">
          <cell r="A291" t="str">
            <v>Чебуреки сочные ВЕС ТМ Зареченские  ПОКОМ</v>
          </cell>
          <cell r="D291">
            <v>215</v>
          </cell>
        </row>
        <row r="292">
          <cell r="A292" t="str">
            <v>Чебуреки сочные, ВЕС, куриные жарен. зам  ПОКОМ</v>
          </cell>
          <cell r="D292">
            <v>5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7</v>
          </cell>
        </row>
        <row r="294">
          <cell r="A294" t="str">
            <v>Юбилейная с/к 0,235 кг.шт.  СПК</v>
          </cell>
          <cell r="D294">
            <v>57</v>
          </cell>
        </row>
        <row r="295">
          <cell r="A295" t="str">
            <v>Итого</v>
          </cell>
          <cell r="D295">
            <v>39374.232000000004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3" sqref="AO13"/>
    </sheetView>
  </sheetViews>
  <sheetFormatPr defaultColWidth="10.5" defaultRowHeight="11.45" customHeight="1" outlineLevelRow="1" x14ac:dyDescent="0.2"/>
  <cols>
    <col min="1" max="1" width="56.83203125" style="1" customWidth="1"/>
    <col min="2" max="2" width="3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.1640625" style="5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7.6640625" style="5" customWidth="1"/>
    <col min="36" max="36" width="7.1640625" style="5" customWidth="1"/>
    <col min="37" max="38" width="1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2" t="s">
        <v>128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129</v>
      </c>
      <c r="M5" s="15" t="s">
        <v>130</v>
      </c>
      <c r="N5" s="15" t="s">
        <v>131</v>
      </c>
      <c r="X5" s="15" t="s">
        <v>132</v>
      </c>
      <c r="AE5" s="15" t="s">
        <v>133</v>
      </c>
      <c r="AF5" s="15" t="s">
        <v>134</v>
      </c>
      <c r="AG5" s="15" t="s">
        <v>135</v>
      </c>
      <c r="AH5" s="15" t="s">
        <v>136</v>
      </c>
    </row>
    <row r="6" spans="1:39" ht="11.1" customHeight="1" x14ac:dyDescent="0.2">
      <c r="A6" s="6"/>
      <c r="B6" s="6"/>
      <c r="C6" s="3"/>
      <c r="D6" s="3"/>
      <c r="E6" s="13">
        <f>SUM(E7:E156)</f>
        <v>128772.01199999997</v>
      </c>
      <c r="F6" s="13">
        <f>SUM(F7:F156)</f>
        <v>94337.987999999998</v>
      </c>
      <c r="J6" s="13">
        <f>SUM(J7:J156)</f>
        <v>130203.86300000001</v>
      </c>
      <c r="K6" s="13">
        <f t="shared" ref="K6:X6" si="0">SUM(K7:K156)</f>
        <v>-1431.8510000000015</v>
      </c>
      <c r="L6" s="13">
        <f t="shared" si="0"/>
        <v>19350</v>
      </c>
      <c r="M6" s="13">
        <f t="shared" si="0"/>
        <v>28130</v>
      </c>
      <c r="N6" s="13">
        <f t="shared" si="0"/>
        <v>26270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0</v>
      </c>
      <c r="W6" s="13">
        <f t="shared" si="0"/>
        <v>23911.584599999995</v>
      </c>
      <c r="X6" s="13">
        <f t="shared" si="0"/>
        <v>8360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9214.0889999999999</v>
      </c>
      <c r="AE6" s="13">
        <f t="shared" ref="AE6" si="5">SUM(AE7:AE156)</f>
        <v>25990.851599999998</v>
      </c>
      <c r="AF6" s="13">
        <f t="shared" ref="AF6" si="6">SUM(AF7:AF156)</f>
        <v>25302.067199999998</v>
      </c>
      <c r="AG6" s="13">
        <f t="shared" ref="AG6" si="7">SUM(AG7:AG156)</f>
        <v>23426.547000000002</v>
      </c>
      <c r="AH6" s="13">
        <f t="shared" ref="AH6" si="8">SUM(AH7:AH156)</f>
        <v>20188.322999999997</v>
      </c>
      <c r="AI6" s="13"/>
      <c r="AJ6" s="13">
        <f t="shared" ref="AJ6" si="9">SUM(AJ7:AJ156)</f>
        <v>5008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368.08100000000002</v>
      </c>
      <c r="D7" s="8">
        <v>443.81299999999999</v>
      </c>
      <c r="E7" s="8">
        <v>391.91300000000001</v>
      </c>
      <c r="F7" s="8">
        <v>418.61799999999999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389.54599999999999</v>
      </c>
      <c r="K7" s="14">
        <f>E7-J7</f>
        <v>2.3670000000000186</v>
      </c>
      <c r="L7" s="14">
        <f>VLOOKUP(A:A,[1]TDSheet!$A:$U,21,0)</f>
        <v>0</v>
      </c>
      <c r="M7" s="14">
        <f>VLOOKUP(A:A,[1]TDSheet!$A:$V,22,0)</f>
        <v>100</v>
      </c>
      <c r="N7" s="14">
        <f>VLOOKUP(A:A,[1]TDSheet!$A:$X,24,0)</f>
        <v>100</v>
      </c>
      <c r="O7" s="14"/>
      <c r="P7" s="14"/>
      <c r="Q7" s="14"/>
      <c r="R7" s="14"/>
      <c r="S7" s="14"/>
      <c r="T7" s="14"/>
      <c r="U7" s="14"/>
      <c r="V7" s="14"/>
      <c r="W7" s="14">
        <f>(E7-AD7)/5</f>
        <v>78.382599999999996</v>
      </c>
      <c r="X7" s="16"/>
      <c r="Y7" s="17">
        <f>(F7+L7+M7+N7+X7)/W7</f>
        <v>7.8922873188692382</v>
      </c>
      <c r="Z7" s="14">
        <f>F7/W7</f>
        <v>5.3407006146772371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108.2268</v>
      </c>
      <c r="AF7" s="14">
        <f>VLOOKUP(A:A,[1]TDSheet!$A:$AF,32,0)</f>
        <v>94.0488</v>
      </c>
      <c r="AG7" s="14">
        <f>VLOOKUP(A:A,[1]TDSheet!$A:$AG,33,0)</f>
        <v>82.852400000000003</v>
      </c>
      <c r="AH7" s="14">
        <f>VLOOKUP(A:A,[3]TDSheet!$A:$D,4,0)</f>
        <v>27.811</v>
      </c>
      <c r="AI7" s="18" t="s">
        <v>139</v>
      </c>
      <c r="AJ7" s="14">
        <f>X7*H7</f>
        <v>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492.142</v>
      </c>
      <c r="D8" s="8">
        <v>501.24099999999999</v>
      </c>
      <c r="E8" s="8">
        <v>511.548</v>
      </c>
      <c r="F8" s="8">
        <v>465.72199999999998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525.57000000000005</v>
      </c>
      <c r="K8" s="14">
        <f t="shared" ref="K8:K71" si="10">E8-J8</f>
        <v>-14.022000000000048</v>
      </c>
      <c r="L8" s="14">
        <f>VLOOKUP(A:A,[1]TDSheet!$A:$U,21,0)</f>
        <v>70</v>
      </c>
      <c r="M8" s="14">
        <f>VLOOKUP(A:A,[1]TDSheet!$A:$V,22,0)</f>
        <v>70</v>
      </c>
      <c r="N8" s="14">
        <f>VLOOKUP(A:A,[1]TDSheet!$A:$X,24,0)</f>
        <v>120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1">(E8-AD8)/5</f>
        <v>102.3096</v>
      </c>
      <c r="X8" s="16"/>
      <c r="Y8" s="17">
        <f t="shared" ref="Y8:Y71" si="12">(F8+L8+M8+N8+X8)/W8</f>
        <v>7.0933910405279654</v>
      </c>
      <c r="Z8" s="14">
        <f t="shared" ref="Z8:Z71" si="13">F8/W8</f>
        <v>4.5520850438277538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116.8104</v>
      </c>
      <c r="AF8" s="14">
        <f>VLOOKUP(A:A,[1]TDSheet!$A:$AF,32,0)</f>
        <v>127.3104</v>
      </c>
      <c r="AG8" s="14">
        <f>VLOOKUP(A:A,[1]TDSheet!$A:$AG,33,0)</f>
        <v>106.05799999999999</v>
      </c>
      <c r="AH8" s="14">
        <f>VLOOKUP(A:A,[3]TDSheet!$A:$D,4,0)</f>
        <v>71.725999999999999</v>
      </c>
      <c r="AI8" s="18" t="s">
        <v>137</v>
      </c>
      <c r="AJ8" s="14">
        <f t="shared" ref="AJ8:AJ71" si="14">X8*H8</f>
        <v>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1466.5619999999999</v>
      </c>
      <c r="D9" s="8">
        <v>2302.0390000000002</v>
      </c>
      <c r="E9" s="8">
        <v>2104.3310000000001</v>
      </c>
      <c r="F9" s="8">
        <v>1618.143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2097.241</v>
      </c>
      <c r="K9" s="14">
        <f t="shared" si="10"/>
        <v>7.0900000000001455</v>
      </c>
      <c r="L9" s="14">
        <f>VLOOKUP(A:A,[1]TDSheet!$A:$U,21,0)</f>
        <v>400</v>
      </c>
      <c r="M9" s="14">
        <f>VLOOKUP(A:A,[1]TDSheet!$A:$V,22,0)</f>
        <v>500</v>
      </c>
      <c r="N9" s="14">
        <f>VLOOKUP(A:A,[1]TDSheet!$A:$X,24,0)</f>
        <v>450</v>
      </c>
      <c r="O9" s="14"/>
      <c r="P9" s="14"/>
      <c r="Q9" s="14"/>
      <c r="R9" s="14"/>
      <c r="S9" s="14"/>
      <c r="T9" s="14"/>
      <c r="U9" s="14"/>
      <c r="V9" s="14"/>
      <c r="W9" s="14">
        <f t="shared" si="11"/>
        <v>420.86620000000005</v>
      </c>
      <c r="X9" s="16"/>
      <c r="Y9" s="17">
        <f t="shared" si="12"/>
        <v>7.0524622789855771</v>
      </c>
      <c r="Z9" s="14">
        <f t="shared" si="13"/>
        <v>3.8447920027790303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448.86919999999998</v>
      </c>
      <c r="AF9" s="14">
        <f>VLOOKUP(A:A,[1]TDSheet!$A:$AF,32,0)</f>
        <v>457.65559999999994</v>
      </c>
      <c r="AG9" s="14">
        <f>VLOOKUP(A:A,[1]TDSheet!$A:$AG,33,0)</f>
        <v>403.12939999999998</v>
      </c>
      <c r="AH9" s="14">
        <f>VLOOKUP(A:A,[3]TDSheet!$A:$D,4,0)</f>
        <v>208.416</v>
      </c>
      <c r="AI9" s="19" t="s">
        <v>143</v>
      </c>
      <c r="AJ9" s="14">
        <f t="shared" si="14"/>
        <v>0</v>
      </c>
      <c r="AK9" s="14"/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1780</v>
      </c>
      <c r="D10" s="8">
        <v>3222</v>
      </c>
      <c r="E10" s="8">
        <v>3017</v>
      </c>
      <c r="F10" s="8">
        <v>1964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3030</v>
      </c>
      <c r="K10" s="14">
        <f t="shared" si="10"/>
        <v>-13</v>
      </c>
      <c r="L10" s="14">
        <f>VLOOKUP(A:A,[1]TDSheet!$A:$U,21,0)</f>
        <v>200</v>
      </c>
      <c r="M10" s="14">
        <f>VLOOKUP(A:A,[1]TDSheet!$A:$V,22,0)</f>
        <v>400</v>
      </c>
      <c r="N10" s="14">
        <f>VLOOKUP(A:A,[1]TDSheet!$A:$X,24,0)</f>
        <v>500</v>
      </c>
      <c r="O10" s="14"/>
      <c r="P10" s="14"/>
      <c r="Q10" s="14"/>
      <c r="R10" s="14"/>
      <c r="S10" s="14"/>
      <c r="T10" s="14"/>
      <c r="U10" s="14"/>
      <c r="V10" s="14"/>
      <c r="W10" s="14">
        <f t="shared" si="11"/>
        <v>423.4</v>
      </c>
      <c r="X10" s="16"/>
      <c r="Y10" s="17">
        <f t="shared" si="12"/>
        <v>7.2366556447803498</v>
      </c>
      <c r="Z10" s="14">
        <f t="shared" si="13"/>
        <v>4.6386395843174304</v>
      </c>
      <c r="AA10" s="14"/>
      <c r="AB10" s="14"/>
      <c r="AC10" s="14"/>
      <c r="AD10" s="14">
        <f>VLOOKUP(A:A,[1]TDSheet!$A:$AD,30,0)</f>
        <v>900</v>
      </c>
      <c r="AE10" s="14">
        <f>VLOOKUP(A:A,[1]TDSheet!$A:$AE,31,0)</f>
        <v>463.8</v>
      </c>
      <c r="AF10" s="14">
        <f>VLOOKUP(A:A,[1]TDSheet!$A:$AF,32,0)</f>
        <v>455.8</v>
      </c>
      <c r="AG10" s="14">
        <f>VLOOKUP(A:A,[1]TDSheet!$A:$AG,33,0)</f>
        <v>427.6</v>
      </c>
      <c r="AH10" s="14">
        <f>VLOOKUP(A:A,[3]TDSheet!$A:$D,4,0)</f>
        <v>282</v>
      </c>
      <c r="AI10" s="19" t="s">
        <v>143</v>
      </c>
      <c r="AJ10" s="14">
        <f t="shared" si="14"/>
        <v>0</v>
      </c>
      <c r="AK10" s="14"/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2052</v>
      </c>
      <c r="D11" s="8">
        <v>6347</v>
      </c>
      <c r="E11" s="8">
        <v>4336</v>
      </c>
      <c r="F11" s="8">
        <v>4024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4347</v>
      </c>
      <c r="K11" s="14">
        <f t="shared" si="10"/>
        <v>-11</v>
      </c>
      <c r="L11" s="14">
        <f>VLOOKUP(A:A,[1]TDSheet!$A:$U,21,0)</f>
        <v>500</v>
      </c>
      <c r="M11" s="14">
        <f>VLOOKUP(A:A,[1]TDSheet!$A:$V,22,0)</f>
        <v>700</v>
      </c>
      <c r="N11" s="14">
        <f>VLOOKUP(A:A,[1]TDSheet!$A:$X,24,0)</f>
        <v>900</v>
      </c>
      <c r="O11" s="14"/>
      <c r="P11" s="14"/>
      <c r="Q11" s="14"/>
      <c r="R11" s="14"/>
      <c r="S11" s="14"/>
      <c r="T11" s="14"/>
      <c r="U11" s="14"/>
      <c r="V11" s="14"/>
      <c r="W11" s="14">
        <f t="shared" si="11"/>
        <v>867.2</v>
      </c>
      <c r="X11" s="16"/>
      <c r="Y11" s="17">
        <f t="shared" si="12"/>
        <v>7.0618081180811805</v>
      </c>
      <c r="Z11" s="14">
        <f t="shared" si="13"/>
        <v>4.6402214022140216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825.4</v>
      </c>
      <c r="AF11" s="14">
        <f>VLOOKUP(A:A,[1]TDSheet!$A:$AF,32,0)</f>
        <v>941.6</v>
      </c>
      <c r="AG11" s="14">
        <f>VLOOKUP(A:A,[1]TDSheet!$A:$AG,33,0)</f>
        <v>929.2</v>
      </c>
      <c r="AH11" s="14">
        <f>VLOOKUP(A:A,[3]TDSheet!$A:$D,4,0)</f>
        <v>571</v>
      </c>
      <c r="AI11" s="18" t="s">
        <v>141</v>
      </c>
      <c r="AJ11" s="14">
        <f t="shared" si="14"/>
        <v>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2723</v>
      </c>
      <c r="D12" s="8">
        <v>5554</v>
      </c>
      <c r="E12" s="8">
        <v>5354</v>
      </c>
      <c r="F12" s="8">
        <v>2856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5417</v>
      </c>
      <c r="K12" s="14">
        <f t="shared" si="10"/>
        <v>-63</v>
      </c>
      <c r="L12" s="14">
        <f>VLOOKUP(A:A,[1]TDSheet!$A:$U,21,0)</f>
        <v>400</v>
      </c>
      <c r="M12" s="14">
        <f>VLOOKUP(A:A,[1]TDSheet!$A:$V,22,0)</f>
        <v>400</v>
      </c>
      <c r="N12" s="14">
        <f>VLOOKUP(A:A,[1]TDSheet!$A:$X,24,0)</f>
        <v>700</v>
      </c>
      <c r="O12" s="14"/>
      <c r="P12" s="14"/>
      <c r="Q12" s="14"/>
      <c r="R12" s="14"/>
      <c r="S12" s="14"/>
      <c r="T12" s="14"/>
      <c r="U12" s="14"/>
      <c r="V12" s="14"/>
      <c r="W12" s="14">
        <f t="shared" si="11"/>
        <v>630.4</v>
      </c>
      <c r="X12" s="16"/>
      <c r="Y12" s="17">
        <f t="shared" si="12"/>
        <v>6.9098984771573608</v>
      </c>
      <c r="Z12" s="14">
        <f t="shared" si="13"/>
        <v>4.530456852791878</v>
      </c>
      <c r="AA12" s="14"/>
      <c r="AB12" s="14"/>
      <c r="AC12" s="14"/>
      <c r="AD12" s="14">
        <f>VLOOKUP(A:A,[1]TDSheet!$A:$AD,30,0)</f>
        <v>2202</v>
      </c>
      <c r="AE12" s="14">
        <f>VLOOKUP(A:A,[1]TDSheet!$A:$AE,31,0)</f>
        <v>990.8</v>
      </c>
      <c r="AF12" s="14">
        <f>VLOOKUP(A:A,[1]TDSheet!$A:$AF,32,0)</f>
        <v>780</v>
      </c>
      <c r="AG12" s="14">
        <f>VLOOKUP(A:A,[1]TDSheet!$A:$AG,33,0)</f>
        <v>676</v>
      </c>
      <c r="AH12" s="14">
        <f>VLOOKUP(A:A,[3]TDSheet!$A:$D,4,0)</f>
        <v>518</v>
      </c>
      <c r="AI12" s="18" t="s">
        <v>139</v>
      </c>
      <c r="AJ12" s="14">
        <f t="shared" si="14"/>
        <v>0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74</v>
      </c>
      <c r="D13" s="8">
        <v>51</v>
      </c>
      <c r="E13" s="8">
        <v>58</v>
      </c>
      <c r="F13" s="8">
        <v>66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59</v>
      </c>
      <c r="K13" s="14">
        <f t="shared" si="10"/>
        <v>-1</v>
      </c>
      <c r="L13" s="14">
        <f>VLOOKUP(A:A,[1]TDSheet!$A:$U,21,0)</f>
        <v>0</v>
      </c>
      <c r="M13" s="14">
        <f>VLOOKUP(A:A,[1]TDSheet!$A:$V,22,0)</f>
        <v>0</v>
      </c>
      <c r="N13" s="14">
        <f>VLOOKUP(A:A,[1]TDSheet!$A:$X,24,0)</f>
        <v>20</v>
      </c>
      <c r="O13" s="14"/>
      <c r="P13" s="14"/>
      <c r="Q13" s="14"/>
      <c r="R13" s="14"/>
      <c r="S13" s="14"/>
      <c r="T13" s="14"/>
      <c r="U13" s="14"/>
      <c r="V13" s="14"/>
      <c r="W13" s="14">
        <f t="shared" si="11"/>
        <v>11.6</v>
      </c>
      <c r="X13" s="16"/>
      <c r="Y13" s="17">
        <f t="shared" si="12"/>
        <v>7.4137931034482758</v>
      </c>
      <c r="Z13" s="14">
        <f t="shared" si="13"/>
        <v>5.6896551724137936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15.8</v>
      </c>
      <c r="AF13" s="14">
        <f>VLOOKUP(A:A,[1]TDSheet!$A:$AF,32,0)</f>
        <v>17</v>
      </c>
      <c r="AG13" s="14">
        <f>VLOOKUP(A:A,[1]TDSheet!$A:$AG,33,0)</f>
        <v>12.2</v>
      </c>
      <c r="AH13" s="14">
        <f>VLOOKUP(A:A,[3]TDSheet!$A:$D,4,0)</f>
        <v>23</v>
      </c>
      <c r="AI13" s="14">
        <f>VLOOKUP(A:A,[1]TDSheet!$A:$AI,35,0)</f>
        <v>0</v>
      </c>
      <c r="AJ13" s="14">
        <f t="shared" si="14"/>
        <v>0</v>
      </c>
      <c r="AK13" s="14"/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514</v>
      </c>
      <c r="D14" s="8">
        <v>10</v>
      </c>
      <c r="E14" s="8">
        <v>252</v>
      </c>
      <c r="F14" s="8">
        <v>261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263</v>
      </c>
      <c r="K14" s="14">
        <f t="shared" si="10"/>
        <v>-11</v>
      </c>
      <c r="L14" s="14">
        <f>VLOOKUP(A:A,[1]TDSheet!$A:$U,21,0)</f>
        <v>0</v>
      </c>
      <c r="M14" s="14">
        <f>VLOOKUP(A:A,[1]TDSheet!$A:$V,22,0)</f>
        <v>300</v>
      </c>
      <c r="N14" s="14">
        <f>VLOOKUP(A:A,[1]TDSheet!$A:$X,24,0)</f>
        <v>0</v>
      </c>
      <c r="O14" s="14"/>
      <c r="P14" s="14"/>
      <c r="Q14" s="14"/>
      <c r="R14" s="14"/>
      <c r="S14" s="14"/>
      <c r="T14" s="14"/>
      <c r="U14" s="14"/>
      <c r="V14" s="14"/>
      <c r="W14" s="14">
        <f t="shared" si="11"/>
        <v>50.4</v>
      </c>
      <c r="X14" s="16"/>
      <c r="Y14" s="17">
        <f t="shared" si="12"/>
        <v>11.130952380952381</v>
      </c>
      <c r="Z14" s="14">
        <f t="shared" si="13"/>
        <v>5.1785714285714288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81.400000000000006</v>
      </c>
      <c r="AF14" s="14">
        <f>VLOOKUP(A:A,[1]TDSheet!$A:$AF,32,0)</f>
        <v>66.400000000000006</v>
      </c>
      <c r="AG14" s="14">
        <f>VLOOKUP(A:A,[1]TDSheet!$A:$AG,33,0)</f>
        <v>56</v>
      </c>
      <c r="AH14" s="14">
        <f>VLOOKUP(A:A,[3]TDSheet!$A:$D,4,0)</f>
        <v>86</v>
      </c>
      <c r="AI14" s="14">
        <f>VLOOKUP(A:A,[1]TDSheet!$A:$AI,35,0)</f>
        <v>0</v>
      </c>
      <c r="AJ14" s="14">
        <f t="shared" si="14"/>
        <v>0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310</v>
      </c>
      <c r="D15" s="8">
        <v>420</v>
      </c>
      <c r="E15" s="8">
        <v>388</v>
      </c>
      <c r="F15" s="8">
        <v>336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397</v>
      </c>
      <c r="K15" s="14">
        <f t="shared" si="10"/>
        <v>-9</v>
      </c>
      <c r="L15" s="14">
        <f>VLOOKUP(A:A,[1]TDSheet!$A:$U,21,0)</f>
        <v>50</v>
      </c>
      <c r="M15" s="14">
        <f>VLOOKUP(A:A,[1]TDSheet!$A:$V,22,0)</f>
        <v>50</v>
      </c>
      <c r="N15" s="14">
        <f>VLOOKUP(A:A,[1]TDSheet!$A:$X,24,0)</f>
        <v>100</v>
      </c>
      <c r="O15" s="14"/>
      <c r="P15" s="14"/>
      <c r="Q15" s="14"/>
      <c r="R15" s="14"/>
      <c r="S15" s="14"/>
      <c r="T15" s="14"/>
      <c r="U15" s="14"/>
      <c r="V15" s="14"/>
      <c r="W15" s="14">
        <f t="shared" si="11"/>
        <v>77.599999999999994</v>
      </c>
      <c r="X15" s="16">
        <v>40</v>
      </c>
      <c r="Y15" s="17">
        <f t="shared" si="12"/>
        <v>7.4226804123711343</v>
      </c>
      <c r="Z15" s="14">
        <f t="shared" si="13"/>
        <v>4.3298969072164954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85.2</v>
      </c>
      <c r="AF15" s="14">
        <f>VLOOKUP(A:A,[1]TDSheet!$A:$AF,32,0)</f>
        <v>84.8</v>
      </c>
      <c r="AG15" s="14">
        <f>VLOOKUP(A:A,[1]TDSheet!$A:$AG,33,0)</f>
        <v>80.400000000000006</v>
      </c>
      <c r="AH15" s="14">
        <f>VLOOKUP(A:A,[3]TDSheet!$A:$D,4,0)</f>
        <v>86</v>
      </c>
      <c r="AI15" s="14">
        <f>VLOOKUP(A:A,[1]TDSheet!$A:$AI,35,0)</f>
        <v>0</v>
      </c>
      <c r="AJ15" s="14">
        <f t="shared" si="14"/>
        <v>12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2059</v>
      </c>
      <c r="D16" s="8">
        <v>726</v>
      </c>
      <c r="E16" s="8">
        <v>1519</v>
      </c>
      <c r="F16" s="8">
        <v>1253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1534</v>
      </c>
      <c r="K16" s="14">
        <f t="shared" si="10"/>
        <v>-15</v>
      </c>
      <c r="L16" s="14">
        <f>VLOOKUP(A:A,[1]TDSheet!$A:$U,21,0)</f>
        <v>0</v>
      </c>
      <c r="M16" s="14">
        <f>VLOOKUP(A:A,[1]TDSheet!$A:$V,22,0)</f>
        <v>1000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4"/>
      <c r="W16" s="14">
        <f t="shared" si="11"/>
        <v>261.8</v>
      </c>
      <c r="X16" s="16"/>
      <c r="Y16" s="17">
        <f t="shared" si="12"/>
        <v>8.6058059587471352</v>
      </c>
      <c r="Z16" s="14">
        <f t="shared" si="13"/>
        <v>4.786096256684492</v>
      </c>
      <c r="AA16" s="14"/>
      <c r="AB16" s="14"/>
      <c r="AC16" s="14"/>
      <c r="AD16" s="14">
        <f>VLOOKUP(A:A,[1]TDSheet!$A:$AD,30,0)</f>
        <v>210</v>
      </c>
      <c r="AE16" s="14">
        <f>VLOOKUP(A:A,[1]TDSheet!$A:$AE,31,0)</f>
        <v>334</v>
      </c>
      <c r="AF16" s="14">
        <f>VLOOKUP(A:A,[1]TDSheet!$A:$AF,32,0)</f>
        <v>308.39999999999998</v>
      </c>
      <c r="AG16" s="14">
        <f>VLOOKUP(A:A,[1]TDSheet!$A:$AG,33,0)</f>
        <v>274</v>
      </c>
      <c r="AH16" s="14">
        <f>VLOOKUP(A:A,[3]TDSheet!$A:$D,4,0)</f>
        <v>290</v>
      </c>
      <c r="AI16" s="14">
        <f>VLOOKUP(A:A,[1]TDSheet!$A:$AI,35,0)</f>
        <v>0</v>
      </c>
      <c r="AJ16" s="14">
        <f t="shared" si="14"/>
        <v>0</v>
      </c>
      <c r="AK16" s="14"/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88</v>
      </c>
      <c r="D17" s="8">
        <v>386</v>
      </c>
      <c r="E17" s="8">
        <v>242</v>
      </c>
      <c r="F17" s="8">
        <v>225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269</v>
      </c>
      <c r="K17" s="14">
        <f t="shared" si="10"/>
        <v>-27</v>
      </c>
      <c r="L17" s="14">
        <f>VLOOKUP(A:A,[1]TDSheet!$A:$U,21,0)</f>
        <v>0</v>
      </c>
      <c r="M17" s="14">
        <f>VLOOKUP(A:A,[1]TDSheet!$A:$V,22,0)</f>
        <v>80</v>
      </c>
      <c r="N17" s="14">
        <f>VLOOKUP(A:A,[1]TDSheet!$A:$X,24,0)</f>
        <v>50</v>
      </c>
      <c r="O17" s="14"/>
      <c r="P17" s="14"/>
      <c r="Q17" s="14"/>
      <c r="R17" s="14"/>
      <c r="S17" s="14"/>
      <c r="T17" s="14"/>
      <c r="U17" s="14"/>
      <c r="V17" s="14"/>
      <c r="W17" s="14">
        <f t="shared" si="11"/>
        <v>48.4</v>
      </c>
      <c r="X17" s="16"/>
      <c r="Y17" s="17">
        <f t="shared" si="12"/>
        <v>7.3347107438016534</v>
      </c>
      <c r="Z17" s="14">
        <f t="shared" si="13"/>
        <v>4.6487603305785123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19.600000000000001</v>
      </c>
      <c r="AF17" s="14">
        <f>VLOOKUP(A:A,[1]TDSheet!$A:$AF,32,0)</f>
        <v>23.4</v>
      </c>
      <c r="AG17" s="14">
        <f>VLOOKUP(A:A,[1]TDSheet!$A:$AG,33,0)</f>
        <v>47.4</v>
      </c>
      <c r="AH17" s="14">
        <f>VLOOKUP(A:A,[3]TDSheet!$A:$D,4,0)</f>
        <v>23</v>
      </c>
      <c r="AI17" s="18" t="s">
        <v>139</v>
      </c>
      <c r="AJ17" s="14">
        <f t="shared" si="14"/>
        <v>0</v>
      </c>
      <c r="AK17" s="14"/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58</v>
      </c>
      <c r="D18" s="8">
        <v>156</v>
      </c>
      <c r="E18" s="8">
        <v>102</v>
      </c>
      <c r="F18" s="8">
        <v>108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105</v>
      </c>
      <c r="K18" s="14">
        <f t="shared" si="10"/>
        <v>-3</v>
      </c>
      <c r="L18" s="14">
        <f>VLOOKUP(A:A,[1]TDSheet!$A:$U,21,0)</f>
        <v>0</v>
      </c>
      <c r="M18" s="14">
        <f>VLOOKUP(A:A,[1]TDSheet!$A:$V,22,0)</f>
        <v>0</v>
      </c>
      <c r="N18" s="14">
        <f>VLOOKUP(A:A,[1]TDSheet!$A:$X,24,0)</f>
        <v>20</v>
      </c>
      <c r="O18" s="14"/>
      <c r="P18" s="14"/>
      <c r="Q18" s="14"/>
      <c r="R18" s="14"/>
      <c r="S18" s="14"/>
      <c r="T18" s="14"/>
      <c r="U18" s="14"/>
      <c r="V18" s="14"/>
      <c r="W18" s="14">
        <f t="shared" si="11"/>
        <v>20.399999999999999</v>
      </c>
      <c r="X18" s="16">
        <v>20</v>
      </c>
      <c r="Y18" s="17">
        <f t="shared" si="12"/>
        <v>7.2549019607843146</v>
      </c>
      <c r="Z18" s="14">
        <f t="shared" si="13"/>
        <v>5.2941176470588243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25.6</v>
      </c>
      <c r="AF18" s="14">
        <f>VLOOKUP(A:A,[1]TDSheet!$A:$AF,32,0)</f>
        <v>20.399999999999999</v>
      </c>
      <c r="AG18" s="14">
        <f>VLOOKUP(A:A,[1]TDSheet!$A:$AG,33,0)</f>
        <v>21.6</v>
      </c>
      <c r="AH18" s="14">
        <f>VLOOKUP(A:A,[3]TDSheet!$A:$D,4,0)</f>
        <v>37</v>
      </c>
      <c r="AI18" s="14">
        <f>VLOOKUP(A:A,[1]TDSheet!$A:$AI,35,0)</f>
        <v>0</v>
      </c>
      <c r="AJ18" s="14">
        <f t="shared" si="14"/>
        <v>7</v>
      </c>
      <c r="AK18" s="14"/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30</v>
      </c>
      <c r="D19" s="8">
        <v>284</v>
      </c>
      <c r="E19" s="8">
        <v>129</v>
      </c>
      <c r="F19" s="8">
        <v>180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139</v>
      </c>
      <c r="K19" s="14">
        <f t="shared" si="10"/>
        <v>-10</v>
      </c>
      <c r="L19" s="14">
        <f>VLOOKUP(A:A,[1]TDSheet!$A:$U,21,0)</f>
        <v>0</v>
      </c>
      <c r="M19" s="14">
        <f>VLOOKUP(A:A,[1]TDSheet!$A:$V,22,0)</f>
        <v>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4"/>
      <c r="V19" s="14"/>
      <c r="W19" s="14">
        <f t="shared" si="11"/>
        <v>25.8</v>
      </c>
      <c r="X19" s="16"/>
      <c r="Y19" s="17">
        <f t="shared" si="12"/>
        <v>6.9767441860465116</v>
      </c>
      <c r="Z19" s="14">
        <f t="shared" si="13"/>
        <v>6.9767441860465116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31.2</v>
      </c>
      <c r="AF19" s="14">
        <f>VLOOKUP(A:A,[1]TDSheet!$A:$AF,32,0)</f>
        <v>31.6</v>
      </c>
      <c r="AG19" s="14">
        <f>VLOOKUP(A:A,[1]TDSheet!$A:$AG,33,0)</f>
        <v>30.4</v>
      </c>
      <c r="AH19" s="14">
        <f>VLOOKUP(A:A,[3]TDSheet!$A:$D,4,0)</f>
        <v>23</v>
      </c>
      <c r="AI19" s="18" t="s">
        <v>138</v>
      </c>
      <c r="AJ19" s="14">
        <f t="shared" si="14"/>
        <v>0</v>
      </c>
      <c r="AK19" s="14"/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441</v>
      </c>
      <c r="D20" s="8">
        <v>576</v>
      </c>
      <c r="E20" s="8">
        <v>529</v>
      </c>
      <c r="F20" s="8">
        <v>470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540</v>
      </c>
      <c r="K20" s="14">
        <f t="shared" si="10"/>
        <v>-11</v>
      </c>
      <c r="L20" s="14">
        <f>VLOOKUP(A:A,[1]TDSheet!$A:$U,21,0)</f>
        <v>100</v>
      </c>
      <c r="M20" s="14">
        <f>VLOOKUP(A:A,[1]TDSheet!$A:$V,22,0)</f>
        <v>130</v>
      </c>
      <c r="N20" s="14">
        <f>VLOOKUP(A:A,[1]TDSheet!$A:$X,24,0)</f>
        <v>150</v>
      </c>
      <c r="O20" s="14"/>
      <c r="P20" s="14"/>
      <c r="Q20" s="14"/>
      <c r="R20" s="14"/>
      <c r="S20" s="14"/>
      <c r="T20" s="14"/>
      <c r="U20" s="14"/>
      <c r="V20" s="14"/>
      <c r="W20" s="14">
        <f t="shared" si="11"/>
        <v>105.8</v>
      </c>
      <c r="X20" s="16"/>
      <c r="Y20" s="17">
        <f t="shared" si="12"/>
        <v>8.0340264650283562</v>
      </c>
      <c r="Z20" s="14">
        <f t="shared" si="13"/>
        <v>4.4423440453686203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111.6</v>
      </c>
      <c r="AF20" s="14">
        <f>VLOOKUP(A:A,[1]TDSheet!$A:$AF,32,0)</f>
        <v>107.2</v>
      </c>
      <c r="AG20" s="14">
        <f>VLOOKUP(A:A,[1]TDSheet!$A:$AG,33,0)</f>
        <v>106</v>
      </c>
      <c r="AH20" s="14">
        <f>VLOOKUP(A:A,[3]TDSheet!$A:$D,4,0)</f>
        <v>25</v>
      </c>
      <c r="AI20" s="18" t="s">
        <v>141</v>
      </c>
      <c r="AJ20" s="14">
        <f t="shared" si="14"/>
        <v>0</v>
      </c>
      <c r="AK20" s="14"/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394.21800000000002</v>
      </c>
      <c r="D21" s="8">
        <v>704.76800000000003</v>
      </c>
      <c r="E21" s="8">
        <v>637.82000000000005</v>
      </c>
      <c r="F21" s="8">
        <v>440.863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635.23500000000001</v>
      </c>
      <c r="K21" s="14">
        <f t="shared" si="10"/>
        <v>2.5850000000000364</v>
      </c>
      <c r="L21" s="14">
        <f>VLOOKUP(A:A,[1]TDSheet!$A:$U,21,0)</f>
        <v>120</v>
      </c>
      <c r="M21" s="14">
        <f>VLOOKUP(A:A,[1]TDSheet!$A:$V,22,0)</f>
        <v>150</v>
      </c>
      <c r="N21" s="14">
        <f>VLOOKUP(A:A,[1]TDSheet!$A:$X,24,0)</f>
        <v>130</v>
      </c>
      <c r="O21" s="14"/>
      <c r="P21" s="14"/>
      <c r="Q21" s="14"/>
      <c r="R21" s="14"/>
      <c r="S21" s="14"/>
      <c r="T21" s="14"/>
      <c r="U21" s="14"/>
      <c r="V21" s="14"/>
      <c r="W21" s="14">
        <f t="shared" si="11"/>
        <v>127.56400000000001</v>
      </c>
      <c r="X21" s="16">
        <v>100</v>
      </c>
      <c r="Y21" s="17">
        <f t="shared" si="12"/>
        <v>7.3756153773791979</v>
      </c>
      <c r="Z21" s="14">
        <f t="shared" si="13"/>
        <v>3.4560142359913453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118.34739999999999</v>
      </c>
      <c r="AF21" s="14">
        <f>VLOOKUP(A:A,[1]TDSheet!$A:$AF,32,0)</f>
        <v>132.7902</v>
      </c>
      <c r="AG21" s="14">
        <f>VLOOKUP(A:A,[1]TDSheet!$A:$AG,33,0)</f>
        <v>118.7548</v>
      </c>
      <c r="AH21" s="14">
        <f>VLOOKUP(A:A,[3]TDSheet!$A:$D,4,0)</f>
        <v>101.944</v>
      </c>
      <c r="AI21" s="14">
        <f>VLOOKUP(A:A,[1]TDSheet!$A:$AI,35,0)</f>
        <v>0</v>
      </c>
      <c r="AJ21" s="14">
        <f t="shared" si="14"/>
        <v>100</v>
      </c>
      <c r="AK21" s="14"/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3001.0909999999999</v>
      </c>
      <c r="D22" s="8">
        <v>6268.8729999999996</v>
      </c>
      <c r="E22" s="8">
        <v>5077.8440000000001</v>
      </c>
      <c r="F22" s="8">
        <v>4102.2330000000002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5135.4660000000003</v>
      </c>
      <c r="K22" s="14">
        <f t="shared" si="10"/>
        <v>-57.622000000000298</v>
      </c>
      <c r="L22" s="14">
        <f>VLOOKUP(A:A,[1]TDSheet!$A:$U,21,0)</f>
        <v>800</v>
      </c>
      <c r="M22" s="14">
        <f>VLOOKUP(A:A,[1]TDSheet!$A:$V,22,0)</f>
        <v>1100</v>
      </c>
      <c r="N22" s="14">
        <f>VLOOKUP(A:A,[1]TDSheet!$A:$X,24,0)</f>
        <v>1400</v>
      </c>
      <c r="O22" s="14"/>
      <c r="P22" s="14"/>
      <c r="Q22" s="14"/>
      <c r="R22" s="14"/>
      <c r="S22" s="14"/>
      <c r="T22" s="14"/>
      <c r="U22" s="14"/>
      <c r="V22" s="14"/>
      <c r="W22" s="14">
        <f t="shared" si="11"/>
        <v>1015.5688</v>
      </c>
      <c r="X22" s="16">
        <v>200</v>
      </c>
      <c r="Y22" s="17">
        <f t="shared" si="12"/>
        <v>7.4856897927545631</v>
      </c>
      <c r="Z22" s="14">
        <f t="shared" si="13"/>
        <v>4.0393452417994729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1101.6816000000001</v>
      </c>
      <c r="AF22" s="14">
        <f>VLOOKUP(A:A,[1]TDSheet!$A:$AF,32,0)</f>
        <v>1039.364</v>
      </c>
      <c r="AG22" s="14">
        <f>VLOOKUP(A:A,[1]TDSheet!$A:$AG,33,0)</f>
        <v>1027.8863999999999</v>
      </c>
      <c r="AH22" s="14">
        <f>VLOOKUP(A:A,[3]TDSheet!$A:$D,4,0)</f>
        <v>746.87099999999998</v>
      </c>
      <c r="AI22" s="18" t="s">
        <v>139</v>
      </c>
      <c r="AJ22" s="14">
        <f t="shared" si="14"/>
        <v>200</v>
      </c>
      <c r="AK22" s="14"/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205.363</v>
      </c>
      <c r="D23" s="8">
        <v>451.17399999999998</v>
      </c>
      <c r="E23" s="8">
        <v>361.892</v>
      </c>
      <c r="F23" s="8">
        <v>261.06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377.11599999999999</v>
      </c>
      <c r="K23" s="14">
        <f t="shared" si="10"/>
        <v>-15.22399999999999</v>
      </c>
      <c r="L23" s="14">
        <f>VLOOKUP(A:A,[1]TDSheet!$A:$U,21,0)</f>
        <v>100</v>
      </c>
      <c r="M23" s="14">
        <f>VLOOKUP(A:A,[1]TDSheet!$A:$V,22,0)</f>
        <v>110</v>
      </c>
      <c r="N23" s="14">
        <f>VLOOKUP(A:A,[1]TDSheet!$A:$X,24,0)</f>
        <v>100</v>
      </c>
      <c r="O23" s="14"/>
      <c r="P23" s="14"/>
      <c r="Q23" s="14"/>
      <c r="R23" s="14"/>
      <c r="S23" s="14"/>
      <c r="T23" s="14"/>
      <c r="U23" s="14"/>
      <c r="V23" s="14"/>
      <c r="W23" s="14">
        <f t="shared" si="11"/>
        <v>72.378399999999999</v>
      </c>
      <c r="X23" s="16"/>
      <c r="Y23" s="17">
        <f t="shared" si="12"/>
        <v>7.8899229604412362</v>
      </c>
      <c r="Z23" s="14">
        <f t="shared" si="13"/>
        <v>3.606877189879854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78.405799999999999</v>
      </c>
      <c r="AF23" s="14">
        <f>VLOOKUP(A:A,[1]TDSheet!$A:$AF,32,0)</f>
        <v>61.5398</v>
      </c>
      <c r="AG23" s="14">
        <f>VLOOKUP(A:A,[1]TDSheet!$A:$AG,33,0)</f>
        <v>70.167000000000002</v>
      </c>
      <c r="AH23" s="14">
        <f>VLOOKUP(A:A,[3]TDSheet!$A:$D,4,0)</f>
        <v>47.65</v>
      </c>
      <c r="AI23" s="14">
        <f>VLOOKUP(A:A,[1]TDSheet!$A:$AI,35,0)</f>
        <v>0</v>
      </c>
      <c r="AJ23" s="14">
        <f t="shared" si="14"/>
        <v>0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1224.835</v>
      </c>
      <c r="D24" s="8">
        <v>2192.681</v>
      </c>
      <c r="E24" s="8">
        <v>2239.3739999999998</v>
      </c>
      <c r="F24" s="8">
        <v>1127.337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2284.578</v>
      </c>
      <c r="K24" s="14">
        <f t="shared" si="10"/>
        <v>-45.204000000000178</v>
      </c>
      <c r="L24" s="14">
        <f>VLOOKUP(A:A,[1]TDSheet!$A:$U,21,0)</f>
        <v>400</v>
      </c>
      <c r="M24" s="14">
        <f>VLOOKUP(A:A,[1]TDSheet!$A:$V,22,0)</f>
        <v>1000</v>
      </c>
      <c r="N24" s="14">
        <f>VLOOKUP(A:A,[1]TDSheet!$A:$X,24,0)</f>
        <v>500</v>
      </c>
      <c r="O24" s="14"/>
      <c r="P24" s="14"/>
      <c r="Q24" s="14"/>
      <c r="R24" s="14"/>
      <c r="S24" s="14"/>
      <c r="T24" s="14"/>
      <c r="U24" s="14"/>
      <c r="V24" s="14"/>
      <c r="W24" s="14">
        <f t="shared" si="11"/>
        <v>447.87479999999994</v>
      </c>
      <c r="X24" s="16">
        <v>300</v>
      </c>
      <c r="Y24" s="17">
        <f t="shared" si="12"/>
        <v>7.4291677049032465</v>
      </c>
      <c r="Z24" s="14">
        <f t="shared" si="13"/>
        <v>2.5170806662933485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348.15320000000003</v>
      </c>
      <c r="AF24" s="14">
        <f>VLOOKUP(A:A,[1]TDSheet!$A:$AF,32,0)</f>
        <v>364.89140000000003</v>
      </c>
      <c r="AG24" s="14">
        <f>VLOOKUP(A:A,[1]TDSheet!$A:$AG,33,0)</f>
        <v>356.36039999999997</v>
      </c>
      <c r="AH24" s="14">
        <f>VLOOKUP(A:A,[3]TDSheet!$A:$D,4,0)</f>
        <v>281.57600000000002</v>
      </c>
      <c r="AI24" s="14">
        <f>VLOOKUP(A:A,[1]TDSheet!$A:$AI,35,0)</f>
        <v>0</v>
      </c>
      <c r="AJ24" s="14">
        <f t="shared" si="14"/>
        <v>300</v>
      </c>
      <c r="AK24" s="14"/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414.57799999999997</v>
      </c>
      <c r="D25" s="8">
        <v>742.65599999999995</v>
      </c>
      <c r="E25" s="8">
        <v>640.04100000000005</v>
      </c>
      <c r="F25" s="8">
        <v>507.495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630</v>
      </c>
      <c r="K25" s="14">
        <f t="shared" si="10"/>
        <v>10.041000000000054</v>
      </c>
      <c r="L25" s="14">
        <f>VLOOKUP(A:A,[1]TDSheet!$A:$U,21,0)</f>
        <v>80</v>
      </c>
      <c r="M25" s="14">
        <f>VLOOKUP(A:A,[1]TDSheet!$A:$V,22,0)</f>
        <v>100</v>
      </c>
      <c r="N25" s="14">
        <f>VLOOKUP(A:A,[1]TDSheet!$A:$X,24,0)</f>
        <v>120</v>
      </c>
      <c r="O25" s="14"/>
      <c r="P25" s="14"/>
      <c r="Q25" s="14"/>
      <c r="R25" s="14"/>
      <c r="S25" s="14"/>
      <c r="T25" s="14"/>
      <c r="U25" s="14"/>
      <c r="V25" s="14"/>
      <c r="W25" s="14">
        <f t="shared" si="11"/>
        <v>128.00820000000002</v>
      </c>
      <c r="X25" s="16">
        <v>100</v>
      </c>
      <c r="Y25" s="17">
        <f t="shared" si="12"/>
        <v>7.0893505259819287</v>
      </c>
      <c r="Z25" s="14">
        <f t="shared" si="13"/>
        <v>3.964550708470238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130.0026</v>
      </c>
      <c r="AF25" s="14">
        <f>VLOOKUP(A:A,[1]TDSheet!$A:$AF,32,0)</f>
        <v>130.45999999999998</v>
      </c>
      <c r="AG25" s="14">
        <f>VLOOKUP(A:A,[1]TDSheet!$A:$AG,33,0)</f>
        <v>127.974</v>
      </c>
      <c r="AH25" s="14">
        <f>VLOOKUP(A:A,[3]TDSheet!$A:$D,4,0)</f>
        <v>121.306</v>
      </c>
      <c r="AI25" s="14">
        <f>VLOOKUP(A:A,[1]TDSheet!$A:$AI,35,0)</f>
        <v>0</v>
      </c>
      <c r="AJ25" s="14">
        <f t="shared" si="14"/>
        <v>100</v>
      </c>
      <c r="AK25" s="14"/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137.86500000000001</v>
      </c>
      <c r="D26" s="8">
        <v>139.297</v>
      </c>
      <c r="E26" s="8">
        <v>174.696</v>
      </c>
      <c r="F26" s="8">
        <v>99.8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166.20699999999999</v>
      </c>
      <c r="K26" s="14">
        <f t="shared" si="10"/>
        <v>8.4890000000000043</v>
      </c>
      <c r="L26" s="14">
        <f>VLOOKUP(A:A,[1]TDSheet!$A:$U,21,0)</f>
        <v>40</v>
      </c>
      <c r="M26" s="14">
        <f>VLOOKUP(A:A,[1]TDSheet!$A:$V,22,0)</f>
        <v>40</v>
      </c>
      <c r="N26" s="14">
        <f>VLOOKUP(A:A,[1]TDSheet!$A:$X,24,0)</f>
        <v>50</v>
      </c>
      <c r="O26" s="14"/>
      <c r="P26" s="14"/>
      <c r="Q26" s="14"/>
      <c r="R26" s="14"/>
      <c r="S26" s="14"/>
      <c r="T26" s="14"/>
      <c r="U26" s="14"/>
      <c r="V26" s="14"/>
      <c r="W26" s="14">
        <f t="shared" si="11"/>
        <v>34.9392</v>
      </c>
      <c r="X26" s="16">
        <v>30</v>
      </c>
      <c r="Y26" s="17">
        <f t="shared" si="12"/>
        <v>7.43577414480011</v>
      </c>
      <c r="Z26" s="14">
        <f t="shared" si="13"/>
        <v>2.8563905298346843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35.1736</v>
      </c>
      <c r="AF26" s="14">
        <f>VLOOKUP(A:A,[1]TDSheet!$A:$AF,32,0)</f>
        <v>37.077399999999997</v>
      </c>
      <c r="AG26" s="14">
        <f>VLOOKUP(A:A,[1]TDSheet!$A:$AG,33,0)</f>
        <v>29.461399999999998</v>
      </c>
      <c r="AH26" s="14">
        <f>VLOOKUP(A:A,[3]TDSheet!$A:$D,4,0)</f>
        <v>40.741999999999997</v>
      </c>
      <c r="AI26" s="14">
        <f>VLOOKUP(A:A,[1]TDSheet!$A:$AI,35,0)</f>
        <v>0</v>
      </c>
      <c r="AJ26" s="14">
        <f t="shared" si="14"/>
        <v>30</v>
      </c>
      <c r="AK26" s="14"/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330.16300000000001</v>
      </c>
      <c r="D27" s="8">
        <v>494.60599999999999</v>
      </c>
      <c r="E27" s="8">
        <v>453.26600000000002</v>
      </c>
      <c r="F27" s="8">
        <v>351.33499999999998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453.35</v>
      </c>
      <c r="K27" s="14">
        <f t="shared" si="10"/>
        <v>-8.4000000000003183E-2</v>
      </c>
      <c r="L27" s="14">
        <f>VLOOKUP(A:A,[1]TDSheet!$A:$U,21,0)</f>
        <v>80</v>
      </c>
      <c r="M27" s="14">
        <f>VLOOKUP(A:A,[1]TDSheet!$A:$V,22,0)</f>
        <v>100</v>
      </c>
      <c r="N27" s="14">
        <f>VLOOKUP(A:A,[1]TDSheet!$A:$X,24,0)</f>
        <v>110</v>
      </c>
      <c r="O27" s="14"/>
      <c r="P27" s="14"/>
      <c r="Q27" s="14"/>
      <c r="R27" s="14"/>
      <c r="S27" s="14"/>
      <c r="T27" s="14"/>
      <c r="U27" s="14"/>
      <c r="V27" s="14"/>
      <c r="W27" s="14">
        <f t="shared" si="11"/>
        <v>90.653199999999998</v>
      </c>
      <c r="X27" s="16"/>
      <c r="Y27" s="17">
        <f t="shared" si="12"/>
        <v>7.0745985800832187</v>
      </c>
      <c r="Z27" s="14">
        <f t="shared" si="13"/>
        <v>3.8755940220532752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85.236599999999996</v>
      </c>
      <c r="AF27" s="14">
        <f>VLOOKUP(A:A,[1]TDSheet!$A:$AF,32,0)</f>
        <v>107.95340000000002</v>
      </c>
      <c r="AG27" s="14">
        <f>VLOOKUP(A:A,[1]TDSheet!$A:$AG,33,0)</f>
        <v>90.177199999999999</v>
      </c>
      <c r="AH27" s="14">
        <f>VLOOKUP(A:A,[3]TDSheet!$A:$D,4,0)</f>
        <v>86.275999999999996</v>
      </c>
      <c r="AI27" s="18" t="s">
        <v>137</v>
      </c>
      <c r="AJ27" s="14">
        <f t="shared" si="14"/>
        <v>0</v>
      </c>
      <c r="AK27" s="14"/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351.58600000000001</v>
      </c>
      <c r="D28" s="8">
        <v>324.74900000000002</v>
      </c>
      <c r="E28" s="8">
        <v>362.68599999999998</v>
      </c>
      <c r="F28" s="8">
        <v>275.90800000000002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378.185</v>
      </c>
      <c r="K28" s="14">
        <f t="shared" si="10"/>
        <v>-15.499000000000024</v>
      </c>
      <c r="L28" s="14">
        <f>VLOOKUP(A:A,[1]TDSheet!$A:$U,21,0)</f>
        <v>80</v>
      </c>
      <c r="M28" s="14">
        <f>VLOOKUP(A:A,[1]TDSheet!$A:$V,22,0)</f>
        <v>110</v>
      </c>
      <c r="N28" s="14">
        <f>VLOOKUP(A:A,[1]TDSheet!$A:$X,24,0)</f>
        <v>100</v>
      </c>
      <c r="O28" s="14"/>
      <c r="P28" s="14"/>
      <c r="Q28" s="14"/>
      <c r="R28" s="14"/>
      <c r="S28" s="14"/>
      <c r="T28" s="14"/>
      <c r="U28" s="14"/>
      <c r="V28" s="14"/>
      <c r="W28" s="14">
        <f t="shared" si="11"/>
        <v>72.537199999999999</v>
      </c>
      <c r="X28" s="16"/>
      <c r="Y28" s="17">
        <f t="shared" si="12"/>
        <v>7.8016245457503191</v>
      </c>
      <c r="Z28" s="14">
        <f t="shared" si="13"/>
        <v>3.8036759069829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86.090800000000002</v>
      </c>
      <c r="AF28" s="14">
        <f>VLOOKUP(A:A,[1]TDSheet!$A:$AF,32,0)</f>
        <v>94.656199999999998</v>
      </c>
      <c r="AG28" s="14">
        <f>VLOOKUP(A:A,[1]TDSheet!$A:$AG,33,0)</f>
        <v>71.119</v>
      </c>
      <c r="AH28" s="14">
        <f>VLOOKUP(A:A,[3]TDSheet!$A:$D,4,0)</f>
        <v>54.448</v>
      </c>
      <c r="AI28" s="14">
        <f>VLOOKUP(A:A,[1]TDSheet!$A:$AI,35,0)</f>
        <v>0</v>
      </c>
      <c r="AJ28" s="14">
        <f t="shared" si="14"/>
        <v>0</v>
      </c>
      <c r="AK28" s="14"/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113.024</v>
      </c>
      <c r="D29" s="8">
        <v>91.584999999999994</v>
      </c>
      <c r="E29" s="8">
        <v>132.83099999999999</v>
      </c>
      <c r="F29" s="8">
        <v>66.433000000000007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133.613</v>
      </c>
      <c r="K29" s="14">
        <f t="shared" si="10"/>
        <v>-0.78200000000001069</v>
      </c>
      <c r="L29" s="14">
        <f>VLOOKUP(A:A,[1]TDSheet!$A:$U,21,0)</f>
        <v>40</v>
      </c>
      <c r="M29" s="14">
        <f>VLOOKUP(A:A,[1]TDSheet!$A:$V,22,0)</f>
        <v>70</v>
      </c>
      <c r="N29" s="14">
        <f>VLOOKUP(A:A,[1]TDSheet!$A:$X,24,0)</f>
        <v>20</v>
      </c>
      <c r="O29" s="14"/>
      <c r="P29" s="14"/>
      <c r="Q29" s="14"/>
      <c r="R29" s="14"/>
      <c r="S29" s="14"/>
      <c r="T29" s="14"/>
      <c r="U29" s="14"/>
      <c r="V29" s="14"/>
      <c r="W29" s="14">
        <f t="shared" si="11"/>
        <v>26.566199999999998</v>
      </c>
      <c r="X29" s="16"/>
      <c r="Y29" s="17">
        <f t="shared" si="12"/>
        <v>7.394094751978078</v>
      </c>
      <c r="Z29" s="14">
        <f t="shared" si="13"/>
        <v>2.5006587317719511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23.0336</v>
      </c>
      <c r="AF29" s="14">
        <f>VLOOKUP(A:A,[1]TDSheet!$A:$AF,32,0)</f>
        <v>22.844000000000001</v>
      </c>
      <c r="AG29" s="14">
        <f>VLOOKUP(A:A,[1]TDSheet!$A:$AG,33,0)</f>
        <v>20.693000000000001</v>
      </c>
      <c r="AH29" s="14">
        <f>VLOOKUP(A:A,[3]TDSheet!$A:$D,4,0)</f>
        <v>11.24</v>
      </c>
      <c r="AI29" s="14">
        <f>VLOOKUP(A:A,[1]TDSheet!$A:$AI,35,0)</f>
        <v>0</v>
      </c>
      <c r="AJ29" s="14">
        <f t="shared" si="14"/>
        <v>0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160.571</v>
      </c>
      <c r="D30" s="8">
        <v>126.286</v>
      </c>
      <c r="E30" s="8">
        <v>168.65</v>
      </c>
      <c r="F30" s="8">
        <v>118.20699999999999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153.30600000000001</v>
      </c>
      <c r="K30" s="14">
        <f t="shared" si="10"/>
        <v>15.343999999999994</v>
      </c>
      <c r="L30" s="14">
        <f>VLOOKUP(A:A,[1]TDSheet!$A:$U,21,0)</f>
        <v>30</v>
      </c>
      <c r="M30" s="14">
        <f>VLOOKUP(A:A,[1]TDSheet!$A:$V,22,0)</f>
        <v>30</v>
      </c>
      <c r="N30" s="14">
        <f>VLOOKUP(A:A,[1]TDSheet!$A:$X,24,0)</f>
        <v>20</v>
      </c>
      <c r="O30" s="14"/>
      <c r="P30" s="14"/>
      <c r="Q30" s="14"/>
      <c r="R30" s="14"/>
      <c r="S30" s="14"/>
      <c r="T30" s="14"/>
      <c r="U30" s="14"/>
      <c r="V30" s="14"/>
      <c r="W30" s="14">
        <f t="shared" si="11"/>
        <v>33.730000000000004</v>
      </c>
      <c r="X30" s="16">
        <v>30</v>
      </c>
      <c r="Y30" s="17">
        <f t="shared" si="12"/>
        <v>6.7656981915209</v>
      </c>
      <c r="Z30" s="14">
        <f t="shared" si="13"/>
        <v>3.5045063741476423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28.717599999999997</v>
      </c>
      <c r="AF30" s="14">
        <f>VLOOKUP(A:A,[1]TDSheet!$A:$AF,32,0)</f>
        <v>32.590600000000002</v>
      </c>
      <c r="AG30" s="14">
        <f>VLOOKUP(A:A,[1]TDSheet!$A:$AG,33,0)</f>
        <v>29.468200000000003</v>
      </c>
      <c r="AH30" s="14">
        <f>VLOOKUP(A:A,[3]TDSheet!$A:$D,4,0)</f>
        <v>34.381</v>
      </c>
      <c r="AI30" s="14">
        <f>VLOOKUP(A:A,[1]TDSheet!$A:$AI,35,0)</f>
        <v>0</v>
      </c>
      <c r="AJ30" s="14">
        <f t="shared" si="14"/>
        <v>30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1279.06</v>
      </c>
      <c r="D31" s="8">
        <v>1289.77</v>
      </c>
      <c r="E31" s="8">
        <v>1527.1320000000001</v>
      </c>
      <c r="F31" s="8">
        <v>1015.12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1518.904</v>
      </c>
      <c r="K31" s="14">
        <f t="shared" si="10"/>
        <v>8.2280000000000655</v>
      </c>
      <c r="L31" s="14">
        <f>VLOOKUP(A:A,[1]TDSheet!$A:$U,21,0)</f>
        <v>300</v>
      </c>
      <c r="M31" s="14">
        <f>VLOOKUP(A:A,[1]TDSheet!$A:$V,22,0)</f>
        <v>350</v>
      </c>
      <c r="N31" s="14">
        <f>VLOOKUP(A:A,[1]TDSheet!$A:$X,24,0)</f>
        <v>200</v>
      </c>
      <c r="O31" s="14"/>
      <c r="P31" s="14"/>
      <c r="Q31" s="14"/>
      <c r="R31" s="14"/>
      <c r="S31" s="14"/>
      <c r="T31" s="14"/>
      <c r="U31" s="14"/>
      <c r="V31" s="14"/>
      <c r="W31" s="14">
        <f t="shared" si="11"/>
        <v>305.4264</v>
      </c>
      <c r="X31" s="16">
        <v>200</v>
      </c>
      <c r="Y31" s="17">
        <f t="shared" si="12"/>
        <v>6.7614325415222778</v>
      </c>
      <c r="Z31" s="14">
        <f t="shared" si="13"/>
        <v>3.323615771262733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369.26100000000002</v>
      </c>
      <c r="AF31" s="14">
        <f>VLOOKUP(A:A,[1]TDSheet!$A:$AF,32,0)</f>
        <v>338.57920000000001</v>
      </c>
      <c r="AG31" s="14">
        <f>VLOOKUP(A:A,[1]TDSheet!$A:$AG,33,0)</f>
        <v>279.43580000000003</v>
      </c>
      <c r="AH31" s="14">
        <f>VLOOKUP(A:A,[3]TDSheet!$A:$D,4,0)</f>
        <v>222.215</v>
      </c>
      <c r="AI31" s="18" t="s">
        <v>139</v>
      </c>
      <c r="AJ31" s="14">
        <f t="shared" si="14"/>
        <v>200</v>
      </c>
      <c r="AK31" s="14"/>
      <c r="AL31" s="14"/>
      <c r="AM31" s="14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177.74600000000001</v>
      </c>
      <c r="D32" s="8">
        <v>3.0089999999999999</v>
      </c>
      <c r="E32" s="8">
        <v>80.234999999999999</v>
      </c>
      <c r="F32" s="8">
        <v>84.334999999999994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89.003</v>
      </c>
      <c r="K32" s="14">
        <f t="shared" si="10"/>
        <v>-8.7680000000000007</v>
      </c>
      <c r="L32" s="14">
        <f>VLOOKUP(A:A,[1]TDSheet!$A:$U,21,0)</f>
        <v>0</v>
      </c>
      <c r="M32" s="14">
        <f>VLOOKUP(A:A,[1]TDSheet!$A:$V,22,0)</f>
        <v>20</v>
      </c>
      <c r="N32" s="14">
        <f>VLOOKUP(A:A,[1]TDSheet!$A:$X,24,0)</f>
        <v>20</v>
      </c>
      <c r="O32" s="14"/>
      <c r="P32" s="14"/>
      <c r="Q32" s="14"/>
      <c r="R32" s="14"/>
      <c r="S32" s="14"/>
      <c r="T32" s="14"/>
      <c r="U32" s="14"/>
      <c r="V32" s="14"/>
      <c r="W32" s="14">
        <f t="shared" si="11"/>
        <v>16.047000000000001</v>
      </c>
      <c r="X32" s="16"/>
      <c r="Y32" s="17">
        <f t="shared" si="12"/>
        <v>7.7481772293886699</v>
      </c>
      <c r="Z32" s="14">
        <f t="shared" si="13"/>
        <v>5.2554994703059759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18.463799999999999</v>
      </c>
      <c r="AF32" s="14">
        <f>VLOOKUP(A:A,[1]TDSheet!$A:$AF,32,0)</f>
        <v>18.7164</v>
      </c>
      <c r="AG32" s="14">
        <f>VLOOKUP(A:A,[1]TDSheet!$A:$AG,33,0)</f>
        <v>13.860800000000001</v>
      </c>
      <c r="AH32" s="14">
        <f>VLOOKUP(A:A,[3]TDSheet!$A:$D,4,0)</f>
        <v>12.943</v>
      </c>
      <c r="AI32" s="14">
        <v>0</v>
      </c>
      <c r="AJ32" s="14">
        <f t="shared" si="14"/>
        <v>0</v>
      </c>
      <c r="AK32" s="14"/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181.45500000000001</v>
      </c>
      <c r="D33" s="8"/>
      <c r="E33" s="8">
        <v>97.158000000000001</v>
      </c>
      <c r="F33" s="8">
        <v>73.989999999999995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104.9</v>
      </c>
      <c r="K33" s="14">
        <f t="shared" si="10"/>
        <v>-7.7420000000000044</v>
      </c>
      <c r="L33" s="14">
        <f>VLOOKUP(A:A,[1]TDSheet!$A:$U,21,0)</f>
        <v>0</v>
      </c>
      <c r="M33" s="14">
        <f>VLOOKUP(A:A,[1]TDSheet!$A:$V,22,0)</f>
        <v>20</v>
      </c>
      <c r="N33" s="14">
        <f>VLOOKUP(A:A,[1]TDSheet!$A:$X,24,0)</f>
        <v>20</v>
      </c>
      <c r="O33" s="14"/>
      <c r="P33" s="14"/>
      <c r="Q33" s="14"/>
      <c r="R33" s="14"/>
      <c r="S33" s="14"/>
      <c r="T33" s="14"/>
      <c r="U33" s="14"/>
      <c r="V33" s="14"/>
      <c r="W33" s="14">
        <f t="shared" si="11"/>
        <v>19.4316</v>
      </c>
      <c r="X33" s="16">
        <v>30</v>
      </c>
      <c r="Y33" s="17">
        <f t="shared" si="12"/>
        <v>7.4100948969719429</v>
      </c>
      <c r="Z33" s="14">
        <f t="shared" si="13"/>
        <v>3.8077152679141193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15.586400000000001</v>
      </c>
      <c r="AF33" s="14">
        <f>VLOOKUP(A:A,[1]TDSheet!$A:$AF,32,0)</f>
        <v>28.036200000000001</v>
      </c>
      <c r="AG33" s="14">
        <f>VLOOKUP(A:A,[1]TDSheet!$A:$AG,33,0)</f>
        <v>14.953800000000001</v>
      </c>
      <c r="AH33" s="14">
        <f>VLOOKUP(A:A,[3]TDSheet!$A:$D,4,0)</f>
        <v>20.774000000000001</v>
      </c>
      <c r="AI33" s="14">
        <v>0</v>
      </c>
      <c r="AJ33" s="14">
        <f t="shared" si="14"/>
        <v>30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282.03500000000003</v>
      </c>
      <c r="D34" s="8">
        <v>1790.06</v>
      </c>
      <c r="E34" s="8">
        <v>1064.049</v>
      </c>
      <c r="F34" s="8">
        <v>990.54600000000005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992.38</v>
      </c>
      <c r="K34" s="14">
        <f t="shared" si="10"/>
        <v>71.668999999999983</v>
      </c>
      <c r="L34" s="14">
        <f>VLOOKUP(A:A,[1]TDSheet!$A:$U,21,0)</f>
        <v>80</v>
      </c>
      <c r="M34" s="14">
        <f>VLOOKUP(A:A,[1]TDSheet!$A:$V,22,0)</f>
        <v>100</v>
      </c>
      <c r="N34" s="14">
        <f>VLOOKUP(A:A,[1]TDSheet!$A:$X,24,0)</f>
        <v>120</v>
      </c>
      <c r="O34" s="14"/>
      <c r="P34" s="14"/>
      <c r="Q34" s="14"/>
      <c r="R34" s="14"/>
      <c r="S34" s="14"/>
      <c r="T34" s="14"/>
      <c r="U34" s="14"/>
      <c r="V34" s="14"/>
      <c r="W34" s="14">
        <f t="shared" si="11"/>
        <v>212.8098</v>
      </c>
      <c r="X34" s="16">
        <v>200</v>
      </c>
      <c r="Y34" s="17">
        <f t="shared" si="12"/>
        <v>7.0041229304289558</v>
      </c>
      <c r="Z34" s="14">
        <f t="shared" si="13"/>
        <v>4.6546070716668124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133.37899999999999</v>
      </c>
      <c r="AF34" s="14">
        <f>VLOOKUP(A:A,[1]TDSheet!$A:$AF,32,0)</f>
        <v>136.048</v>
      </c>
      <c r="AG34" s="14">
        <f>VLOOKUP(A:A,[1]TDSheet!$A:$AG,33,0)</f>
        <v>230.59859999999998</v>
      </c>
      <c r="AH34" s="14">
        <f>VLOOKUP(A:A,[3]TDSheet!$A:$D,4,0)</f>
        <v>254.01499999999999</v>
      </c>
      <c r="AI34" s="18" t="s">
        <v>137</v>
      </c>
      <c r="AJ34" s="14">
        <f t="shared" si="14"/>
        <v>200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9.9109999999999996</v>
      </c>
      <c r="D35" s="8">
        <v>21.687999999999999</v>
      </c>
      <c r="E35" s="8">
        <v>5.444</v>
      </c>
      <c r="F35" s="8">
        <v>24.376000000000001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5.3</v>
      </c>
      <c r="K35" s="14">
        <f t="shared" si="10"/>
        <v>0.14400000000000013</v>
      </c>
      <c r="L35" s="14">
        <f>VLOOKUP(A:A,[1]TDSheet!$A:$U,21,0)</f>
        <v>0</v>
      </c>
      <c r="M35" s="14">
        <f>VLOOKUP(A:A,[1]TDSheet!$A:$V,22,0)</f>
        <v>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4"/>
      <c r="V35" s="14"/>
      <c r="W35" s="14">
        <f t="shared" si="11"/>
        <v>1.0888</v>
      </c>
      <c r="X35" s="16"/>
      <c r="Y35" s="17">
        <f t="shared" si="12"/>
        <v>22.387950036737696</v>
      </c>
      <c r="Z35" s="14">
        <f t="shared" si="13"/>
        <v>22.387950036737696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0.71679999999999999</v>
      </c>
      <c r="AF35" s="14">
        <f>VLOOKUP(A:A,[1]TDSheet!$A:$AF,32,0)</f>
        <v>3.9938000000000002</v>
      </c>
      <c r="AG35" s="14">
        <f>VLOOKUP(A:A,[1]TDSheet!$A:$AG,33,0)</f>
        <v>2.5466000000000002</v>
      </c>
      <c r="AH35" s="14">
        <f>VLOOKUP(A:A,[3]TDSheet!$A:$D,4,0)</f>
        <v>1.8160000000000001</v>
      </c>
      <c r="AI35" s="20" t="s">
        <v>144</v>
      </c>
      <c r="AJ35" s="14">
        <f t="shared" si="14"/>
        <v>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20.707999999999998</v>
      </c>
      <c r="D36" s="8"/>
      <c r="E36" s="8">
        <v>3.573</v>
      </c>
      <c r="F36" s="8">
        <v>17.135000000000002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4.2</v>
      </c>
      <c r="K36" s="14">
        <f t="shared" si="10"/>
        <v>-0.62700000000000022</v>
      </c>
      <c r="L36" s="14">
        <f>VLOOKUP(A:A,[1]TDSheet!$A:$U,21,0)</f>
        <v>0</v>
      </c>
      <c r="M36" s="14">
        <f>VLOOKUP(A:A,[1]TDSheet!$A:$V,22,0)</f>
        <v>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4"/>
      <c r="V36" s="14"/>
      <c r="W36" s="14">
        <f t="shared" si="11"/>
        <v>0.71460000000000001</v>
      </c>
      <c r="X36" s="16"/>
      <c r="Y36" s="17">
        <f t="shared" si="12"/>
        <v>23.97844948222782</v>
      </c>
      <c r="Z36" s="14">
        <f t="shared" si="13"/>
        <v>23.97844948222782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1.7934000000000001</v>
      </c>
      <c r="AF36" s="14">
        <f>VLOOKUP(A:A,[1]TDSheet!$A:$AF,32,0)</f>
        <v>1.9762</v>
      </c>
      <c r="AG36" s="14">
        <f>VLOOKUP(A:A,[1]TDSheet!$A:$AG,33,0)</f>
        <v>0.71440000000000003</v>
      </c>
      <c r="AH36" s="14">
        <v>0</v>
      </c>
      <c r="AI36" s="20" t="str">
        <f>VLOOKUP(A:A,[1]TDSheet!$A:$AI,35,0)</f>
        <v>увел</v>
      </c>
      <c r="AJ36" s="14">
        <f t="shared" si="14"/>
        <v>0</v>
      </c>
      <c r="AK36" s="14"/>
      <c r="AL36" s="14"/>
      <c r="AM36" s="14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36.045999999999999</v>
      </c>
      <c r="D37" s="8"/>
      <c r="E37" s="8">
        <v>4.5209999999999999</v>
      </c>
      <c r="F37" s="8">
        <v>27.792000000000002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4</v>
      </c>
      <c r="K37" s="14">
        <f t="shared" si="10"/>
        <v>0.52099999999999991</v>
      </c>
      <c r="L37" s="14">
        <f>VLOOKUP(A:A,[1]TDSheet!$A:$U,21,0)</f>
        <v>0</v>
      </c>
      <c r="M37" s="14">
        <f>VLOOKUP(A:A,[1]TDSheet!$A:$V,22,0)</f>
        <v>0</v>
      </c>
      <c r="N37" s="14">
        <f>VLOOKUP(A:A,[1]TDSheet!$A:$X,24,0)</f>
        <v>0</v>
      </c>
      <c r="O37" s="14"/>
      <c r="P37" s="14"/>
      <c r="Q37" s="14"/>
      <c r="R37" s="14"/>
      <c r="S37" s="14"/>
      <c r="T37" s="14"/>
      <c r="U37" s="14"/>
      <c r="V37" s="14"/>
      <c r="W37" s="14">
        <f t="shared" si="11"/>
        <v>0.9042</v>
      </c>
      <c r="X37" s="16"/>
      <c r="Y37" s="17">
        <f t="shared" si="12"/>
        <v>30.736562707365628</v>
      </c>
      <c r="Z37" s="14">
        <f t="shared" si="13"/>
        <v>30.736562707365628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1.9920000000000002</v>
      </c>
      <c r="AF37" s="14">
        <f>VLOOKUP(A:A,[1]TDSheet!$A:$AF,32,0)</f>
        <v>3.0824000000000003</v>
      </c>
      <c r="AG37" s="14">
        <f>VLOOKUP(A:A,[1]TDSheet!$A:$AG,33,0)</f>
        <v>1.27</v>
      </c>
      <c r="AH37" s="14">
        <f>VLOOKUP(A:A,[3]TDSheet!$A:$D,4,0)</f>
        <v>1.79</v>
      </c>
      <c r="AI37" s="20" t="str">
        <f>VLOOKUP(A:A,[1]TDSheet!$A:$AI,35,0)</f>
        <v>увел</v>
      </c>
      <c r="AJ37" s="14">
        <f t="shared" si="14"/>
        <v>0</v>
      </c>
      <c r="AK37" s="14"/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1224</v>
      </c>
      <c r="D38" s="8">
        <v>958</v>
      </c>
      <c r="E38" s="8">
        <v>1200</v>
      </c>
      <c r="F38" s="8">
        <v>970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1206</v>
      </c>
      <c r="K38" s="14">
        <f t="shared" si="10"/>
        <v>-6</v>
      </c>
      <c r="L38" s="14">
        <f>VLOOKUP(A:A,[1]TDSheet!$A:$U,21,0)</f>
        <v>200</v>
      </c>
      <c r="M38" s="14">
        <f>VLOOKUP(A:A,[1]TDSheet!$A:$V,22,0)</f>
        <v>250</v>
      </c>
      <c r="N38" s="14">
        <f>VLOOKUP(A:A,[1]TDSheet!$A:$X,24,0)</f>
        <v>250</v>
      </c>
      <c r="O38" s="14"/>
      <c r="P38" s="14"/>
      <c r="Q38" s="14"/>
      <c r="R38" s="14"/>
      <c r="S38" s="14"/>
      <c r="T38" s="14"/>
      <c r="U38" s="14"/>
      <c r="V38" s="14"/>
      <c r="W38" s="14">
        <f t="shared" si="11"/>
        <v>240</v>
      </c>
      <c r="X38" s="16">
        <v>100</v>
      </c>
      <c r="Y38" s="17">
        <f t="shared" si="12"/>
        <v>7.375</v>
      </c>
      <c r="Z38" s="14">
        <f t="shared" si="13"/>
        <v>4.041666666666667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434.2</v>
      </c>
      <c r="AF38" s="14">
        <f>VLOOKUP(A:A,[1]TDSheet!$A:$AF,32,0)</f>
        <v>258.8</v>
      </c>
      <c r="AG38" s="14">
        <f>VLOOKUP(A:A,[1]TDSheet!$A:$AG,33,0)</f>
        <v>240.6</v>
      </c>
      <c r="AH38" s="14">
        <f>VLOOKUP(A:A,[3]TDSheet!$A:$D,4,0)</f>
        <v>202</v>
      </c>
      <c r="AI38" s="18" t="s">
        <v>139</v>
      </c>
      <c r="AJ38" s="14">
        <f t="shared" si="14"/>
        <v>35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2054</v>
      </c>
      <c r="D39" s="8">
        <v>3727</v>
      </c>
      <c r="E39" s="8">
        <v>3814</v>
      </c>
      <c r="F39" s="8">
        <v>1909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3891</v>
      </c>
      <c r="K39" s="14">
        <f t="shared" si="10"/>
        <v>-77</v>
      </c>
      <c r="L39" s="14">
        <f>VLOOKUP(A:A,[1]TDSheet!$A:$U,21,0)</f>
        <v>600</v>
      </c>
      <c r="M39" s="14">
        <f>VLOOKUP(A:A,[1]TDSheet!$A:$V,22,0)</f>
        <v>600</v>
      </c>
      <c r="N39" s="14">
        <f>VLOOKUP(A:A,[1]TDSheet!$A:$X,24,0)</f>
        <v>600</v>
      </c>
      <c r="O39" s="14"/>
      <c r="P39" s="14"/>
      <c r="Q39" s="14"/>
      <c r="R39" s="14"/>
      <c r="S39" s="14"/>
      <c r="T39" s="14"/>
      <c r="U39" s="14"/>
      <c r="V39" s="14"/>
      <c r="W39" s="14">
        <f t="shared" si="11"/>
        <v>602</v>
      </c>
      <c r="X39" s="16">
        <v>500</v>
      </c>
      <c r="Y39" s="17">
        <f t="shared" si="12"/>
        <v>6.9916943521594686</v>
      </c>
      <c r="Z39" s="14">
        <f t="shared" si="13"/>
        <v>3.1710963455149503</v>
      </c>
      <c r="AA39" s="14"/>
      <c r="AB39" s="14"/>
      <c r="AC39" s="14"/>
      <c r="AD39" s="14">
        <f>VLOOKUP(A:A,[1]TDSheet!$A:$AD,30,0)</f>
        <v>804</v>
      </c>
      <c r="AE39" s="14">
        <f>VLOOKUP(A:A,[1]TDSheet!$A:$AE,31,0)</f>
        <v>651.6</v>
      </c>
      <c r="AF39" s="14">
        <f>VLOOKUP(A:A,[1]TDSheet!$A:$AF,32,0)</f>
        <v>651.4</v>
      </c>
      <c r="AG39" s="14">
        <f>VLOOKUP(A:A,[1]TDSheet!$A:$AG,33,0)</f>
        <v>556.79999999999995</v>
      </c>
      <c r="AH39" s="14">
        <f>VLOOKUP(A:A,[3]TDSheet!$A:$D,4,0)</f>
        <v>763</v>
      </c>
      <c r="AI39" s="14">
        <f>VLOOKUP(A:A,[1]TDSheet!$A:$AI,35,0)</f>
        <v>0</v>
      </c>
      <c r="AJ39" s="14">
        <f t="shared" si="14"/>
        <v>200</v>
      </c>
      <c r="AK39" s="14"/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2427</v>
      </c>
      <c r="D40" s="8">
        <v>3804</v>
      </c>
      <c r="E40" s="8">
        <v>3550</v>
      </c>
      <c r="F40" s="8">
        <v>2616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3609</v>
      </c>
      <c r="K40" s="14">
        <f t="shared" si="10"/>
        <v>-59</v>
      </c>
      <c r="L40" s="14">
        <f>VLOOKUP(A:A,[1]TDSheet!$A:$U,21,0)</f>
        <v>700</v>
      </c>
      <c r="M40" s="14">
        <f>VLOOKUP(A:A,[1]TDSheet!$A:$V,22,0)</f>
        <v>950</v>
      </c>
      <c r="N40" s="14">
        <f>VLOOKUP(A:A,[1]TDSheet!$A:$X,24,0)</f>
        <v>800</v>
      </c>
      <c r="O40" s="14"/>
      <c r="P40" s="14"/>
      <c r="Q40" s="14"/>
      <c r="R40" s="14"/>
      <c r="S40" s="14"/>
      <c r="T40" s="14"/>
      <c r="U40" s="14"/>
      <c r="V40" s="14"/>
      <c r="W40" s="14">
        <f t="shared" si="11"/>
        <v>710</v>
      </c>
      <c r="X40" s="16">
        <v>200</v>
      </c>
      <c r="Y40" s="17">
        <f t="shared" si="12"/>
        <v>7.4169014084507046</v>
      </c>
      <c r="Z40" s="14">
        <f t="shared" si="13"/>
        <v>3.6845070422535211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625.20000000000005</v>
      </c>
      <c r="AF40" s="14">
        <f>VLOOKUP(A:A,[1]TDSheet!$A:$AF,32,0)</f>
        <v>666.6</v>
      </c>
      <c r="AG40" s="14">
        <f>VLOOKUP(A:A,[1]TDSheet!$A:$AG,33,0)</f>
        <v>647.79999999999995</v>
      </c>
      <c r="AH40" s="14">
        <f>VLOOKUP(A:A,[3]TDSheet!$A:$D,4,0)</f>
        <v>442</v>
      </c>
      <c r="AI40" s="18" t="s">
        <v>141</v>
      </c>
      <c r="AJ40" s="14">
        <f t="shared" si="14"/>
        <v>90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925.255</v>
      </c>
      <c r="D41" s="8">
        <v>1754.6880000000001</v>
      </c>
      <c r="E41" s="8">
        <v>1418.9649999999999</v>
      </c>
      <c r="F41" s="8">
        <v>1233.51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1364.673</v>
      </c>
      <c r="K41" s="14">
        <f t="shared" si="10"/>
        <v>54.291999999999916</v>
      </c>
      <c r="L41" s="14">
        <f>VLOOKUP(A:A,[1]TDSheet!$A:$U,21,0)</f>
        <v>160</v>
      </c>
      <c r="M41" s="14">
        <f>VLOOKUP(A:A,[1]TDSheet!$A:$V,22,0)</f>
        <v>210</v>
      </c>
      <c r="N41" s="14">
        <f>VLOOKUP(A:A,[1]TDSheet!$A:$X,24,0)</f>
        <v>300</v>
      </c>
      <c r="O41" s="14"/>
      <c r="P41" s="14"/>
      <c r="Q41" s="14"/>
      <c r="R41" s="14"/>
      <c r="S41" s="14"/>
      <c r="T41" s="14"/>
      <c r="U41" s="14"/>
      <c r="V41" s="14"/>
      <c r="W41" s="14">
        <f t="shared" si="11"/>
        <v>283.79300000000001</v>
      </c>
      <c r="X41" s="16">
        <v>100</v>
      </c>
      <c r="Y41" s="17">
        <f t="shared" si="12"/>
        <v>7.0597583449908914</v>
      </c>
      <c r="Z41" s="14">
        <f t="shared" si="13"/>
        <v>4.3465131275260491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315.68060000000003</v>
      </c>
      <c r="AF41" s="14">
        <f>VLOOKUP(A:A,[1]TDSheet!$A:$AF,32,0)</f>
        <v>313.0204</v>
      </c>
      <c r="AG41" s="14">
        <f>VLOOKUP(A:A,[1]TDSheet!$A:$AG,33,0)</f>
        <v>297.20479999999998</v>
      </c>
      <c r="AH41" s="14">
        <f>VLOOKUP(A:A,[3]TDSheet!$A:$D,4,0)</f>
        <v>297.41800000000001</v>
      </c>
      <c r="AI41" s="19" t="s">
        <v>145</v>
      </c>
      <c r="AJ41" s="14">
        <f t="shared" si="14"/>
        <v>100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1342</v>
      </c>
      <c r="D42" s="8">
        <v>5</v>
      </c>
      <c r="E42" s="8">
        <v>881</v>
      </c>
      <c r="F42" s="8">
        <v>463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891</v>
      </c>
      <c r="K42" s="14">
        <f t="shared" si="10"/>
        <v>-10</v>
      </c>
      <c r="L42" s="14">
        <f>VLOOKUP(A:A,[1]TDSheet!$A:$U,21,0)</f>
        <v>0</v>
      </c>
      <c r="M42" s="14">
        <f>VLOOKUP(A:A,[1]TDSheet!$A:$V,22,0)</f>
        <v>1000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4"/>
      <c r="W42" s="14">
        <f t="shared" si="11"/>
        <v>176.2</v>
      </c>
      <c r="X42" s="16"/>
      <c r="Y42" s="17">
        <f t="shared" si="12"/>
        <v>8.3030646992054482</v>
      </c>
      <c r="Z42" s="14">
        <f t="shared" si="13"/>
        <v>2.627695800227015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212.8</v>
      </c>
      <c r="AF42" s="14">
        <f>VLOOKUP(A:A,[1]TDSheet!$A:$AF,32,0)</f>
        <v>192.8</v>
      </c>
      <c r="AG42" s="14">
        <f>VLOOKUP(A:A,[1]TDSheet!$A:$AG,33,0)</f>
        <v>147.4</v>
      </c>
      <c r="AH42" s="14">
        <f>VLOOKUP(A:A,[3]TDSheet!$A:$D,4,0)</f>
        <v>210</v>
      </c>
      <c r="AI42" s="14">
        <f>VLOOKUP(A:A,[1]TDSheet!$A:$AI,35,0)</f>
        <v>0</v>
      </c>
      <c r="AJ42" s="14">
        <f t="shared" si="14"/>
        <v>0</v>
      </c>
      <c r="AK42" s="14"/>
      <c r="AL42" s="14"/>
      <c r="AM42" s="14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795</v>
      </c>
      <c r="D43" s="8">
        <v>1047</v>
      </c>
      <c r="E43" s="8">
        <v>1060</v>
      </c>
      <c r="F43" s="8">
        <v>762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1069</v>
      </c>
      <c r="K43" s="14">
        <f t="shared" si="10"/>
        <v>-9</v>
      </c>
      <c r="L43" s="14">
        <f>VLOOKUP(A:A,[1]TDSheet!$A:$U,21,0)</f>
        <v>150</v>
      </c>
      <c r="M43" s="14">
        <f>VLOOKUP(A:A,[1]TDSheet!$A:$V,22,0)</f>
        <v>200</v>
      </c>
      <c r="N43" s="14">
        <f>VLOOKUP(A:A,[1]TDSheet!$A:$X,24,0)</f>
        <v>210</v>
      </c>
      <c r="O43" s="14"/>
      <c r="P43" s="14"/>
      <c r="Q43" s="14"/>
      <c r="R43" s="14"/>
      <c r="S43" s="14"/>
      <c r="T43" s="14"/>
      <c r="U43" s="14"/>
      <c r="V43" s="14"/>
      <c r="W43" s="14">
        <f t="shared" si="11"/>
        <v>212</v>
      </c>
      <c r="X43" s="16">
        <v>150</v>
      </c>
      <c r="Y43" s="17">
        <f t="shared" si="12"/>
        <v>6.9433962264150946</v>
      </c>
      <c r="Z43" s="14">
        <f t="shared" si="13"/>
        <v>3.5943396226415096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246.6</v>
      </c>
      <c r="AF43" s="14">
        <f>VLOOKUP(A:A,[1]TDSheet!$A:$AF,32,0)</f>
        <v>226.8</v>
      </c>
      <c r="AG43" s="14">
        <f>VLOOKUP(A:A,[1]TDSheet!$A:$AG,33,0)</f>
        <v>210</v>
      </c>
      <c r="AH43" s="14">
        <f>VLOOKUP(A:A,[3]TDSheet!$A:$D,4,0)</f>
        <v>254</v>
      </c>
      <c r="AI43" s="14">
        <f>VLOOKUP(A:A,[1]TDSheet!$A:$AI,35,0)</f>
        <v>0</v>
      </c>
      <c r="AJ43" s="14">
        <f t="shared" si="14"/>
        <v>52.5</v>
      </c>
      <c r="AK43" s="14"/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225.53700000000001</v>
      </c>
      <c r="D44" s="8">
        <v>257.10700000000003</v>
      </c>
      <c r="E44" s="8">
        <v>223.494</v>
      </c>
      <c r="F44" s="8">
        <v>251.96199999999999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228.85300000000001</v>
      </c>
      <c r="K44" s="14">
        <f t="shared" si="10"/>
        <v>-5.3590000000000089</v>
      </c>
      <c r="L44" s="14">
        <f>VLOOKUP(A:A,[1]TDSheet!$A:$U,21,0)</f>
        <v>0</v>
      </c>
      <c r="M44" s="14">
        <f>VLOOKUP(A:A,[1]TDSheet!$A:$V,22,0)</f>
        <v>40</v>
      </c>
      <c r="N44" s="14">
        <f>VLOOKUP(A:A,[1]TDSheet!$A:$X,24,0)</f>
        <v>50</v>
      </c>
      <c r="O44" s="14"/>
      <c r="P44" s="14"/>
      <c r="Q44" s="14"/>
      <c r="R44" s="14"/>
      <c r="S44" s="14"/>
      <c r="T44" s="14"/>
      <c r="U44" s="14"/>
      <c r="V44" s="14"/>
      <c r="W44" s="14">
        <f t="shared" si="11"/>
        <v>44.698799999999999</v>
      </c>
      <c r="X44" s="16"/>
      <c r="Y44" s="17">
        <f t="shared" si="12"/>
        <v>7.6503619783976307</v>
      </c>
      <c r="Z44" s="14">
        <f t="shared" si="13"/>
        <v>5.6368851065352983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60.691800000000001</v>
      </c>
      <c r="AF44" s="14">
        <f>VLOOKUP(A:A,[1]TDSheet!$A:$AF,32,0)</f>
        <v>54.489200000000004</v>
      </c>
      <c r="AG44" s="14">
        <f>VLOOKUP(A:A,[1]TDSheet!$A:$AG,33,0)</f>
        <v>51.191199999999995</v>
      </c>
      <c r="AH44" s="14">
        <f>VLOOKUP(A:A,[3]TDSheet!$A:$D,4,0)</f>
        <v>33.951999999999998</v>
      </c>
      <c r="AI44" s="14">
        <f>VLOOKUP(A:A,[1]TDSheet!$A:$AI,35,0)</f>
        <v>0</v>
      </c>
      <c r="AJ44" s="14">
        <f t="shared" si="14"/>
        <v>0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571</v>
      </c>
      <c r="D45" s="8">
        <v>555</v>
      </c>
      <c r="E45" s="8">
        <v>638</v>
      </c>
      <c r="F45" s="8">
        <v>474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647</v>
      </c>
      <c r="K45" s="14">
        <f t="shared" si="10"/>
        <v>-9</v>
      </c>
      <c r="L45" s="14">
        <f>VLOOKUP(A:A,[1]TDSheet!$A:$U,21,0)</f>
        <v>50</v>
      </c>
      <c r="M45" s="14">
        <f>VLOOKUP(A:A,[1]TDSheet!$A:$V,22,0)</f>
        <v>100</v>
      </c>
      <c r="N45" s="14">
        <f>VLOOKUP(A:A,[1]TDSheet!$A:$X,24,0)</f>
        <v>150</v>
      </c>
      <c r="O45" s="14"/>
      <c r="P45" s="14"/>
      <c r="Q45" s="14"/>
      <c r="R45" s="14"/>
      <c r="S45" s="14"/>
      <c r="T45" s="14"/>
      <c r="U45" s="14"/>
      <c r="V45" s="14"/>
      <c r="W45" s="14">
        <f t="shared" si="11"/>
        <v>127.6</v>
      </c>
      <c r="X45" s="16">
        <v>100</v>
      </c>
      <c r="Y45" s="17">
        <f t="shared" si="12"/>
        <v>6.8495297805642634</v>
      </c>
      <c r="Z45" s="14">
        <f t="shared" si="13"/>
        <v>3.7147335423197494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190.4</v>
      </c>
      <c r="AF45" s="14">
        <f>VLOOKUP(A:A,[1]TDSheet!$A:$AF,32,0)</f>
        <v>173.2</v>
      </c>
      <c r="AG45" s="14">
        <f>VLOOKUP(A:A,[1]TDSheet!$A:$AG,33,0)</f>
        <v>130</v>
      </c>
      <c r="AH45" s="14">
        <f>VLOOKUP(A:A,[3]TDSheet!$A:$D,4,0)</f>
        <v>195</v>
      </c>
      <c r="AI45" s="14">
        <f>VLOOKUP(A:A,[1]TDSheet!$A:$AI,35,0)</f>
        <v>0</v>
      </c>
      <c r="AJ45" s="14">
        <f t="shared" si="14"/>
        <v>40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1026</v>
      </c>
      <c r="D46" s="8">
        <v>2026</v>
      </c>
      <c r="E46" s="8">
        <v>1733</v>
      </c>
      <c r="F46" s="8">
        <v>1295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1759</v>
      </c>
      <c r="K46" s="14">
        <f t="shared" si="10"/>
        <v>-26</v>
      </c>
      <c r="L46" s="14">
        <f>VLOOKUP(A:A,[1]TDSheet!$A:$U,21,0)</f>
        <v>250</v>
      </c>
      <c r="M46" s="14">
        <f>VLOOKUP(A:A,[1]TDSheet!$A:$V,22,0)</f>
        <v>400</v>
      </c>
      <c r="N46" s="14">
        <f>VLOOKUP(A:A,[1]TDSheet!$A:$X,24,0)</f>
        <v>350</v>
      </c>
      <c r="O46" s="14"/>
      <c r="P46" s="14"/>
      <c r="Q46" s="14"/>
      <c r="R46" s="14"/>
      <c r="S46" s="14"/>
      <c r="T46" s="14"/>
      <c r="U46" s="14"/>
      <c r="V46" s="14"/>
      <c r="W46" s="14">
        <f t="shared" si="11"/>
        <v>346.6</v>
      </c>
      <c r="X46" s="16">
        <v>200</v>
      </c>
      <c r="Y46" s="17">
        <f t="shared" si="12"/>
        <v>7.1984997114829774</v>
      </c>
      <c r="Z46" s="14">
        <f t="shared" si="13"/>
        <v>3.7362954414310443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397.2</v>
      </c>
      <c r="AF46" s="14">
        <f>VLOOKUP(A:A,[1]TDSheet!$A:$AF,32,0)</f>
        <v>397</v>
      </c>
      <c r="AG46" s="14">
        <f>VLOOKUP(A:A,[1]TDSheet!$A:$AG,33,0)</f>
        <v>335.4</v>
      </c>
      <c r="AH46" s="14">
        <f>VLOOKUP(A:A,[3]TDSheet!$A:$D,4,0)</f>
        <v>269</v>
      </c>
      <c r="AI46" s="14">
        <f>VLOOKUP(A:A,[1]TDSheet!$A:$AI,35,0)</f>
        <v>0</v>
      </c>
      <c r="AJ46" s="14">
        <f t="shared" si="14"/>
        <v>80</v>
      </c>
      <c r="AK46" s="14"/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93.662999999999997</v>
      </c>
      <c r="D47" s="8">
        <v>224.39</v>
      </c>
      <c r="E47" s="8">
        <v>144.60900000000001</v>
      </c>
      <c r="F47" s="8">
        <v>166.172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146.226</v>
      </c>
      <c r="K47" s="14">
        <f t="shared" si="10"/>
        <v>-1.6169999999999902</v>
      </c>
      <c r="L47" s="14">
        <f>VLOOKUP(A:A,[1]TDSheet!$A:$U,21,0)</f>
        <v>0</v>
      </c>
      <c r="M47" s="14">
        <f>VLOOKUP(A:A,[1]TDSheet!$A:$V,22,0)</f>
        <v>40</v>
      </c>
      <c r="N47" s="14">
        <f>VLOOKUP(A:A,[1]TDSheet!$A:$X,24,0)</f>
        <v>30</v>
      </c>
      <c r="O47" s="14"/>
      <c r="P47" s="14"/>
      <c r="Q47" s="14"/>
      <c r="R47" s="14"/>
      <c r="S47" s="14"/>
      <c r="T47" s="14"/>
      <c r="U47" s="14"/>
      <c r="V47" s="14"/>
      <c r="W47" s="14">
        <f t="shared" si="11"/>
        <v>28.921800000000001</v>
      </c>
      <c r="X47" s="16"/>
      <c r="Y47" s="17">
        <f t="shared" si="12"/>
        <v>8.1658817915897348</v>
      </c>
      <c r="Z47" s="14">
        <f t="shared" si="13"/>
        <v>5.7455621710958509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29.843599999999999</v>
      </c>
      <c r="AF47" s="14">
        <f>VLOOKUP(A:A,[1]TDSheet!$A:$AF,32,0)</f>
        <v>31.595999999999997</v>
      </c>
      <c r="AG47" s="14">
        <f>VLOOKUP(A:A,[1]TDSheet!$A:$AG,33,0)</f>
        <v>30.436599999999999</v>
      </c>
      <c r="AH47" s="14">
        <f>VLOOKUP(A:A,[3]TDSheet!$A:$D,4,0)</f>
        <v>22.542000000000002</v>
      </c>
      <c r="AI47" s="14">
        <f>VLOOKUP(A:A,[1]TDSheet!$A:$AI,35,0)</f>
        <v>0</v>
      </c>
      <c r="AJ47" s="14">
        <f t="shared" si="14"/>
        <v>0</v>
      </c>
      <c r="AK47" s="14"/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439.529</v>
      </c>
      <c r="D48" s="8">
        <v>736.33600000000001</v>
      </c>
      <c r="E48" s="8">
        <v>677.96100000000001</v>
      </c>
      <c r="F48" s="8">
        <v>469.553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701.774</v>
      </c>
      <c r="K48" s="14">
        <f t="shared" si="10"/>
        <v>-23.812999999999988</v>
      </c>
      <c r="L48" s="14">
        <f>VLOOKUP(A:A,[1]TDSheet!$A:$U,21,0)</f>
        <v>100</v>
      </c>
      <c r="M48" s="14">
        <f>VLOOKUP(A:A,[1]TDSheet!$A:$V,22,0)</f>
        <v>150</v>
      </c>
      <c r="N48" s="14">
        <f>VLOOKUP(A:A,[1]TDSheet!$A:$X,24,0)</f>
        <v>150</v>
      </c>
      <c r="O48" s="14"/>
      <c r="P48" s="14"/>
      <c r="Q48" s="14"/>
      <c r="R48" s="14"/>
      <c r="S48" s="14"/>
      <c r="T48" s="14"/>
      <c r="U48" s="14"/>
      <c r="V48" s="14"/>
      <c r="W48" s="14">
        <f t="shared" si="11"/>
        <v>135.59219999999999</v>
      </c>
      <c r="X48" s="16">
        <v>100</v>
      </c>
      <c r="Y48" s="17">
        <f t="shared" si="12"/>
        <v>7.1505071825665496</v>
      </c>
      <c r="Z48" s="14">
        <f t="shared" si="13"/>
        <v>3.4629794339202404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152.44220000000001</v>
      </c>
      <c r="AF48" s="14">
        <f>VLOOKUP(A:A,[1]TDSheet!$A:$AF,32,0)</f>
        <v>135.0538</v>
      </c>
      <c r="AG48" s="14">
        <f>VLOOKUP(A:A,[1]TDSheet!$A:$AG,33,0)</f>
        <v>126.9648</v>
      </c>
      <c r="AH48" s="14">
        <f>VLOOKUP(A:A,[3]TDSheet!$A:$D,4,0)</f>
        <v>153.24600000000001</v>
      </c>
      <c r="AI48" s="14">
        <f>VLOOKUP(A:A,[1]TDSheet!$A:$AI,35,0)</f>
        <v>0</v>
      </c>
      <c r="AJ48" s="14">
        <f t="shared" si="14"/>
        <v>100</v>
      </c>
      <c r="AK48" s="14"/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907</v>
      </c>
      <c r="D49" s="8">
        <v>1320</v>
      </c>
      <c r="E49" s="8">
        <v>1279</v>
      </c>
      <c r="F49" s="8">
        <v>931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1292</v>
      </c>
      <c r="K49" s="14">
        <f t="shared" si="10"/>
        <v>-13</v>
      </c>
      <c r="L49" s="14">
        <f>VLOOKUP(A:A,[1]TDSheet!$A:$U,21,0)</f>
        <v>200</v>
      </c>
      <c r="M49" s="14">
        <f>VLOOKUP(A:A,[1]TDSheet!$A:$V,22,0)</f>
        <v>250</v>
      </c>
      <c r="N49" s="14">
        <f>VLOOKUP(A:A,[1]TDSheet!$A:$X,24,0)</f>
        <v>250</v>
      </c>
      <c r="O49" s="14"/>
      <c r="P49" s="14"/>
      <c r="Q49" s="14"/>
      <c r="R49" s="14"/>
      <c r="S49" s="14"/>
      <c r="T49" s="14"/>
      <c r="U49" s="14"/>
      <c r="V49" s="14"/>
      <c r="W49" s="14">
        <f t="shared" si="11"/>
        <v>255.8</v>
      </c>
      <c r="X49" s="16">
        <v>200</v>
      </c>
      <c r="Y49" s="17">
        <f t="shared" si="12"/>
        <v>7.15793588741204</v>
      </c>
      <c r="Z49" s="14">
        <f t="shared" si="13"/>
        <v>3.6395621579358872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281.2</v>
      </c>
      <c r="AF49" s="14">
        <f>VLOOKUP(A:A,[1]TDSheet!$A:$AF,32,0)</f>
        <v>274.2</v>
      </c>
      <c r="AG49" s="14">
        <f>VLOOKUP(A:A,[1]TDSheet!$A:$AG,33,0)</f>
        <v>243</v>
      </c>
      <c r="AH49" s="14">
        <f>VLOOKUP(A:A,[3]TDSheet!$A:$D,4,0)</f>
        <v>282</v>
      </c>
      <c r="AI49" s="14">
        <f>VLOOKUP(A:A,[1]TDSheet!$A:$AI,35,0)</f>
        <v>0</v>
      </c>
      <c r="AJ49" s="14">
        <f t="shared" si="14"/>
        <v>70</v>
      </c>
      <c r="AK49" s="14"/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1076</v>
      </c>
      <c r="D50" s="8">
        <v>2494</v>
      </c>
      <c r="E50" s="8">
        <v>1843</v>
      </c>
      <c r="F50" s="8">
        <v>1697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1872</v>
      </c>
      <c r="K50" s="14">
        <f t="shared" si="10"/>
        <v>-29</v>
      </c>
      <c r="L50" s="14">
        <f>VLOOKUP(A:A,[1]TDSheet!$A:$U,21,0)</f>
        <v>150</v>
      </c>
      <c r="M50" s="14">
        <f>VLOOKUP(A:A,[1]TDSheet!$A:$V,22,0)</f>
        <v>200</v>
      </c>
      <c r="N50" s="14">
        <f>VLOOKUP(A:A,[1]TDSheet!$A:$X,24,0)</f>
        <v>450</v>
      </c>
      <c r="O50" s="14"/>
      <c r="P50" s="14"/>
      <c r="Q50" s="14"/>
      <c r="R50" s="14"/>
      <c r="S50" s="14"/>
      <c r="T50" s="14"/>
      <c r="U50" s="14"/>
      <c r="V50" s="14"/>
      <c r="W50" s="14">
        <f t="shared" si="11"/>
        <v>368.6</v>
      </c>
      <c r="X50" s="16">
        <v>200</v>
      </c>
      <c r="Y50" s="17">
        <f t="shared" si="12"/>
        <v>7.3168746608790007</v>
      </c>
      <c r="Z50" s="14">
        <f t="shared" si="13"/>
        <v>4.603906673901248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417.4</v>
      </c>
      <c r="AF50" s="14">
        <f>VLOOKUP(A:A,[1]TDSheet!$A:$AF,32,0)</f>
        <v>386.2</v>
      </c>
      <c r="AG50" s="14">
        <f>VLOOKUP(A:A,[1]TDSheet!$A:$AG,33,0)</f>
        <v>400.2</v>
      </c>
      <c r="AH50" s="14">
        <f>VLOOKUP(A:A,[3]TDSheet!$A:$D,4,0)</f>
        <v>390</v>
      </c>
      <c r="AI50" s="14">
        <v>0</v>
      </c>
      <c r="AJ50" s="14">
        <f t="shared" si="14"/>
        <v>70</v>
      </c>
      <c r="AK50" s="14"/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776</v>
      </c>
      <c r="D51" s="8">
        <v>1176</v>
      </c>
      <c r="E51" s="8">
        <v>1172</v>
      </c>
      <c r="F51" s="8">
        <v>757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1190</v>
      </c>
      <c r="K51" s="14">
        <f t="shared" si="10"/>
        <v>-18</v>
      </c>
      <c r="L51" s="14">
        <f>VLOOKUP(A:A,[1]TDSheet!$A:$U,21,0)</f>
        <v>200</v>
      </c>
      <c r="M51" s="14">
        <f>VLOOKUP(A:A,[1]TDSheet!$A:$V,22,0)</f>
        <v>260</v>
      </c>
      <c r="N51" s="14">
        <f>VLOOKUP(A:A,[1]TDSheet!$A:$X,24,0)</f>
        <v>250</v>
      </c>
      <c r="O51" s="14"/>
      <c r="P51" s="14"/>
      <c r="Q51" s="14"/>
      <c r="R51" s="14"/>
      <c r="S51" s="14"/>
      <c r="T51" s="14"/>
      <c r="U51" s="14"/>
      <c r="V51" s="14"/>
      <c r="W51" s="14">
        <f t="shared" si="11"/>
        <v>234.4</v>
      </c>
      <c r="X51" s="16">
        <v>200</v>
      </c>
      <c r="Y51" s="17">
        <f t="shared" si="12"/>
        <v>7.1117747440273034</v>
      </c>
      <c r="Z51" s="14">
        <f t="shared" si="13"/>
        <v>3.2295221843003414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242.6</v>
      </c>
      <c r="AF51" s="14">
        <f>VLOOKUP(A:A,[1]TDSheet!$A:$AF,32,0)</f>
        <v>245</v>
      </c>
      <c r="AG51" s="14">
        <f>VLOOKUP(A:A,[1]TDSheet!$A:$AG,33,0)</f>
        <v>215.8</v>
      </c>
      <c r="AH51" s="14">
        <f>VLOOKUP(A:A,[3]TDSheet!$A:$D,4,0)</f>
        <v>286</v>
      </c>
      <c r="AI51" s="14">
        <f>VLOOKUP(A:A,[1]TDSheet!$A:$AI,35,0)</f>
        <v>0</v>
      </c>
      <c r="AJ51" s="14">
        <f t="shared" si="14"/>
        <v>80</v>
      </c>
      <c r="AK51" s="14"/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780.39200000000005</v>
      </c>
      <c r="D52" s="8">
        <v>818.72400000000005</v>
      </c>
      <c r="E52" s="8">
        <v>779.36500000000001</v>
      </c>
      <c r="F52" s="8">
        <v>753.69399999999996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831.38</v>
      </c>
      <c r="K52" s="14">
        <f t="shared" si="10"/>
        <v>-52.014999999999986</v>
      </c>
      <c r="L52" s="14">
        <f>VLOOKUP(A:A,[1]TDSheet!$A:$U,21,0)</f>
        <v>70</v>
      </c>
      <c r="M52" s="14">
        <f>VLOOKUP(A:A,[1]TDSheet!$A:$V,22,0)</f>
        <v>100</v>
      </c>
      <c r="N52" s="14">
        <f>VLOOKUP(A:A,[1]TDSheet!$A:$X,24,0)</f>
        <v>200</v>
      </c>
      <c r="O52" s="14"/>
      <c r="P52" s="14"/>
      <c r="Q52" s="14"/>
      <c r="R52" s="14"/>
      <c r="S52" s="14"/>
      <c r="T52" s="14"/>
      <c r="U52" s="14"/>
      <c r="V52" s="14"/>
      <c r="W52" s="14">
        <f t="shared" si="11"/>
        <v>155.87299999999999</v>
      </c>
      <c r="X52" s="16"/>
      <c r="Y52" s="17">
        <f t="shared" si="12"/>
        <v>7.2090355610015848</v>
      </c>
      <c r="Z52" s="14">
        <f t="shared" si="13"/>
        <v>4.8353082317014495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141.61359999999999</v>
      </c>
      <c r="AF52" s="14">
        <f>VLOOKUP(A:A,[1]TDSheet!$A:$AF,32,0)</f>
        <v>204.70679999999999</v>
      </c>
      <c r="AG52" s="14">
        <f>VLOOKUP(A:A,[1]TDSheet!$A:$AG,33,0)</f>
        <v>179.28460000000001</v>
      </c>
      <c r="AH52" s="14">
        <f>VLOOKUP(A:A,[3]TDSheet!$A:$D,4,0)</f>
        <v>175.46100000000001</v>
      </c>
      <c r="AI52" s="18" t="s">
        <v>137</v>
      </c>
      <c r="AJ52" s="14">
        <f t="shared" si="14"/>
        <v>0</v>
      </c>
      <c r="AK52" s="14"/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1102.4059999999999</v>
      </c>
      <c r="D53" s="8">
        <v>333.101</v>
      </c>
      <c r="E53" s="8">
        <v>631.76099999999997</v>
      </c>
      <c r="F53" s="8">
        <v>794.75199999999995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622.94600000000003</v>
      </c>
      <c r="K53" s="14">
        <f t="shared" si="10"/>
        <v>8.8149999999999409</v>
      </c>
      <c r="L53" s="14">
        <f>VLOOKUP(A:A,[1]TDSheet!$A:$U,21,0)</f>
        <v>0</v>
      </c>
      <c r="M53" s="14">
        <f>VLOOKUP(A:A,[1]TDSheet!$A:$V,22,0)</f>
        <v>100</v>
      </c>
      <c r="N53" s="14">
        <f>VLOOKUP(A:A,[1]TDSheet!$A:$X,24,0)</f>
        <v>100</v>
      </c>
      <c r="O53" s="14"/>
      <c r="P53" s="14"/>
      <c r="Q53" s="14"/>
      <c r="R53" s="14"/>
      <c r="S53" s="14"/>
      <c r="T53" s="14"/>
      <c r="U53" s="14"/>
      <c r="V53" s="14"/>
      <c r="W53" s="14">
        <f t="shared" si="11"/>
        <v>126.3522</v>
      </c>
      <c r="X53" s="16"/>
      <c r="Y53" s="17">
        <f t="shared" si="12"/>
        <v>7.872850650799907</v>
      </c>
      <c r="Z53" s="14">
        <f t="shared" si="13"/>
        <v>6.2899735817817177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160.51600000000002</v>
      </c>
      <c r="AF53" s="14">
        <f>VLOOKUP(A:A,[1]TDSheet!$A:$AF,32,0)</f>
        <v>126.14500000000001</v>
      </c>
      <c r="AG53" s="14">
        <f>VLOOKUP(A:A,[1]TDSheet!$A:$AG,33,0)</f>
        <v>108.68499999999999</v>
      </c>
      <c r="AH53" s="14">
        <f>VLOOKUP(A:A,[3]TDSheet!$A:$D,4,0)</f>
        <v>52.523000000000003</v>
      </c>
      <c r="AI53" s="19" t="s">
        <v>143</v>
      </c>
      <c r="AJ53" s="14">
        <f t="shared" si="14"/>
        <v>0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45.17</v>
      </c>
      <c r="D54" s="8">
        <v>12.034000000000001</v>
      </c>
      <c r="E54" s="8">
        <v>28.623000000000001</v>
      </c>
      <c r="F54" s="8">
        <v>28.581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27.4</v>
      </c>
      <c r="K54" s="14">
        <f t="shared" si="10"/>
        <v>1.2230000000000025</v>
      </c>
      <c r="L54" s="14">
        <f>VLOOKUP(A:A,[1]TDSheet!$A:$U,21,0)</f>
        <v>0</v>
      </c>
      <c r="M54" s="14">
        <f>VLOOKUP(A:A,[1]TDSheet!$A:$V,22,0)</f>
        <v>0</v>
      </c>
      <c r="N54" s="14">
        <f>VLOOKUP(A:A,[1]TDSheet!$A:$X,24,0)</f>
        <v>0</v>
      </c>
      <c r="O54" s="14"/>
      <c r="P54" s="14"/>
      <c r="Q54" s="14"/>
      <c r="R54" s="14"/>
      <c r="S54" s="14"/>
      <c r="T54" s="14"/>
      <c r="U54" s="14"/>
      <c r="V54" s="14"/>
      <c r="W54" s="14">
        <f t="shared" si="11"/>
        <v>5.7246000000000006</v>
      </c>
      <c r="X54" s="16">
        <v>20</v>
      </c>
      <c r="Y54" s="17">
        <f t="shared" si="12"/>
        <v>8.4863571253886736</v>
      </c>
      <c r="Z54" s="14">
        <f t="shared" si="13"/>
        <v>4.9926632428466613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7.8337999999999992</v>
      </c>
      <c r="AF54" s="14">
        <f>VLOOKUP(A:A,[1]TDSheet!$A:$AF,32,0)</f>
        <v>6.0213999999999999</v>
      </c>
      <c r="AG54" s="14">
        <f>VLOOKUP(A:A,[1]TDSheet!$A:$AG,33,0)</f>
        <v>4.2228000000000003</v>
      </c>
      <c r="AH54" s="14">
        <f>VLOOKUP(A:A,[3]TDSheet!$A:$D,4,0)</f>
        <v>13.537000000000001</v>
      </c>
      <c r="AI54" s="14">
        <f>VLOOKUP(A:A,[1]TDSheet!$A:$AI,35,0)</f>
        <v>0</v>
      </c>
      <c r="AJ54" s="14">
        <f t="shared" si="14"/>
        <v>20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2386.5909999999999</v>
      </c>
      <c r="D55" s="8">
        <v>5990.8130000000001</v>
      </c>
      <c r="E55" s="8">
        <v>5136.4920000000002</v>
      </c>
      <c r="F55" s="8">
        <v>3169.6959999999999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5181.2830000000004</v>
      </c>
      <c r="K55" s="14">
        <f t="shared" si="10"/>
        <v>-44.791000000000167</v>
      </c>
      <c r="L55" s="14">
        <f>VLOOKUP(A:A,[1]TDSheet!$A:$U,21,0)</f>
        <v>1400</v>
      </c>
      <c r="M55" s="14">
        <f>VLOOKUP(A:A,[1]TDSheet!$A:$V,22,0)</f>
        <v>1600</v>
      </c>
      <c r="N55" s="14">
        <f>VLOOKUP(A:A,[1]TDSheet!$A:$X,24,0)</f>
        <v>1000</v>
      </c>
      <c r="O55" s="14"/>
      <c r="P55" s="14"/>
      <c r="Q55" s="14"/>
      <c r="R55" s="14"/>
      <c r="S55" s="14"/>
      <c r="T55" s="14"/>
      <c r="U55" s="14"/>
      <c r="V55" s="14"/>
      <c r="W55" s="14">
        <f t="shared" si="11"/>
        <v>1027.2984000000001</v>
      </c>
      <c r="X55" s="16">
        <v>400</v>
      </c>
      <c r="Y55" s="17">
        <f t="shared" si="12"/>
        <v>7.3685464710156259</v>
      </c>
      <c r="Z55" s="14">
        <f t="shared" si="13"/>
        <v>3.0854676693743506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846.47559999999999</v>
      </c>
      <c r="AF55" s="14">
        <f>VLOOKUP(A:A,[1]TDSheet!$A:$AF,32,0)</f>
        <v>840.17240000000004</v>
      </c>
      <c r="AG55" s="14">
        <f>VLOOKUP(A:A,[1]TDSheet!$A:$AG,33,0)</f>
        <v>898.62180000000012</v>
      </c>
      <c r="AH55" s="14">
        <f>VLOOKUP(A:A,[3]TDSheet!$A:$D,4,0)</f>
        <v>423.26400000000001</v>
      </c>
      <c r="AI55" s="18" t="s">
        <v>141</v>
      </c>
      <c r="AJ55" s="14">
        <f t="shared" si="14"/>
        <v>400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1691</v>
      </c>
      <c r="D56" s="8">
        <v>3934</v>
      </c>
      <c r="E56" s="8">
        <v>3477</v>
      </c>
      <c r="F56" s="8">
        <v>2115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3529</v>
      </c>
      <c r="K56" s="14">
        <f t="shared" si="10"/>
        <v>-52</v>
      </c>
      <c r="L56" s="14">
        <f>VLOOKUP(A:A,[1]TDSheet!$A:$U,21,0)</f>
        <v>200</v>
      </c>
      <c r="M56" s="14">
        <f>VLOOKUP(A:A,[1]TDSheet!$A:$V,22,0)</f>
        <v>200</v>
      </c>
      <c r="N56" s="14">
        <f>VLOOKUP(A:A,[1]TDSheet!$A:$X,24,0)</f>
        <v>500</v>
      </c>
      <c r="O56" s="14"/>
      <c r="P56" s="14"/>
      <c r="Q56" s="14"/>
      <c r="R56" s="14"/>
      <c r="S56" s="14"/>
      <c r="T56" s="14"/>
      <c r="U56" s="14"/>
      <c r="V56" s="14"/>
      <c r="W56" s="14">
        <f t="shared" si="11"/>
        <v>435.4</v>
      </c>
      <c r="X56" s="16"/>
      <c r="Y56" s="17">
        <f t="shared" si="12"/>
        <v>6.9246669728984847</v>
      </c>
      <c r="Z56" s="14">
        <f t="shared" si="13"/>
        <v>4.8576022048690861</v>
      </c>
      <c r="AA56" s="14"/>
      <c r="AB56" s="14"/>
      <c r="AC56" s="14"/>
      <c r="AD56" s="14">
        <f>VLOOKUP(A:A,[1]TDSheet!$A:$AD,30,0)</f>
        <v>1300</v>
      </c>
      <c r="AE56" s="14">
        <f>VLOOKUP(A:A,[1]TDSheet!$A:$AE,31,0)</f>
        <v>620.6</v>
      </c>
      <c r="AF56" s="14">
        <f>VLOOKUP(A:A,[1]TDSheet!$A:$AF,32,0)</f>
        <v>473.8</v>
      </c>
      <c r="AG56" s="14">
        <f>VLOOKUP(A:A,[1]TDSheet!$A:$AG,33,0)</f>
        <v>472</v>
      </c>
      <c r="AH56" s="14">
        <f>VLOOKUP(A:A,[3]TDSheet!$A:$D,4,0)</f>
        <v>366</v>
      </c>
      <c r="AI56" s="14">
        <v>0</v>
      </c>
      <c r="AJ56" s="14">
        <f t="shared" si="14"/>
        <v>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2209</v>
      </c>
      <c r="D57" s="8">
        <v>4841</v>
      </c>
      <c r="E57" s="8">
        <v>3588</v>
      </c>
      <c r="F57" s="8">
        <v>3420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3662</v>
      </c>
      <c r="K57" s="14">
        <f t="shared" si="10"/>
        <v>-74</v>
      </c>
      <c r="L57" s="14">
        <f>VLOOKUP(A:A,[1]TDSheet!$A:$U,21,0)</f>
        <v>300</v>
      </c>
      <c r="M57" s="14">
        <f>VLOOKUP(A:A,[1]TDSheet!$A:$V,22,0)</f>
        <v>300</v>
      </c>
      <c r="N57" s="14">
        <f>VLOOKUP(A:A,[1]TDSheet!$A:$X,24,0)</f>
        <v>800</v>
      </c>
      <c r="O57" s="14"/>
      <c r="P57" s="14"/>
      <c r="Q57" s="14"/>
      <c r="R57" s="14"/>
      <c r="S57" s="14"/>
      <c r="T57" s="14"/>
      <c r="U57" s="14"/>
      <c r="V57" s="14"/>
      <c r="W57" s="14">
        <f t="shared" si="11"/>
        <v>717.6</v>
      </c>
      <c r="X57" s="16">
        <v>300</v>
      </c>
      <c r="Y57" s="17">
        <f t="shared" si="12"/>
        <v>7.1348940914158305</v>
      </c>
      <c r="Z57" s="14">
        <f t="shared" si="13"/>
        <v>4.7658862876254178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880.2</v>
      </c>
      <c r="AF57" s="14">
        <f>VLOOKUP(A:A,[1]TDSheet!$A:$AF,32,0)</f>
        <v>787.6</v>
      </c>
      <c r="AG57" s="14">
        <f>VLOOKUP(A:A,[1]TDSheet!$A:$AG,33,0)</f>
        <v>782.2</v>
      </c>
      <c r="AH57" s="14">
        <f>VLOOKUP(A:A,[3]TDSheet!$A:$D,4,0)</f>
        <v>699</v>
      </c>
      <c r="AI57" s="18" t="s">
        <v>142</v>
      </c>
      <c r="AJ57" s="14">
        <f t="shared" si="14"/>
        <v>135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1132</v>
      </c>
      <c r="D58" s="8">
        <v>1894</v>
      </c>
      <c r="E58" s="8">
        <v>1491</v>
      </c>
      <c r="F58" s="8">
        <v>1514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1501</v>
      </c>
      <c r="K58" s="14">
        <f t="shared" si="10"/>
        <v>-10</v>
      </c>
      <c r="L58" s="14">
        <f>VLOOKUP(A:A,[1]TDSheet!$A:$U,21,0)</f>
        <v>100</v>
      </c>
      <c r="M58" s="14">
        <f>VLOOKUP(A:A,[1]TDSheet!$A:$V,22,0)</f>
        <v>200</v>
      </c>
      <c r="N58" s="14">
        <f>VLOOKUP(A:A,[1]TDSheet!$A:$X,24,0)</f>
        <v>400</v>
      </c>
      <c r="O58" s="14"/>
      <c r="P58" s="14"/>
      <c r="Q58" s="14"/>
      <c r="R58" s="14"/>
      <c r="S58" s="14"/>
      <c r="T58" s="14"/>
      <c r="U58" s="14"/>
      <c r="V58" s="14"/>
      <c r="W58" s="14">
        <f t="shared" si="11"/>
        <v>298.2</v>
      </c>
      <c r="X58" s="16"/>
      <c r="Y58" s="17">
        <f t="shared" si="12"/>
        <v>7.4245472837022133</v>
      </c>
      <c r="Z58" s="14">
        <f t="shared" si="13"/>
        <v>5.0771294433266263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364</v>
      </c>
      <c r="AF58" s="14">
        <f>VLOOKUP(A:A,[1]TDSheet!$A:$AF,32,0)</f>
        <v>376.6</v>
      </c>
      <c r="AG58" s="14">
        <f>VLOOKUP(A:A,[1]TDSheet!$A:$AG,33,0)</f>
        <v>335.8</v>
      </c>
      <c r="AH58" s="14">
        <f>VLOOKUP(A:A,[3]TDSheet!$A:$D,4,0)</f>
        <v>249</v>
      </c>
      <c r="AI58" s="18" t="s">
        <v>137</v>
      </c>
      <c r="AJ58" s="14">
        <f t="shared" si="14"/>
        <v>0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228</v>
      </c>
      <c r="D59" s="8">
        <v>308</v>
      </c>
      <c r="E59" s="8">
        <v>311</v>
      </c>
      <c r="F59" s="8">
        <v>201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337</v>
      </c>
      <c r="K59" s="14">
        <f t="shared" si="10"/>
        <v>-26</v>
      </c>
      <c r="L59" s="14">
        <f>VLOOKUP(A:A,[1]TDSheet!$A:$U,21,0)</f>
        <v>0</v>
      </c>
      <c r="M59" s="14">
        <f>VLOOKUP(A:A,[1]TDSheet!$A:$V,22,0)</f>
        <v>80</v>
      </c>
      <c r="N59" s="14">
        <f>VLOOKUP(A:A,[1]TDSheet!$A:$X,24,0)</f>
        <v>80</v>
      </c>
      <c r="O59" s="14"/>
      <c r="P59" s="14"/>
      <c r="Q59" s="14"/>
      <c r="R59" s="14"/>
      <c r="S59" s="14"/>
      <c r="T59" s="14"/>
      <c r="U59" s="14"/>
      <c r="V59" s="14"/>
      <c r="W59" s="14">
        <f t="shared" si="11"/>
        <v>62.2</v>
      </c>
      <c r="X59" s="16">
        <v>90</v>
      </c>
      <c r="Y59" s="17">
        <f t="shared" si="12"/>
        <v>7.2508038585209</v>
      </c>
      <c r="Z59" s="14">
        <f t="shared" si="13"/>
        <v>3.2315112540192925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78.599999999999994</v>
      </c>
      <c r="AF59" s="14">
        <f>VLOOKUP(A:A,[1]TDSheet!$A:$AF,32,0)</f>
        <v>65.8</v>
      </c>
      <c r="AG59" s="14">
        <f>VLOOKUP(A:A,[1]TDSheet!$A:$AG,33,0)</f>
        <v>57.4</v>
      </c>
      <c r="AH59" s="14">
        <f>VLOOKUP(A:A,[3]TDSheet!$A:$D,4,0)</f>
        <v>78</v>
      </c>
      <c r="AI59" s="14">
        <f>VLOOKUP(A:A,[1]TDSheet!$A:$AI,35,0)</f>
        <v>0</v>
      </c>
      <c r="AJ59" s="14">
        <f t="shared" si="14"/>
        <v>36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245</v>
      </c>
      <c r="D60" s="8">
        <v>278</v>
      </c>
      <c r="E60" s="8">
        <v>285</v>
      </c>
      <c r="F60" s="8">
        <v>196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310</v>
      </c>
      <c r="K60" s="14">
        <f t="shared" si="10"/>
        <v>-25</v>
      </c>
      <c r="L60" s="14">
        <f>VLOOKUP(A:A,[1]TDSheet!$A:$U,21,0)</f>
        <v>0</v>
      </c>
      <c r="M60" s="14">
        <f>VLOOKUP(A:A,[1]TDSheet!$A:$V,22,0)</f>
        <v>80</v>
      </c>
      <c r="N60" s="14">
        <f>VLOOKUP(A:A,[1]TDSheet!$A:$X,24,0)</f>
        <v>60</v>
      </c>
      <c r="O60" s="14"/>
      <c r="P60" s="14"/>
      <c r="Q60" s="14"/>
      <c r="R60" s="14"/>
      <c r="S60" s="14"/>
      <c r="T60" s="14"/>
      <c r="U60" s="14"/>
      <c r="V60" s="14"/>
      <c r="W60" s="14">
        <f t="shared" si="11"/>
        <v>57</v>
      </c>
      <c r="X60" s="16">
        <v>80</v>
      </c>
      <c r="Y60" s="17">
        <f t="shared" si="12"/>
        <v>7.2982456140350873</v>
      </c>
      <c r="Z60" s="14">
        <f t="shared" si="13"/>
        <v>3.4385964912280702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70.400000000000006</v>
      </c>
      <c r="AF60" s="14">
        <f>VLOOKUP(A:A,[1]TDSheet!$A:$AF,32,0)</f>
        <v>61</v>
      </c>
      <c r="AG60" s="14">
        <f>VLOOKUP(A:A,[1]TDSheet!$A:$AG,33,0)</f>
        <v>53.8</v>
      </c>
      <c r="AH60" s="14">
        <f>VLOOKUP(A:A,[3]TDSheet!$A:$D,4,0)</f>
        <v>72</v>
      </c>
      <c r="AI60" s="14">
        <f>VLOOKUP(A:A,[1]TDSheet!$A:$AI,35,0)</f>
        <v>0</v>
      </c>
      <c r="AJ60" s="14">
        <f t="shared" si="14"/>
        <v>32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459.13299999999998</v>
      </c>
      <c r="D61" s="8">
        <v>1227.9659999999999</v>
      </c>
      <c r="E61" s="8">
        <v>849.05700000000002</v>
      </c>
      <c r="F61" s="8">
        <v>825.95100000000002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842.11400000000003</v>
      </c>
      <c r="K61" s="14">
        <f t="shared" si="10"/>
        <v>6.9429999999999836</v>
      </c>
      <c r="L61" s="14">
        <f>VLOOKUP(A:A,[1]TDSheet!$A:$U,21,0)</f>
        <v>80</v>
      </c>
      <c r="M61" s="14">
        <f>VLOOKUP(A:A,[1]TDSheet!$A:$V,22,0)</f>
        <v>100</v>
      </c>
      <c r="N61" s="14">
        <f>VLOOKUP(A:A,[1]TDSheet!$A:$X,24,0)</f>
        <v>200</v>
      </c>
      <c r="O61" s="14"/>
      <c r="P61" s="14"/>
      <c r="Q61" s="14"/>
      <c r="R61" s="14"/>
      <c r="S61" s="14"/>
      <c r="T61" s="14"/>
      <c r="U61" s="14"/>
      <c r="V61" s="14"/>
      <c r="W61" s="14">
        <f t="shared" si="11"/>
        <v>169.81139999999999</v>
      </c>
      <c r="X61" s="16"/>
      <c r="Y61" s="17">
        <f t="shared" si="12"/>
        <v>7.101708130313984</v>
      </c>
      <c r="Z61" s="14">
        <f t="shared" si="13"/>
        <v>4.8639313968320153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168.93779999999998</v>
      </c>
      <c r="AF61" s="14">
        <f>VLOOKUP(A:A,[1]TDSheet!$A:$AF,32,0)</f>
        <v>163.12039999999999</v>
      </c>
      <c r="AG61" s="14">
        <f>VLOOKUP(A:A,[1]TDSheet!$A:$AG,33,0)</f>
        <v>178.95999999999998</v>
      </c>
      <c r="AH61" s="14">
        <f>VLOOKUP(A:A,[3]TDSheet!$A:$D,4,0)</f>
        <v>85.811000000000007</v>
      </c>
      <c r="AI61" s="14">
        <f>VLOOKUP(A:A,[1]TDSheet!$A:$AI,35,0)</f>
        <v>0</v>
      </c>
      <c r="AJ61" s="14">
        <f t="shared" si="14"/>
        <v>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870</v>
      </c>
      <c r="D62" s="8">
        <v>2</v>
      </c>
      <c r="E62" s="8">
        <v>508</v>
      </c>
      <c r="F62" s="8">
        <v>357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515</v>
      </c>
      <c r="K62" s="14">
        <f t="shared" si="10"/>
        <v>-7</v>
      </c>
      <c r="L62" s="14">
        <f>VLOOKUP(A:A,[1]TDSheet!$A:$U,21,0)</f>
        <v>0</v>
      </c>
      <c r="M62" s="14">
        <f>VLOOKUP(A:A,[1]TDSheet!$A:$V,22,0)</f>
        <v>1000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4"/>
      <c r="V62" s="14"/>
      <c r="W62" s="14">
        <f t="shared" si="11"/>
        <v>101.6</v>
      </c>
      <c r="X62" s="16"/>
      <c r="Y62" s="17">
        <f t="shared" si="12"/>
        <v>13.356299212598426</v>
      </c>
      <c r="Z62" s="14">
        <f t="shared" si="13"/>
        <v>3.5137795275590551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130.80000000000001</v>
      </c>
      <c r="AF62" s="14">
        <f>VLOOKUP(A:A,[1]TDSheet!$A:$AF,32,0)</f>
        <v>126.2</v>
      </c>
      <c r="AG62" s="14">
        <f>VLOOKUP(A:A,[1]TDSheet!$A:$AG,33,0)</f>
        <v>99.4</v>
      </c>
      <c r="AH62" s="14">
        <f>VLOOKUP(A:A,[3]TDSheet!$A:$D,4,0)</f>
        <v>116</v>
      </c>
      <c r="AI62" s="14">
        <f>VLOOKUP(A:A,[1]TDSheet!$A:$AI,35,0)</f>
        <v>0</v>
      </c>
      <c r="AJ62" s="14">
        <f t="shared" si="14"/>
        <v>0</v>
      </c>
      <c r="AK62" s="14"/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616.20500000000004</v>
      </c>
      <c r="D63" s="8">
        <v>1187.79</v>
      </c>
      <c r="E63" s="8">
        <v>995.53899999999999</v>
      </c>
      <c r="F63" s="8">
        <v>790.86500000000001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991.55600000000004</v>
      </c>
      <c r="K63" s="14">
        <f t="shared" si="10"/>
        <v>3.9829999999999472</v>
      </c>
      <c r="L63" s="14">
        <f>VLOOKUP(A:A,[1]TDSheet!$A:$U,21,0)</f>
        <v>120</v>
      </c>
      <c r="M63" s="14">
        <f>VLOOKUP(A:A,[1]TDSheet!$A:$V,22,0)</f>
        <v>200</v>
      </c>
      <c r="N63" s="14">
        <f>VLOOKUP(A:A,[1]TDSheet!$A:$X,24,0)</f>
        <v>200</v>
      </c>
      <c r="O63" s="14"/>
      <c r="P63" s="14"/>
      <c r="Q63" s="14"/>
      <c r="R63" s="14"/>
      <c r="S63" s="14"/>
      <c r="T63" s="14"/>
      <c r="U63" s="14"/>
      <c r="V63" s="14"/>
      <c r="W63" s="14">
        <f t="shared" si="11"/>
        <v>199.1078</v>
      </c>
      <c r="X63" s="16">
        <v>100</v>
      </c>
      <c r="Y63" s="17">
        <f t="shared" si="12"/>
        <v>7.0859353576303894</v>
      </c>
      <c r="Z63" s="14">
        <f t="shared" si="13"/>
        <v>3.9720442895757979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138.70580000000001</v>
      </c>
      <c r="AF63" s="14">
        <f>VLOOKUP(A:A,[1]TDSheet!$A:$AF,32,0)</f>
        <v>206.8536</v>
      </c>
      <c r="AG63" s="14">
        <f>VLOOKUP(A:A,[1]TDSheet!$A:$AG,33,0)</f>
        <v>196.79580000000001</v>
      </c>
      <c r="AH63" s="14">
        <f>VLOOKUP(A:A,[3]TDSheet!$A:$D,4,0)</f>
        <v>205.369</v>
      </c>
      <c r="AI63" s="19" t="s">
        <v>145</v>
      </c>
      <c r="AJ63" s="14">
        <f t="shared" si="14"/>
        <v>100</v>
      </c>
      <c r="AK63" s="14"/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2066</v>
      </c>
      <c r="D64" s="8">
        <v>3211</v>
      </c>
      <c r="E64" s="8">
        <v>3284</v>
      </c>
      <c r="F64" s="8">
        <v>1938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3343</v>
      </c>
      <c r="K64" s="14">
        <f t="shared" si="10"/>
        <v>-59</v>
      </c>
      <c r="L64" s="14">
        <f>VLOOKUP(A:A,[1]TDSheet!$A:$U,21,0)</f>
        <v>500</v>
      </c>
      <c r="M64" s="14">
        <f>VLOOKUP(A:A,[1]TDSheet!$A:$V,22,0)</f>
        <v>750</v>
      </c>
      <c r="N64" s="14">
        <f>VLOOKUP(A:A,[1]TDSheet!$A:$X,24,0)</f>
        <v>550</v>
      </c>
      <c r="O64" s="14"/>
      <c r="P64" s="14"/>
      <c r="Q64" s="14"/>
      <c r="R64" s="14"/>
      <c r="S64" s="14"/>
      <c r="T64" s="14"/>
      <c r="U64" s="14"/>
      <c r="V64" s="14"/>
      <c r="W64" s="14">
        <f t="shared" si="11"/>
        <v>556</v>
      </c>
      <c r="X64" s="16">
        <v>200</v>
      </c>
      <c r="Y64" s="17">
        <f t="shared" si="12"/>
        <v>7.0827338129496402</v>
      </c>
      <c r="Z64" s="14">
        <f t="shared" si="13"/>
        <v>3.485611510791367</v>
      </c>
      <c r="AA64" s="14"/>
      <c r="AB64" s="14"/>
      <c r="AC64" s="14"/>
      <c r="AD64" s="14">
        <f>VLOOKUP(A:A,[1]TDSheet!$A:$AD,30,0)</f>
        <v>504</v>
      </c>
      <c r="AE64" s="14">
        <f>VLOOKUP(A:A,[1]TDSheet!$A:$AE,31,0)</f>
        <v>586.79999999999995</v>
      </c>
      <c r="AF64" s="14">
        <f>VLOOKUP(A:A,[1]TDSheet!$A:$AF,32,0)</f>
        <v>593.79999999999995</v>
      </c>
      <c r="AG64" s="14">
        <f>VLOOKUP(A:A,[1]TDSheet!$A:$AG,33,0)</f>
        <v>535</v>
      </c>
      <c r="AH64" s="14">
        <f>VLOOKUP(A:A,[3]TDSheet!$A:$D,4,0)</f>
        <v>483</v>
      </c>
      <c r="AI64" s="14">
        <f>VLOOKUP(A:A,[1]TDSheet!$A:$AI,35,0)</f>
        <v>0</v>
      </c>
      <c r="AJ64" s="14">
        <f t="shared" si="14"/>
        <v>80</v>
      </c>
      <c r="AK64" s="14"/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1676</v>
      </c>
      <c r="D65" s="8">
        <v>2456</v>
      </c>
      <c r="E65" s="8">
        <v>2334</v>
      </c>
      <c r="F65" s="8">
        <v>1778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2350</v>
      </c>
      <c r="K65" s="14">
        <f t="shared" si="10"/>
        <v>-16</v>
      </c>
      <c r="L65" s="14">
        <f>VLOOKUP(A:A,[1]TDSheet!$A:$U,21,0)</f>
        <v>400</v>
      </c>
      <c r="M65" s="14">
        <f>VLOOKUP(A:A,[1]TDSheet!$A:$V,22,0)</f>
        <v>600</v>
      </c>
      <c r="N65" s="14">
        <f>VLOOKUP(A:A,[1]TDSheet!$A:$X,24,0)</f>
        <v>500</v>
      </c>
      <c r="O65" s="14"/>
      <c r="P65" s="14"/>
      <c r="Q65" s="14"/>
      <c r="R65" s="14"/>
      <c r="S65" s="14"/>
      <c r="T65" s="14"/>
      <c r="U65" s="14"/>
      <c r="V65" s="14"/>
      <c r="W65" s="14">
        <f t="shared" si="11"/>
        <v>466.8</v>
      </c>
      <c r="X65" s="16"/>
      <c r="Y65" s="17">
        <f t="shared" si="12"/>
        <v>7.0222793487574977</v>
      </c>
      <c r="Z65" s="14">
        <f t="shared" si="13"/>
        <v>3.808911739502999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497.4</v>
      </c>
      <c r="AF65" s="14">
        <f>VLOOKUP(A:A,[1]TDSheet!$A:$AF,32,0)</f>
        <v>502.8</v>
      </c>
      <c r="AG65" s="14">
        <f>VLOOKUP(A:A,[1]TDSheet!$A:$AG,33,0)</f>
        <v>459.4</v>
      </c>
      <c r="AH65" s="14">
        <f>VLOOKUP(A:A,[3]TDSheet!$A:$D,4,0)</f>
        <v>363</v>
      </c>
      <c r="AI65" s="14">
        <f>VLOOKUP(A:A,[1]TDSheet!$A:$AI,35,0)</f>
        <v>0</v>
      </c>
      <c r="AJ65" s="14">
        <f t="shared" si="14"/>
        <v>0</v>
      </c>
      <c r="AK65" s="14"/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215.54900000000001</v>
      </c>
      <c r="D66" s="8">
        <v>720.452</v>
      </c>
      <c r="E66" s="8">
        <v>485.37099999999998</v>
      </c>
      <c r="F66" s="8">
        <v>442.541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460.83699999999999</v>
      </c>
      <c r="K66" s="14">
        <f t="shared" si="10"/>
        <v>24.533999999999992</v>
      </c>
      <c r="L66" s="14">
        <f>VLOOKUP(A:A,[1]TDSheet!$A:$U,21,0)</f>
        <v>0</v>
      </c>
      <c r="M66" s="14">
        <f>VLOOKUP(A:A,[1]TDSheet!$A:$V,22,0)</f>
        <v>100</v>
      </c>
      <c r="N66" s="14">
        <f>VLOOKUP(A:A,[1]TDSheet!$A:$X,24,0)</f>
        <v>100</v>
      </c>
      <c r="O66" s="14"/>
      <c r="P66" s="14"/>
      <c r="Q66" s="14"/>
      <c r="R66" s="14"/>
      <c r="S66" s="14"/>
      <c r="T66" s="14"/>
      <c r="U66" s="14"/>
      <c r="V66" s="14"/>
      <c r="W66" s="14">
        <f t="shared" si="11"/>
        <v>97.07419999999999</v>
      </c>
      <c r="X66" s="16">
        <v>100</v>
      </c>
      <c r="Y66" s="17">
        <f t="shared" si="12"/>
        <v>7.649210603847366</v>
      </c>
      <c r="Z66" s="14">
        <f t="shared" si="13"/>
        <v>4.5587911103053136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114.39659999999999</v>
      </c>
      <c r="AF66" s="14">
        <f>VLOOKUP(A:A,[1]TDSheet!$A:$AF,32,0)</f>
        <v>99.501800000000003</v>
      </c>
      <c r="AG66" s="14">
        <f>VLOOKUP(A:A,[1]TDSheet!$A:$AG,33,0)</f>
        <v>102.0076</v>
      </c>
      <c r="AH66" s="14">
        <f>VLOOKUP(A:A,[3]TDSheet!$A:$D,4,0)</f>
        <v>98.084999999999994</v>
      </c>
      <c r="AI66" s="14">
        <f>VLOOKUP(A:A,[1]TDSheet!$A:$AI,35,0)</f>
        <v>0</v>
      </c>
      <c r="AJ66" s="14">
        <f t="shared" si="14"/>
        <v>100</v>
      </c>
      <c r="AK66" s="14"/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168.99600000000001</v>
      </c>
      <c r="D67" s="8">
        <v>273.75599999999997</v>
      </c>
      <c r="E67" s="8">
        <v>251.553</v>
      </c>
      <c r="F67" s="8">
        <v>185.012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244.84200000000001</v>
      </c>
      <c r="K67" s="14">
        <f t="shared" si="10"/>
        <v>6.7109999999999843</v>
      </c>
      <c r="L67" s="14">
        <f>VLOOKUP(A:A,[1]TDSheet!$A:$U,21,0)</f>
        <v>40</v>
      </c>
      <c r="M67" s="14">
        <f>VLOOKUP(A:A,[1]TDSheet!$A:$V,22,0)</f>
        <v>40</v>
      </c>
      <c r="N67" s="14">
        <f>VLOOKUP(A:A,[1]TDSheet!$A:$X,24,0)</f>
        <v>70</v>
      </c>
      <c r="O67" s="14"/>
      <c r="P67" s="14"/>
      <c r="Q67" s="14"/>
      <c r="R67" s="14"/>
      <c r="S67" s="14"/>
      <c r="T67" s="14"/>
      <c r="U67" s="14"/>
      <c r="V67" s="14"/>
      <c r="W67" s="14">
        <f t="shared" si="11"/>
        <v>50.310600000000001</v>
      </c>
      <c r="X67" s="16">
        <v>50</v>
      </c>
      <c r="Y67" s="17">
        <f t="shared" si="12"/>
        <v>7.6527014187864983</v>
      </c>
      <c r="Z67" s="14">
        <f t="shared" si="13"/>
        <v>3.6773960159489252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49.362200000000001</v>
      </c>
      <c r="AF67" s="14">
        <f>VLOOKUP(A:A,[1]TDSheet!$A:$AF,32,0)</f>
        <v>50.681599999999996</v>
      </c>
      <c r="AG67" s="14">
        <f>VLOOKUP(A:A,[1]TDSheet!$A:$AG,33,0)</f>
        <v>46.295999999999999</v>
      </c>
      <c r="AH67" s="14">
        <f>VLOOKUP(A:A,[3]TDSheet!$A:$D,4,0)</f>
        <v>55.017000000000003</v>
      </c>
      <c r="AI67" s="14">
        <f>VLOOKUP(A:A,[1]TDSheet!$A:$AI,35,0)</f>
        <v>0</v>
      </c>
      <c r="AJ67" s="14">
        <f t="shared" si="14"/>
        <v>50</v>
      </c>
      <c r="AK67" s="14"/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1169.5329999999999</v>
      </c>
      <c r="D68" s="8">
        <v>1875.846</v>
      </c>
      <c r="E68" s="8">
        <v>1935.617</v>
      </c>
      <c r="F68" s="8">
        <v>1086.3489999999999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1834.1320000000001</v>
      </c>
      <c r="K68" s="14">
        <f t="shared" si="10"/>
        <v>101.4849999999999</v>
      </c>
      <c r="L68" s="14">
        <f>VLOOKUP(A:A,[1]TDSheet!$A:$U,21,0)</f>
        <v>400</v>
      </c>
      <c r="M68" s="14">
        <f>VLOOKUP(A:A,[1]TDSheet!$A:$V,22,0)</f>
        <v>700</v>
      </c>
      <c r="N68" s="14">
        <f>VLOOKUP(A:A,[1]TDSheet!$A:$X,24,0)</f>
        <v>400</v>
      </c>
      <c r="O68" s="14"/>
      <c r="P68" s="14"/>
      <c r="Q68" s="14"/>
      <c r="R68" s="14"/>
      <c r="S68" s="14"/>
      <c r="T68" s="14"/>
      <c r="U68" s="14"/>
      <c r="V68" s="14"/>
      <c r="W68" s="14">
        <f t="shared" si="11"/>
        <v>387.1234</v>
      </c>
      <c r="X68" s="16">
        <v>200</v>
      </c>
      <c r="Y68" s="17">
        <f t="shared" si="12"/>
        <v>7.1975731769249807</v>
      </c>
      <c r="Z68" s="14">
        <f t="shared" si="13"/>
        <v>2.8062085629543447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383.97539999999998</v>
      </c>
      <c r="AF68" s="14">
        <f>VLOOKUP(A:A,[1]TDSheet!$A:$AF,32,0)</f>
        <v>390.1694</v>
      </c>
      <c r="AG68" s="14">
        <f>VLOOKUP(A:A,[1]TDSheet!$A:$AG,33,0)</f>
        <v>344.10680000000002</v>
      </c>
      <c r="AH68" s="14">
        <f>VLOOKUP(A:A,[3]TDSheet!$A:$D,4,0)</f>
        <v>380.02300000000002</v>
      </c>
      <c r="AI68" s="18" t="s">
        <v>137</v>
      </c>
      <c r="AJ68" s="14">
        <f t="shared" si="14"/>
        <v>200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117.455</v>
      </c>
      <c r="D69" s="8">
        <v>412.92700000000002</v>
      </c>
      <c r="E69" s="8">
        <v>296.63099999999997</v>
      </c>
      <c r="F69" s="8">
        <v>231.05099999999999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278.947</v>
      </c>
      <c r="K69" s="14">
        <f t="shared" si="10"/>
        <v>17.683999999999969</v>
      </c>
      <c r="L69" s="14">
        <f>VLOOKUP(A:A,[1]TDSheet!$A:$U,21,0)</f>
        <v>50</v>
      </c>
      <c r="M69" s="14">
        <f>VLOOKUP(A:A,[1]TDSheet!$A:$V,22,0)</f>
        <v>50</v>
      </c>
      <c r="N69" s="14">
        <f>VLOOKUP(A:A,[1]TDSheet!$A:$X,24,0)</f>
        <v>70</v>
      </c>
      <c r="O69" s="14"/>
      <c r="P69" s="14"/>
      <c r="Q69" s="14"/>
      <c r="R69" s="14"/>
      <c r="S69" s="14"/>
      <c r="T69" s="14"/>
      <c r="U69" s="14"/>
      <c r="V69" s="14"/>
      <c r="W69" s="14">
        <f t="shared" si="11"/>
        <v>59.326199999999993</v>
      </c>
      <c r="X69" s="16">
        <v>40</v>
      </c>
      <c r="Y69" s="17">
        <f t="shared" si="12"/>
        <v>7.4343376113757502</v>
      </c>
      <c r="Z69" s="14">
        <f t="shared" si="13"/>
        <v>3.8945862030603684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49.498800000000003</v>
      </c>
      <c r="AF69" s="14">
        <f>VLOOKUP(A:A,[1]TDSheet!$A:$AF,32,0)</f>
        <v>41.956000000000003</v>
      </c>
      <c r="AG69" s="14">
        <f>VLOOKUP(A:A,[1]TDSheet!$A:$AG,33,0)</f>
        <v>58.326999999999998</v>
      </c>
      <c r="AH69" s="14">
        <f>VLOOKUP(A:A,[3]TDSheet!$A:$D,4,0)</f>
        <v>62.667999999999999</v>
      </c>
      <c r="AI69" s="14">
        <f>VLOOKUP(A:A,[1]TDSheet!$A:$AI,35,0)</f>
        <v>0</v>
      </c>
      <c r="AJ69" s="14">
        <f t="shared" si="14"/>
        <v>40</v>
      </c>
      <c r="AK69" s="14"/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111</v>
      </c>
      <c r="D70" s="8">
        <v>128</v>
      </c>
      <c r="E70" s="8">
        <v>140</v>
      </c>
      <c r="F70" s="8">
        <v>95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147</v>
      </c>
      <c r="K70" s="14">
        <f t="shared" si="10"/>
        <v>-7</v>
      </c>
      <c r="L70" s="14">
        <f>VLOOKUP(A:A,[1]TDSheet!$A:$U,21,0)</f>
        <v>0</v>
      </c>
      <c r="M70" s="14">
        <f>VLOOKUP(A:A,[1]TDSheet!$A:$V,22,0)</f>
        <v>30</v>
      </c>
      <c r="N70" s="14">
        <f>VLOOKUP(A:A,[1]TDSheet!$A:$X,24,0)</f>
        <v>30</v>
      </c>
      <c r="O70" s="14"/>
      <c r="P70" s="14"/>
      <c r="Q70" s="14"/>
      <c r="R70" s="14"/>
      <c r="S70" s="14"/>
      <c r="T70" s="14"/>
      <c r="U70" s="14"/>
      <c r="V70" s="14"/>
      <c r="W70" s="14">
        <f t="shared" si="11"/>
        <v>28</v>
      </c>
      <c r="X70" s="16">
        <v>50</v>
      </c>
      <c r="Y70" s="17">
        <f t="shared" si="12"/>
        <v>7.3214285714285712</v>
      </c>
      <c r="Z70" s="14">
        <f t="shared" si="13"/>
        <v>3.3928571428571428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26.8</v>
      </c>
      <c r="AF70" s="14">
        <f>VLOOKUP(A:A,[1]TDSheet!$A:$AF,32,0)</f>
        <v>23.6</v>
      </c>
      <c r="AG70" s="14">
        <f>VLOOKUP(A:A,[1]TDSheet!$A:$AG,33,0)</f>
        <v>24.2</v>
      </c>
      <c r="AH70" s="14">
        <f>VLOOKUP(A:A,[3]TDSheet!$A:$D,4,0)</f>
        <v>45</v>
      </c>
      <c r="AI70" s="14">
        <f>VLOOKUP(A:A,[1]TDSheet!$A:$AI,35,0)</f>
        <v>0</v>
      </c>
      <c r="AJ70" s="14">
        <f t="shared" si="14"/>
        <v>30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372</v>
      </c>
      <c r="D71" s="8">
        <v>313</v>
      </c>
      <c r="E71" s="8">
        <v>387</v>
      </c>
      <c r="F71" s="8">
        <v>297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375</v>
      </c>
      <c r="K71" s="14">
        <f t="shared" si="10"/>
        <v>12</v>
      </c>
      <c r="L71" s="14">
        <f>VLOOKUP(A:A,[1]TDSheet!$A:$U,21,0)</f>
        <v>80</v>
      </c>
      <c r="M71" s="14">
        <f>VLOOKUP(A:A,[1]TDSheet!$A:$V,22,0)</f>
        <v>110</v>
      </c>
      <c r="N71" s="14">
        <f>VLOOKUP(A:A,[1]TDSheet!$A:$X,24,0)</f>
        <v>90</v>
      </c>
      <c r="O71" s="14"/>
      <c r="P71" s="14"/>
      <c r="Q71" s="14"/>
      <c r="R71" s="14"/>
      <c r="S71" s="14"/>
      <c r="T71" s="14"/>
      <c r="U71" s="14"/>
      <c r="V71" s="14"/>
      <c r="W71" s="14">
        <f t="shared" si="11"/>
        <v>77.400000000000006</v>
      </c>
      <c r="X71" s="16"/>
      <c r="Y71" s="17">
        <f t="shared" si="12"/>
        <v>7.4547803617571056</v>
      </c>
      <c r="Z71" s="14">
        <f t="shared" si="13"/>
        <v>3.8372093023255811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85.6</v>
      </c>
      <c r="AF71" s="14">
        <f>VLOOKUP(A:A,[1]TDSheet!$A:$AF,32,0)</f>
        <v>82.6</v>
      </c>
      <c r="AG71" s="14">
        <f>VLOOKUP(A:A,[1]TDSheet!$A:$AG,33,0)</f>
        <v>72.2</v>
      </c>
      <c r="AH71" s="14">
        <f>VLOOKUP(A:A,[3]TDSheet!$A:$D,4,0)</f>
        <v>28</v>
      </c>
      <c r="AI71" s="18" t="s">
        <v>141</v>
      </c>
      <c r="AJ71" s="14">
        <f t="shared" si="14"/>
        <v>0</v>
      </c>
      <c r="AK71" s="14"/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266</v>
      </c>
      <c r="D72" s="8">
        <v>742</v>
      </c>
      <c r="E72" s="8">
        <v>529</v>
      </c>
      <c r="F72" s="8">
        <v>472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527</v>
      </c>
      <c r="K72" s="14">
        <f t="shared" ref="K72:K108" si="15">E72-J72</f>
        <v>2</v>
      </c>
      <c r="L72" s="14">
        <f>VLOOKUP(A:A,[1]TDSheet!$A:$U,21,0)</f>
        <v>70</v>
      </c>
      <c r="M72" s="14">
        <f>VLOOKUP(A:A,[1]TDSheet!$A:$V,22,0)</f>
        <v>100</v>
      </c>
      <c r="N72" s="14">
        <f>VLOOKUP(A:A,[1]TDSheet!$A:$X,24,0)</f>
        <v>110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08" si="16">(E72-AD72)/5</f>
        <v>105.8</v>
      </c>
      <c r="X72" s="16"/>
      <c r="Y72" s="17">
        <f t="shared" ref="Y72:Y108" si="17">(F72+L72+M72+N72+X72)/W72</f>
        <v>7.1077504725897924</v>
      </c>
      <c r="Z72" s="14">
        <f t="shared" ref="Z72:Z108" si="18">F72/W72</f>
        <v>4.4612476370510397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112.4</v>
      </c>
      <c r="AF72" s="14">
        <f>VLOOKUP(A:A,[1]TDSheet!$A:$AF,32,0)</f>
        <v>111.8</v>
      </c>
      <c r="AG72" s="14">
        <f>VLOOKUP(A:A,[1]TDSheet!$A:$AG,33,0)</f>
        <v>109.8</v>
      </c>
      <c r="AH72" s="14">
        <f>VLOOKUP(A:A,[3]TDSheet!$A:$D,4,0)</f>
        <v>70</v>
      </c>
      <c r="AI72" s="18" t="s">
        <v>141</v>
      </c>
      <c r="AJ72" s="14">
        <f t="shared" ref="AJ72:AJ108" si="19">X72*H72</f>
        <v>0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154.346</v>
      </c>
      <c r="D73" s="8">
        <v>177.97</v>
      </c>
      <c r="E73" s="8">
        <v>127.158</v>
      </c>
      <c r="F73" s="8">
        <v>205.15799999999999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131.511</v>
      </c>
      <c r="K73" s="14">
        <f t="shared" si="15"/>
        <v>-4.3529999999999944</v>
      </c>
      <c r="L73" s="14">
        <f>VLOOKUP(A:A,[1]TDSheet!$A:$U,21,0)</f>
        <v>0</v>
      </c>
      <c r="M73" s="14">
        <f>VLOOKUP(A:A,[1]TDSheet!$A:$V,22,0)</f>
        <v>0</v>
      </c>
      <c r="N73" s="14">
        <f>VLOOKUP(A:A,[1]TDSheet!$A:$X,24,0)</f>
        <v>20</v>
      </c>
      <c r="O73" s="14"/>
      <c r="P73" s="14"/>
      <c r="Q73" s="14"/>
      <c r="R73" s="14"/>
      <c r="S73" s="14"/>
      <c r="T73" s="14"/>
      <c r="U73" s="14"/>
      <c r="V73" s="14"/>
      <c r="W73" s="14">
        <f t="shared" si="16"/>
        <v>25.4316</v>
      </c>
      <c r="X73" s="16"/>
      <c r="Y73" s="17">
        <f t="shared" si="17"/>
        <v>8.8534736312304378</v>
      </c>
      <c r="Z73" s="14">
        <f t="shared" si="18"/>
        <v>8.0670504411834099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39.160600000000002</v>
      </c>
      <c r="AF73" s="14">
        <f>VLOOKUP(A:A,[1]TDSheet!$A:$AF,32,0)</f>
        <v>44.260800000000003</v>
      </c>
      <c r="AG73" s="14">
        <f>VLOOKUP(A:A,[1]TDSheet!$A:$AG,33,0)</f>
        <v>37.363999999999997</v>
      </c>
      <c r="AH73" s="14">
        <f>VLOOKUP(A:A,[3]TDSheet!$A:$D,4,0)</f>
        <v>20.814</v>
      </c>
      <c r="AI73" s="14">
        <f>VLOOKUP(A:A,[1]TDSheet!$A:$AI,35,0)</f>
        <v>0</v>
      </c>
      <c r="AJ73" s="14">
        <f t="shared" si="19"/>
        <v>0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318</v>
      </c>
      <c r="D74" s="8">
        <v>972</v>
      </c>
      <c r="E74" s="8">
        <v>620</v>
      </c>
      <c r="F74" s="8">
        <v>648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634</v>
      </c>
      <c r="K74" s="14">
        <f t="shared" si="15"/>
        <v>-14</v>
      </c>
      <c r="L74" s="14">
        <f>VLOOKUP(A:A,[1]TDSheet!$A:$U,21,0)</f>
        <v>0</v>
      </c>
      <c r="M74" s="14">
        <f>VLOOKUP(A:A,[1]TDSheet!$A:$V,22,0)</f>
        <v>100</v>
      </c>
      <c r="N74" s="14">
        <f>VLOOKUP(A:A,[1]TDSheet!$A:$X,24,0)</f>
        <v>130</v>
      </c>
      <c r="O74" s="14"/>
      <c r="P74" s="14"/>
      <c r="Q74" s="14"/>
      <c r="R74" s="14"/>
      <c r="S74" s="14"/>
      <c r="T74" s="14"/>
      <c r="U74" s="14"/>
      <c r="V74" s="14"/>
      <c r="W74" s="14">
        <f t="shared" si="16"/>
        <v>124</v>
      </c>
      <c r="X74" s="16"/>
      <c r="Y74" s="17">
        <f t="shared" si="17"/>
        <v>7.080645161290323</v>
      </c>
      <c r="Z74" s="14">
        <f t="shared" si="18"/>
        <v>5.225806451612903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137.4</v>
      </c>
      <c r="AF74" s="14">
        <f>VLOOKUP(A:A,[1]TDSheet!$A:$AF,32,0)</f>
        <v>112.6</v>
      </c>
      <c r="AG74" s="14">
        <f>VLOOKUP(A:A,[1]TDSheet!$A:$AG,33,0)</f>
        <v>136.6</v>
      </c>
      <c r="AH74" s="14">
        <f>VLOOKUP(A:A,[3]TDSheet!$A:$D,4,0)</f>
        <v>78</v>
      </c>
      <c r="AI74" s="18" t="s">
        <v>139</v>
      </c>
      <c r="AJ74" s="14">
        <f t="shared" si="19"/>
        <v>0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500</v>
      </c>
      <c r="D75" s="8">
        <v>1215</v>
      </c>
      <c r="E75" s="8">
        <v>955</v>
      </c>
      <c r="F75" s="8">
        <v>750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922</v>
      </c>
      <c r="K75" s="14">
        <f t="shared" si="15"/>
        <v>33</v>
      </c>
      <c r="L75" s="14">
        <f>VLOOKUP(A:A,[1]TDSheet!$A:$U,21,0)</f>
        <v>200</v>
      </c>
      <c r="M75" s="14">
        <f>VLOOKUP(A:A,[1]TDSheet!$A:$V,22,0)</f>
        <v>210</v>
      </c>
      <c r="N75" s="14">
        <f>VLOOKUP(A:A,[1]TDSheet!$A:$X,24,0)</f>
        <v>200</v>
      </c>
      <c r="O75" s="14"/>
      <c r="P75" s="14"/>
      <c r="Q75" s="14"/>
      <c r="R75" s="14"/>
      <c r="S75" s="14"/>
      <c r="T75" s="14"/>
      <c r="U75" s="14"/>
      <c r="V75" s="14"/>
      <c r="W75" s="14">
        <f t="shared" si="16"/>
        <v>191</v>
      </c>
      <c r="X75" s="16"/>
      <c r="Y75" s="17">
        <f t="shared" si="17"/>
        <v>7.1204188481675397</v>
      </c>
      <c r="Z75" s="14">
        <f t="shared" si="18"/>
        <v>3.9267015706806281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164.4</v>
      </c>
      <c r="AF75" s="14">
        <f>VLOOKUP(A:A,[1]TDSheet!$A:$AF,32,0)</f>
        <v>172.2</v>
      </c>
      <c r="AG75" s="14">
        <f>VLOOKUP(A:A,[1]TDSheet!$A:$AG,33,0)</f>
        <v>185.8</v>
      </c>
      <c r="AH75" s="14">
        <f>VLOOKUP(A:A,[3]TDSheet!$A:$D,4,0)</f>
        <v>108</v>
      </c>
      <c r="AI75" s="18" t="s">
        <v>139</v>
      </c>
      <c r="AJ75" s="14">
        <f t="shared" si="19"/>
        <v>0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510</v>
      </c>
      <c r="D76" s="8">
        <v>690</v>
      </c>
      <c r="E76" s="8">
        <v>716</v>
      </c>
      <c r="F76" s="8">
        <v>472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732</v>
      </c>
      <c r="K76" s="14">
        <f t="shared" si="15"/>
        <v>-16</v>
      </c>
      <c r="L76" s="14">
        <f>VLOOKUP(A:A,[1]TDSheet!$A:$U,21,0)</f>
        <v>100</v>
      </c>
      <c r="M76" s="14">
        <f>VLOOKUP(A:A,[1]TDSheet!$A:$V,22,0)</f>
        <v>220</v>
      </c>
      <c r="N76" s="14">
        <f>VLOOKUP(A:A,[1]TDSheet!$A:$X,24,0)</f>
        <v>150</v>
      </c>
      <c r="O76" s="14"/>
      <c r="P76" s="14"/>
      <c r="Q76" s="14"/>
      <c r="R76" s="14"/>
      <c r="S76" s="14"/>
      <c r="T76" s="14"/>
      <c r="U76" s="14"/>
      <c r="V76" s="14"/>
      <c r="W76" s="14">
        <f t="shared" si="16"/>
        <v>143.19999999999999</v>
      </c>
      <c r="X76" s="16">
        <v>100</v>
      </c>
      <c r="Y76" s="17">
        <f t="shared" si="17"/>
        <v>7.2765363128491627</v>
      </c>
      <c r="Z76" s="14">
        <f t="shared" si="18"/>
        <v>3.2960893854748607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150.6</v>
      </c>
      <c r="AF76" s="14">
        <f>VLOOKUP(A:A,[1]TDSheet!$A:$AF,32,0)</f>
        <v>150.80000000000001</v>
      </c>
      <c r="AG76" s="14">
        <f>VLOOKUP(A:A,[1]TDSheet!$A:$AG,33,0)</f>
        <v>130.6</v>
      </c>
      <c r="AH76" s="14">
        <f>VLOOKUP(A:A,[3]TDSheet!$A:$D,4,0)</f>
        <v>154</v>
      </c>
      <c r="AI76" s="14">
        <f>VLOOKUP(A:A,[1]TDSheet!$A:$AI,35,0)</f>
        <v>0</v>
      </c>
      <c r="AJ76" s="14">
        <f t="shared" si="19"/>
        <v>40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564</v>
      </c>
      <c r="D77" s="8">
        <v>820</v>
      </c>
      <c r="E77" s="8">
        <v>850</v>
      </c>
      <c r="F77" s="8">
        <v>521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869</v>
      </c>
      <c r="K77" s="14">
        <f t="shared" si="15"/>
        <v>-19</v>
      </c>
      <c r="L77" s="14">
        <f>VLOOKUP(A:A,[1]TDSheet!$A:$U,21,0)</f>
        <v>150</v>
      </c>
      <c r="M77" s="14">
        <f>VLOOKUP(A:A,[1]TDSheet!$A:$V,22,0)</f>
        <v>240</v>
      </c>
      <c r="N77" s="14">
        <f>VLOOKUP(A:A,[1]TDSheet!$A:$X,24,0)</f>
        <v>170</v>
      </c>
      <c r="O77" s="14"/>
      <c r="P77" s="14"/>
      <c r="Q77" s="14"/>
      <c r="R77" s="14"/>
      <c r="S77" s="14"/>
      <c r="T77" s="14"/>
      <c r="U77" s="14"/>
      <c r="V77" s="14"/>
      <c r="W77" s="14">
        <f t="shared" si="16"/>
        <v>170</v>
      </c>
      <c r="X77" s="16">
        <v>100</v>
      </c>
      <c r="Y77" s="17">
        <f t="shared" si="17"/>
        <v>6.947058823529412</v>
      </c>
      <c r="Z77" s="14">
        <f t="shared" si="18"/>
        <v>3.0647058823529414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174.4</v>
      </c>
      <c r="AF77" s="14">
        <f>VLOOKUP(A:A,[1]TDSheet!$A:$AF,32,0)</f>
        <v>150.80000000000001</v>
      </c>
      <c r="AG77" s="14">
        <f>VLOOKUP(A:A,[1]TDSheet!$A:$AG,33,0)</f>
        <v>153.80000000000001</v>
      </c>
      <c r="AH77" s="14">
        <f>VLOOKUP(A:A,[3]TDSheet!$A:$D,4,0)</f>
        <v>196</v>
      </c>
      <c r="AI77" s="14">
        <f>VLOOKUP(A:A,[1]TDSheet!$A:$AI,35,0)</f>
        <v>0</v>
      </c>
      <c r="AJ77" s="14">
        <f t="shared" si="19"/>
        <v>33</v>
      </c>
      <c r="AK77" s="14"/>
      <c r="AL77" s="14"/>
      <c r="AM77" s="14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404</v>
      </c>
      <c r="D78" s="8">
        <v>664</v>
      </c>
      <c r="E78" s="8">
        <v>598</v>
      </c>
      <c r="F78" s="8">
        <v>464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612</v>
      </c>
      <c r="K78" s="14">
        <f t="shared" si="15"/>
        <v>-14</v>
      </c>
      <c r="L78" s="14">
        <f>VLOOKUP(A:A,[1]TDSheet!$A:$U,21,0)</f>
        <v>100</v>
      </c>
      <c r="M78" s="14">
        <f>VLOOKUP(A:A,[1]TDSheet!$A:$V,22,0)</f>
        <v>100</v>
      </c>
      <c r="N78" s="14">
        <f>VLOOKUP(A:A,[1]TDSheet!$A:$X,24,0)</f>
        <v>140</v>
      </c>
      <c r="O78" s="14"/>
      <c r="P78" s="14"/>
      <c r="Q78" s="14"/>
      <c r="R78" s="14"/>
      <c r="S78" s="14"/>
      <c r="T78" s="14"/>
      <c r="U78" s="14"/>
      <c r="V78" s="14"/>
      <c r="W78" s="14">
        <f t="shared" si="16"/>
        <v>119.6</v>
      </c>
      <c r="X78" s="16">
        <v>50</v>
      </c>
      <c r="Y78" s="17">
        <f t="shared" si="17"/>
        <v>7.1404682274247495</v>
      </c>
      <c r="Z78" s="14">
        <f t="shared" si="18"/>
        <v>3.8795986622073579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134.4</v>
      </c>
      <c r="AF78" s="14">
        <f>VLOOKUP(A:A,[1]TDSheet!$A:$AF,32,0)</f>
        <v>122</v>
      </c>
      <c r="AG78" s="14">
        <f>VLOOKUP(A:A,[1]TDSheet!$A:$AG,33,0)</f>
        <v>118.4</v>
      </c>
      <c r="AH78" s="14">
        <f>VLOOKUP(A:A,[3]TDSheet!$A:$D,4,0)</f>
        <v>139</v>
      </c>
      <c r="AI78" s="14">
        <f>VLOOKUP(A:A,[1]TDSheet!$A:$AI,35,0)</f>
        <v>0</v>
      </c>
      <c r="AJ78" s="14">
        <f t="shared" si="19"/>
        <v>17.5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589</v>
      </c>
      <c r="D79" s="8">
        <v>313</v>
      </c>
      <c r="E79" s="8">
        <v>407</v>
      </c>
      <c r="F79" s="8">
        <v>490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409</v>
      </c>
      <c r="K79" s="14">
        <f t="shared" si="15"/>
        <v>-2</v>
      </c>
      <c r="L79" s="14">
        <f>VLOOKUP(A:A,[1]TDSheet!$A:$U,21,0)</f>
        <v>0</v>
      </c>
      <c r="M79" s="14">
        <f>VLOOKUP(A:A,[1]TDSheet!$A:$V,22,0)</f>
        <v>30</v>
      </c>
      <c r="N79" s="14">
        <f>VLOOKUP(A:A,[1]TDSheet!$A:$X,24,0)</f>
        <v>90</v>
      </c>
      <c r="O79" s="14"/>
      <c r="P79" s="14"/>
      <c r="Q79" s="14"/>
      <c r="R79" s="14"/>
      <c r="S79" s="14"/>
      <c r="T79" s="14"/>
      <c r="U79" s="14"/>
      <c r="V79" s="14"/>
      <c r="W79" s="14">
        <f t="shared" si="16"/>
        <v>81.400000000000006</v>
      </c>
      <c r="X79" s="16"/>
      <c r="Y79" s="17">
        <f t="shared" si="17"/>
        <v>7.4938574938574929</v>
      </c>
      <c r="Z79" s="14">
        <f t="shared" si="18"/>
        <v>6.0196560196560194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51</v>
      </c>
      <c r="AF79" s="14">
        <f>VLOOKUP(A:A,[1]TDSheet!$A:$AF,32,0)</f>
        <v>63.8</v>
      </c>
      <c r="AG79" s="14">
        <f>VLOOKUP(A:A,[1]TDSheet!$A:$AG,33,0)</f>
        <v>76.2</v>
      </c>
      <c r="AH79" s="14">
        <f>VLOOKUP(A:A,[3]TDSheet!$A:$D,4,0)</f>
        <v>21</v>
      </c>
      <c r="AI79" s="19" t="s">
        <v>143</v>
      </c>
      <c r="AJ79" s="14">
        <f t="shared" si="19"/>
        <v>0</v>
      </c>
      <c r="AK79" s="14"/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4337</v>
      </c>
      <c r="D80" s="8">
        <v>5331</v>
      </c>
      <c r="E80" s="8">
        <v>6225</v>
      </c>
      <c r="F80" s="8">
        <v>3366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6288</v>
      </c>
      <c r="K80" s="14">
        <f t="shared" si="15"/>
        <v>-63</v>
      </c>
      <c r="L80" s="14">
        <f>VLOOKUP(A:A,[1]TDSheet!$A:$U,21,0)</f>
        <v>1000</v>
      </c>
      <c r="M80" s="14">
        <f>VLOOKUP(A:A,[1]TDSheet!$A:$V,22,0)</f>
        <v>1300</v>
      </c>
      <c r="N80" s="14">
        <f>VLOOKUP(A:A,[1]TDSheet!$A:$X,24,0)</f>
        <v>1000</v>
      </c>
      <c r="O80" s="14"/>
      <c r="P80" s="14"/>
      <c r="Q80" s="14"/>
      <c r="R80" s="14"/>
      <c r="S80" s="14"/>
      <c r="T80" s="14"/>
      <c r="U80" s="14"/>
      <c r="V80" s="14"/>
      <c r="W80" s="14">
        <f t="shared" si="16"/>
        <v>995.4</v>
      </c>
      <c r="X80" s="16">
        <v>500</v>
      </c>
      <c r="Y80" s="17">
        <f t="shared" si="17"/>
        <v>7.1991159332931485</v>
      </c>
      <c r="Z80" s="14">
        <f t="shared" si="18"/>
        <v>3.3815551537070525</v>
      </c>
      <c r="AA80" s="14"/>
      <c r="AB80" s="14"/>
      <c r="AC80" s="14"/>
      <c r="AD80" s="14">
        <f>VLOOKUP(A:A,[1]TDSheet!$A:$AD,30,0)</f>
        <v>1248</v>
      </c>
      <c r="AE80" s="14">
        <f>VLOOKUP(A:A,[1]TDSheet!$A:$AE,31,0)</f>
        <v>1099.4000000000001</v>
      </c>
      <c r="AF80" s="14">
        <f>VLOOKUP(A:A,[1]TDSheet!$A:$AF,32,0)</f>
        <v>1077.2</v>
      </c>
      <c r="AG80" s="14">
        <f>VLOOKUP(A:A,[1]TDSheet!$A:$AG,33,0)</f>
        <v>889.2</v>
      </c>
      <c r="AH80" s="14">
        <f>VLOOKUP(A:A,[3]TDSheet!$A:$D,4,0)</f>
        <v>891</v>
      </c>
      <c r="AI80" s="18" t="s">
        <v>140</v>
      </c>
      <c r="AJ80" s="14">
        <f t="shared" si="19"/>
        <v>175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7887</v>
      </c>
      <c r="D81" s="8">
        <v>10578</v>
      </c>
      <c r="E81" s="8">
        <v>10443</v>
      </c>
      <c r="F81" s="8">
        <v>7831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10637</v>
      </c>
      <c r="K81" s="14">
        <f t="shared" si="15"/>
        <v>-194</v>
      </c>
      <c r="L81" s="14">
        <f>VLOOKUP(A:A,[1]TDSheet!$A:$U,21,0)</f>
        <v>1700</v>
      </c>
      <c r="M81" s="14">
        <f>VLOOKUP(A:A,[1]TDSheet!$A:$V,22,0)</f>
        <v>2000</v>
      </c>
      <c r="N81" s="14">
        <f>VLOOKUP(A:A,[1]TDSheet!$A:$X,24,0)</f>
        <v>2000</v>
      </c>
      <c r="O81" s="14"/>
      <c r="P81" s="14"/>
      <c r="Q81" s="14"/>
      <c r="R81" s="14"/>
      <c r="S81" s="14"/>
      <c r="T81" s="14"/>
      <c r="U81" s="14"/>
      <c r="V81" s="14"/>
      <c r="W81" s="14">
        <f t="shared" si="16"/>
        <v>2008.2</v>
      </c>
      <c r="X81" s="16">
        <v>1000</v>
      </c>
      <c r="Y81" s="17">
        <f t="shared" si="17"/>
        <v>7.2358330843541481</v>
      </c>
      <c r="Z81" s="14">
        <f t="shared" si="18"/>
        <v>3.8995120007967334</v>
      </c>
      <c r="AA81" s="14"/>
      <c r="AB81" s="14"/>
      <c r="AC81" s="14"/>
      <c r="AD81" s="14">
        <f>VLOOKUP(A:A,[1]TDSheet!$A:$AD,30,0)</f>
        <v>402</v>
      </c>
      <c r="AE81" s="14">
        <f>VLOOKUP(A:A,[1]TDSheet!$A:$AE,31,0)</f>
        <v>2347.4</v>
      </c>
      <c r="AF81" s="14">
        <f>VLOOKUP(A:A,[1]TDSheet!$A:$AF,32,0)</f>
        <v>2409.6</v>
      </c>
      <c r="AG81" s="14">
        <f>VLOOKUP(A:A,[1]TDSheet!$A:$AG,33,0)</f>
        <v>2022.8</v>
      </c>
      <c r="AH81" s="14">
        <f>VLOOKUP(A:A,[3]TDSheet!$A:$D,4,0)</f>
        <v>1612</v>
      </c>
      <c r="AI81" s="18" t="s">
        <v>142</v>
      </c>
      <c r="AJ81" s="14">
        <f t="shared" si="19"/>
        <v>350</v>
      </c>
      <c r="AK81" s="14"/>
      <c r="AL81" s="14"/>
      <c r="AM81" s="14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657</v>
      </c>
      <c r="D82" s="8">
        <v>263</v>
      </c>
      <c r="E82" s="8">
        <v>487</v>
      </c>
      <c r="F82" s="8">
        <v>411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504</v>
      </c>
      <c r="K82" s="14">
        <f t="shared" si="15"/>
        <v>-17</v>
      </c>
      <c r="L82" s="14">
        <f>VLOOKUP(A:A,[1]TDSheet!$A:$U,21,0)</f>
        <v>70</v>
      </c>
      <c r="M82" s="14">
        <f>VLOOKUP(A:A,[1]TDSheet!$A:$V,22,0)</f>
        <v>80</v>
      </c>
      <c r="N82" s="14">
        <f>VLOOKUP(A:A,[1]TDSheet!$A:$X,24,0)</f>
        <v>100</v>
      </c>
      <c r="O82" s="14"/>
      <c r="P82" s="14"/>
      <c r="Q82" s="14"/>
      <c r="R82" s="14"/>
      <c r="S82" s="14"/>
      <c r="T82" s="14"/>
      <c r="U82" s="14"/>
      <c r="V82" s="14"/>
      <c r="W82" s="14">
        <f t="shared" si="16"/>
        <v>97.4</v>
      </c>
      <c r="X82" s="16">
        <v>70</v>
      </c>
      <c r="Y82" s="17">
        <f t="shared" si="17"/>
        <v>7.5051334702258723</v>
      </c>
      <c r="Z82" s="14">
        <f t="shared" si="18"/>
        <v>4.2197125256673509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134.19999999999999</v>
      </c>
      <c r="AF82" s="14">
        <f>VLOOKUP(A:A,[1]TDSheet!$A:$AF,32,0)</f>
        <v>110.6</v>
      </c>
      <c r="AG82" s="14">
        <f>VLOOKUP(A:A,[1]TDSheet!$A:$AG,33,0)</f>
        <v>97.2</v>
      </c>
      <c r="AH82" s="14">
        <f>VLOOKUP(A:A,[3]TDSheet!$A:$D,4,0)</f>
        <v>92</v>
      </c>
      <c r="AI82" s="19" t="s">
        <v>143</v>
      </c>
      <c r="AJ82" s="14">
        <f t="shared" si="19"/>
        <v>28</v>
      </c>
      <c r="AK82" s="14"/>
      <c r="AL82" s="14"/>
      <c r="AM82" s="14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132.976</v>
      </c>
      <c r="D83" s="8">
        <v>280.86</v>
      </c>
      <c r="E83" s="8">
        <v>151.22300000000001</v>
      </c>
      <c r="F83" s="8">
        <v>239.501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169.09</v>
      </c>
      <c r="K83" s="14">
        <f t="shared" si="15"/>
        <v>-17.86699999999999</v>
      </c>
      <c r="L83" s="14">
        <f>VLOOKUP(A:A,[1]TDSheet!$A:$U,21,0)</f>
        <v>0</v>
      </c>
      <c r="M83" s="14">
        <f>VLOOKUP(A:A,[1]TDSheet!$A:$V,22,0)</f>
        <v>20</v>
      </c>
      <c r="N83" s="14">
        <f>VLOOKUP(A:A,[1]TDSheet!$A:$X,24,0)</f>
        <v>30</v>
      </c>
      <c r="O83" s="14"/>
      <c r="P83" s="14"/>
      <c r="Q83" s="14"/>
      <c r="R83" s="14"/>
      <c r="S83" s="14"/>
      <c r="T83" s="14"/>
      <c r="U83" s="14"/>
      <c r="V83" s="14"/>
      <c r="W83" s="14">
        <f t="shared" si="16"/>
        <v>30.244600000000002</v>
      </c>
      <c r="X83" s="16"/>
      <c r="Y83" s="17">
        <f t="shared" si="17"/>
        <v>9.571989710559901</v>
      </c>
      <c r="Z83" s="14">
        <f t="shared" si="18"/>
        <v>7.918802034082117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43.490200000000002</v>
      </c>
      <c r="AF83" s="14">
        <f>VLOOKUP(A:A,[1]TDSheet!$A:$AF,32,0)</f>
        <v>44.248200000000004</v>
      </c>
      <c r="AG83" s="14">
        <f>VLOOKUP(A:A,[1]TDSheet!$A:$AG,33,0)</f>
        <v>41.2286</v>
      </c>
      <c r="AH83" s="14">
        <f>VLOOKUP(A:A,[3]TDSheet!$A:$D,4,0)</f>
        <v>25.908999999999999</v>
      </c>
      <c r="AI83" s="14">
        <f>VLOOKUP(A:A,[1]TDSheet!$A:$AI,35,0)</f>
        <v>0</v>
      </c>
      <c r="AJ83" s="14">
        <f t="shared" si="19"/>
        <v>0</v>
      </c>
      <c r="AK83" s="14"/>
      <c r="AL83" s="14"/>
      <c r="AM83" s="14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220</v>
      </c>
      <c r="D84" s="8">
        <v>286</v>
      </c>
      <c r="E84" s="8">
        <v>315</v>
      </c>
      <c r="F84" s="8">
        <v>180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325</v>
      </c>
      <c r="K84" s="14">
        <f t="shared" si="15"/>
        <v>-10</v>
      </c>
      <c r="L84" s="14">
        <f>VLOOKUP(A:A,[1]TDSheet!$A:$U,21,0)</f>
        <v>80</v>
      </c>
      <c r="M84" s="14">
        <f>VLOOKUP(A:A,[1]TDSheet!$A:$V,22,0)</f>
        <v>90</v>
      </c>
      <c r="N84" s="14">
        <f>VLOOKUP(A:A,[1]TDSheet!$A:$X,24,0)</f>
        <v>70</v>
      </c>
      <c r="O84" s="14"/>
      <c r="P84" s="14"/>
      <c r="Q84" s="14"/>
      <c r="R84" s="14"/>
      <c r="S84" s="14"/>
      <c r="T84" s="14"/>
      <c r="U84" s="14"/>
      <c r="V84" s="14"/>
      <c r="W84" s="14">
        <f t="shared" si="16"/>
        <v>63</v>
      </c>
      <c r="X84" s="16">
        <v>60</v>
      </c>
      <c r="Y84" s="17">
        <f t="shared" si="17"/>
        <v>7.6190476190476186</v>
      </c>
      <c r="Z84" s="14">
        <f t="shared" si="18"/>
        <v>2.8571428571428572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52</v>
      </c>
      <c r="AF84" s="14">
        <f>VLOOKUP(A:A,[1]TDSheet!$A:$AF,32,0)</f>
        <v>55.6</v>
      </c>
      <c r="AG84" s="14">
        <f>VLOOKUP(A:A,[1]TDSheet!$A:$AG,33,0)</f>
        <v>52.8</v>
      </c>
      <c r="AH84" s="14">
        <f>VLOOKUP(A:A,[3]TDSheet!$A:$D,4,0)</f>
        <v>59</v>
      </c>
      <c r="AI84" s="14">
        <f>VLOOKUP(A:A,[1]TDSheet!$A:$AI,35,0)</f>
        <v>0</v>
      </c>
      <c r="AJ84" s="14">
        <f t="shared" si="19"/>
        <v>24</v>
      </c>
      <c r="AK84" s="14"/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76.236999999999995</v>
      </c>
      <c r="D85" s="8">
        <v>61.924999999999997</v>
      </c>
      <c r="E85" s="8">
        <v>74.108000000000004</v>
      </c>
      <c r="F85" s="8">
        <v>59.691000000000003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74.063000000000002</v>
      </c>
      <c r="K85" s="14">
        <f t="shared" si="15"/>
        <v>4.5000000000001705E-2</v>
      </c>
      <c r="L85" s="14">
        <f>VLOOKUP(A:A,[1]TDSheet!$A:$U,21,0)</f>
        <v>30</v>
      </c>
      <c r="M85" s="14">
        <f>VLOOKUP(A:A,[1]TDSheet!$A:$V,22,0)</f>
        <v>0</v>
      </c>
      <c r="N85" s="14">
        <f>VLOOKUP(A:A,[1]TDSheet!$A:$X,24,0)</f>
        <v>30</v>
      </c>
      <c r="O85" s="14"/>
      <c r="P85" s="14"/>
      <c r="Q85" s="14"/>
      <c r="R85" s="14"/>
      <c r="S85" s="14"/>
      <c r="T85" s="14"/>
      <c r="U85" s="14"/>
      <c r="V85" s="14"/>
      <c r="W85" s="14">
        <f t="shared" si="16"/>
        <v>14.8216</v>
      </c>
      <c r="X85" s="16"/>
      <c r="Y85" s="17">
        <f t="shared" si="17"/>
        <v>8.0754439466724239</v>
      </c>
      <c r="Z85" s="14">
        <f t="shared" si="18"/>
        <v>4.0272979975171372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12.748999999999999</v>
      </c>
      <c r="AF85" s="14">
        <f>VLOOKUP(A:A,[1]TDSheet!$A:$AF,32,0)</f>
        <v>14.471799999999998</v>
      </c>
      <c r="AG85" s="14">
        <f>VLOOKUP(A:A,[1]TDSheet!$A:$AG,33,0)</f>
        <v>13.588200000000001</v>
      </c>
      <c r="AH85" s="14">
        <f>VLOOKUP(A:A,[3]TDSheet!$A:$D,4,0)</f>
        <v>10.1</v>
      </c>
      <c r="AI85" s="14">
        <f>VLOOKUP(A:A,[1]TDSheet!$A:$AI,35,0)</f>
        <v>0</v>
      </c>
      <c r="AJ85" s="14">
        <f t="shared" si="19"/>
        <v>0</v>
      </c>
      <c r="AK85" s="14"/>
      <c r="AL85" s="14"/>
      <c r="AM85" s="14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466</v>
      </c>
      <c r="D86" s="8">
        <v>612</v>
      </c>
      <c r="E86" s="8">
        <v>623</v>
      </c>
      <c r="F86" s="8">
        <v>426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4">
        <f>VLOOKUP(A:A,[2]TDSheet!$A:$F,6,0)</f>
        <v>641</v>
      </c>
      <c r="K86" s="14">
        <f t="shared" si="15"/>
        <v>-18</v>
      </c>
      <c r="L86" s="14">
        <f>VLOOKUP(A:A,[1]TDSheet!$A:$U,21,0)</f>
        <v>100</v>
      </c>
      <c r="M86" s="14">
        <f>VLOOKUP(A:A,[1]TDSheet!$A:$V,22,0)</f>
        <v>150</v>
      </c>
      <c r="N86" s="14">
        <f>VLOOKUP(A:A,[1]TDSheet!$A:$X,24,0)</f>
        <v>100</v>
      </c>
      <c r="O86" s="14"/>
      <c r="P86" s="14"/>
      <c r="Q86" s="14"/>
      <c r="R86" s="14"/>
      <c r="S86" s="14"/>
      <c r="T86" s="14"/>
      <c r="U86" s="14"/>
      <c r="V86" s="14"/>
      <c r="W86" s="14">
        <f t="shared" si="16"/>
        <v>124.6</v>
      </c>
      <c r="X86" s="16">
        <v>200</v>
      </c>
      <c r="Y86" s="17">
        <f t="shared" si="17"/>
        <v>7.8330658105939008</v>
      </c>
      <c r="Z86" s="14">
        <f t="shared" si="18"/>
        <v>3.418940609951846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144.6</v>
      </c>
      <c r="AF86" s="14">
        <f>VLOOKUP(A:A,[1]TDSheet!$A:$AF,32,0)</f>
        <v>121.8</v>
      </c>
      <c r="AG86" s="14">
        <f>VLOOKUP(A:A,[1]TDSheet!$A:$AG,33,0)</f>
        <v>117.4</v>
      </c>
      <c r="AH86" s="14">
        <f>VLOOKUP(A:A,[3]TDSheet!$A:$D,4,0)</f>
        <v>139</v>
      </c>
      <c r="AI86" s="14">
        <f>VLOOKUP(A:A,[1]TDSheet!$A:$AI,35,0)</f>
        <v>0</v>
      </c>
      <c r="AJ86" s="14">
        <f t="shared" si="19"/>
        <v>40</v>
      </c>
      <c r="AK86" s="14"/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535</v>
      </c>
      <c r="D87" s="8">
        <v>169</v>
      </c>
      <c r="E87" s="8">
        <v>274</v>
      </c>
      <c r="F87" s="8">
        <v>422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4">
        <f>VLOOKUP(A:A,[2]TDSheet!$A:$F,6,0)</f>
        <v>274</v>
      </c>
      <c r="K87" s="14">
        <f t="shared" si="15"/>
        <v>0</v>
      </c>
      <c r="L87" s="14">
        <f>VLOOKUP(A:A,[1]TDSheet!$A:$U,21,0)</f>
        <v>0</v>
      </c>
      <c r="M87" s="14">
        <f>VLOOKUP(A:A,[1]TDSheet!$A:$V,22,0)</f>
        <v>0</v>
      </c>
      <c r="N87" s="14">
        <f>VLOOKUP(A:A,[1]TDSheet!$A:$X,24,0)</f>
        <v>0</v>
      </c>
      <c r="O87" s="14"/>
      <c r="P87" s="14"/>
      <c r="Q87" s="14"/>
      <c r="R87" s="14"/>
      <c r="S87" s="14"/>
      <c r="T87" s="14"/>
      <c r="U87" s="14"/>
      <c r="V87" s="14"/>
      <c r="W87" s="14">
        <f t="shared" si="16"/>
        <v>54.8</v>
      </c>
      <c r="X87" s="16"/>
      <c r="Y87" s="17">
        <f t="shared" si="17"/>
        <v>7.7007299270072993</v>
      </c>
      <c r="Z87" s="14">
        <f t="shared" si="18"/>
        <v>7.7007299270072993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141</v>
      </c>
      <c r="AF87" s="14">
        <f>VLOOKUP(A:A,[1]TDSheet!$A:$AF,32,0)</f>
        <v>66</v>
      </c>
      <c r="AG87" s="14">
        <f>VLOOKUP(A:A,[1]TDSheet!$A:$AG,33,0)</f>
        <v>78.400000000000006</v>
      </c>
      <c r="AH87" s="14">
        <f>VLOOKUP(A:A,[3]TDSheet!$A:$D,4,0)</f>
        <v>24</v>
      </c>
      <c r="AI87" s="14">
        <v>0</v>
      </c>
      <c r="AJ87" s="14">
        <f t="shared" si="19"/>
        <v>0</v>
      </c>
      <c r="AK87" s="14"/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318.524</v>
      </c>
      <c r="D88" s="8">
        <v>599.51800000000003</v>
      </c>
      <c r="E88" s="8">
        <v>543.48699999999997</v>
      </c>
      <c r="F88" s="8">
        <v>367.71699999999998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550.11800000000005</v>
      </c>
      <c r="K88" s="14">
        <f t="shared" si="15"/>
        <v>-6.6310000000000855</v>
      </c>
      <c r="L88" s="14">
        <f>VLOOKUP(A:A,[1]TDSheet!$A:$U,21,0)</f>
        <v>120</v>
      </c>
      <c r="M88" s="14">
        <f>VLOOKUP(A:A,[1]TDSheet!$A:$V,22,0)</f>
        <v>160</v>
      </c>
      <c r="N88" s="14">
        <f>VLOOKUP(A:A,[1]TDSheet!$A:$X,24,0)</f>
        <v>110</v>
      </c>
      <c r="O88" s="14"/>
      <c r="P88" s="14"/>
      <c r="Q88" s="14"/>
      <c r="R88" s="14"/>
      <c r="S88" s="14"/>
      <c r="T88" s="14"/>
      <c r="U88" s="14"/>
      <c r="V88" s="14"/>
      <c r="W88" s="14">
        <f t="shared" si="16"/>
        <v>108.69739999999999</v>
      </c>
      <c r="X88" s="16">
        <v>100</v>
      </c>
      <c r="Y88" s="17">
        <f t="shared" si="17"/>
        <v>7.8908695148182026</v>
      </c>
      <c r="Z88" s="14">
        <f t="shared" si="18"/>
        <v>3.3829420022926033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83.524199999999993</v>
      </c>
      <c r="AF88" s="14">
        <f>VLOOKUP(A:A,[1]TDSheet!$A:$AF,32,0)</f>
        <v>92.956800000000001</v>
      </c>
      <c r="AG88" s="14">
        <f>VLOOKUP(A:A,[1]TDSheet!$A:$AG,33,0)</f>
        <v>96.665400000000005</v>
      </c>
      <c r="AH88" s="14">
        <f>VLOOKUP(A:A,[3]TDSheet!$A:$D,4,0)</f>
        <v>57.860999999999997</v>
      </c>
      <c r="AI88" s="14">
        <f>VLOOKUP(A:A,[1]TDSheet!$A:$AI,35,0)</f>
        <v>0</v>
      </c>
      <c r="AJ88" s="14">
        <f t="shared" si="19"/>
        <v>100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2850.95</v>
      </c>
      <c r="D89" s="8">
        <v>5485.4780000000001</v>
      </c>
      <c r="E89" s="8">
        <v>4819.7550000000001</v>
      </c>
      <c r="F89" s="8">
        <v>3441.5590000000002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4892.6080000000002</v>
      </c>
      <c r="K89" s="14">
        <f t="shared" si="15"/>
        <v>-72.853000000000065</v>
      </c>
      <c r="L89" s="14">
        <f>VLOOKUP(A:A,[1]TDSheet!$A:$U,21,0)</f>
        <v>1200</v>
      </c>
      <c r="M89" s="14">
        <f>VLOOKUP(A:A,[1]TDSheet!$A:$V,22,0)</f>
        <v>1300</v>
      </c>
      <c r="N89" s="14">
        <f>VLOOKUP(A:A,[1]TDSheet!$A:$X,24,0)</f>
        <v>1350</v>
      </c>
      <c r="O89" s="14"/>
      <c r="P89" s="14"/>
      <c r="Q89" s="14"/>
      <c r="R89" s="14"/>
      <c r="S89" s="14"/>
      <c r="T89" s="14"/>
      <c r="U89" s="14"/>
      <c r="V89" s="14"/>
      <c r="W89" s="14">
        <f t="shared" si="16"/>
        <v>963.95100000000002</v>
      </c>
      <c r="X89" s="16"/>
      <c r="Y89" s="17">
        <f t="shared" si="17"/>
        <v>7.5642423733156559</v>
      </c>
      <c r="Z89" s="14">
        <f t="shared" si="18"/>
        <v>3.5702634262529944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823.68780000000004</v>
      </c>
      <c r="AF89" s="14">
        <f>VLOOKUP(A:A,[1]TDSheet!$A:$AF,32,0)</f>
        <v>924.17520000000002</v>
      </c>
      <c r="AG89" s="14">
        <f>VLOOKUP(A:A,[1]TDSheet!$A:$AG,33,0)</f>
        <v>901.19539999999995</v>
      </c>
      <c r="AH89" s="14">
        <f>VLOOKUP(A:A,[3]TDSheet!$A:$D,4,0)</f>
        <v>699.17399999999998</v>
      </c>
      <c r="AI89" s="19" t="s">
        <v>143</v>
      </c>
      <c r="AJ89" s="14">
        <f t="shared" si="19"/>
        <v>0</v>
      </c>
      <c r="AK89" s="14"/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3225.0970000000002</v>
      </c>
      <c r="D90" s="8">
        <v>5719.7430000000004</v>
      </c>
      <c r="E90" s="8">
        <v>5213.1859999999997</v>
      </c>
      <c r="F90" s="8">
        <v>3671.069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5257.2870000000003</v>
      </c>
      <c r="K90" s="14">
        <f t="shared" si="15"/>
        <v>-44.101000000000568</v>
      </c>
      <c r="L90" s="14">
        <f>VLOOKUP(A:A,[1]TDSheet!$A:$U,21,0)</f>
        <v>1400</v>
      </c>
      <c r="M90" s="14">
        <f>VLOOKUP(A:A,[1]TDSheet!$A:$V,22,0)</f>
        <v>1200</v>
      </c>
      <c r="N90" s="14">
        <f>VLOOKUP(A:A,[1]TDSheet!$A:$X,24,0)</f>
        <v>1500</v>
      </c>
      <c r="O90" s="14"/>
      <c r="P90" s="14"/>
      <c r="Q90" s="14"/>
      <c r="R90" s="14"/>
      <c r="S90" s="14"/>
      <c r="T90" s="14"/>
      <c r="U90" s="14"/>
      <c r="V90" s="14"/>
      <c r="W90" s="14">
        <f t="shared" si="16"/>
        <v>1015.5454</v>
      </c>
      <c r="X90" s="16"/>
      <c r="Y90" s="17">
        <f t="shared" si="17"/>
        <v>7.6521138296722135</v>
      </c>
      <c r="Z90" s="14">
        <f t="shared" si="18"/>
        <v>3.6148743325507655</v>
      </c>
      <c r="AA90" s="14"/>
      <c r="AB90" s="14"/>
      <c r="AC90" s="14"/>
      <c r="AD90" s="14">
        <f>VLOOKUP(A:A,[1]TDSheet!$A:$AD,30,0)</f>
        <v>135.459</v>
      </c>
      <c r="AE90" s="14">
        <f>VLOOKUP(A:A,[1]TDSheet!$A:$AE,31,0)</f>
        <v>1247.0293999999999</v>
      </c>
      <c r="AF90" s="14">
        <f>VLOOKUP(A:A,[1]TDSheet!$A:$AF,32,0)</f>
        <v>1050.6838</v>
      </c>
      <c r="AG90" s="14">
        <f>VLOOKUP(A:A,[1]TDSheet!$A:$AG,33,0)</f>
        <v>967.11040000000014</v>
      </c>
      <c r="AH90" s="14">
        <f>VLOOKUP(A:A,[3]TDSheet!$A:$D,4,0)</f>
        <v>785.34100000000001</v>
      </c>
      <c r="AI90" s="18" t="s">
        <v>139</v>
      </c>
      <c r="AJ90" s="14">
        <f t="shared" si="19"/>
        <v>0</v>
      </c>
      <c r="AK90" s="14"/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4897.0879999999997</v>
      </c>
      <c r="D91" s="8">
        <v>8094.13</v>
      </c>
      <c r="E91" s="8">
        <v>7778.2569999999996</v>
      </c>
      <c r="F91" s="8">
        <v>5107.9589999999998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7922.4219999999996</v>
      </c>
      <c r="K91" s="14">
        <f t="shared" si="15"/>
        <v>-144.16499999999996</v>
      </c>
      <c r="L91" s="14">
        <f>VLOOKUP(A:A,[1]TDSheet!$A:$U,21,0)</f>
        <v>1800</v>
      </c>
      <c r="M91" s="14">
        <f>VLOOKUP(A:A,[1]TDSheet!$A:$V,22,0)</f>
        <v>1800</v>
      </c>
      <c r="N91" s="14">
        <f>VLOOKUP(A:A,[1]TDSheet!$A:$X,24,0)</f>
        <v>2200</v>
      </c>
      <c r="O91" s="14"/>
      <c r="P91" s="14"/>
      <c r="Q91" s="14"/>
      <c r="R91" s="14"/>
      <c r="S91" s="14"/>
      <c r="T91" s="14"/>
      <c r="U91" s="14"/>
      <c r="V91" s="14"/>
      <c r="W91" s="14">
        <f t="shared" si="16"/>
        <v>1525.1253999999999</v>
      </c>
      <c r="X91" s="16">
        <v>600</v>
      </c>
      <c r="Y91" s="17">
        <f t="shared" si="17"/>
        <v>7.5455821534412841</v>
      </c>
      <c r="Z91" s="14">
        <f t="shared" si="18"/>
        <v>3.3492059079207519</v>
      </c>
      <c r="AA91" s="14"/>
      <c r="AB91" s="14"/>
      <c r="AC91" s="14"/>
      <c r="AD91" s="14">
        <f>VLOOKUP(A:A,[1]TDSheet!$A:$AD,30,0)</f>
        <v>152.63</v>
      </c>
      <c r="AE91" s="14">
        <f>VLOOKUP(A:A,[1]TDSheet!$A:$AE,31,0)</f>
        <v>1427.7892000000002</v>
      </c>
      <c r="AF91" s="14">
        <f>VLOOKUP(A:A,[1]TDSheet!$A:$AF,32,0)</f>
        <v>1448.8162</v>
      </c>
      <c r="AG91" s="14">
        <f>VLOOKUP(A:A,[1]TDSheet!$A:$AG,33,0)</f>
        <v>1430.7577999999999</v>
      </c>
      <c r="AH91" s="14">
        <f>VLOOKUP(A:A,[3]TDSheet!$A:$D,4,0)</f>
        <v>1395.125</v>
      </c>
      <c r="AI91" s="18" t="s">
        <v>140</v>
      </c>
      <c r="AJ91" s="14">
        <f t="shared" si="19"/>
        <v>600</v>
      </c>
      <c r="AK91" s="14"/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192.833</v>
      </c>
      <c r="D92" s="8">
        <v>180.399</v>
      </c>
      <c r="E92" s="8">
        <v>198.982</v>
      </c>
      <c r="F92" s="8">
        <v>173.45400000000001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206.90100000000001</v>
      </c>
      <c r="K92" s="14">
        <f t="shared" si="15"/>
        <v>-7.9190000000000111</v>
      </c>
      <c r="L92" s="14">
        <f>VLOOKUP(A:A,[1]TDSheet!$A:$U,21,0)</f>
        <v>0</v>
      </c>
      <c r="M92" s="14">
        <f>VLOOKUP(A:A,[1]TDSheet!$A:$V,22,0)</f>
        <v>0</v>
      </c>
      <c r="N92" s="14">
        <f>VLOOKUP(A:A,[1]TDSheet!$A:$X,24,0)</f>
        <v>50</v>
      </c>
      <c r="O92" s="14"/>
      <c r="P92" s="14"/>
      <c r="Q92" s="14"/>
      <c r="R92" s="14"/>
      <c r="S92" s="14"/>
      <c r="T92" s="14"/>
      <c r="U92" s="14"/>
      <c r="V92" s="14"/>
      <c r="W92" s="14">
        <f t="shared" si="16"/>
        <v>39.796399999999998</v>
      </c>
      <c r="X92" s="16">
        <v>80</v>
      </c>
      <c r="Y92" s="17">
        <f t="shared" si="17"/>
        <v>7.6251620749615547</v>
      </c>
      <c r="Z92" s="14">
        <f t="shared" si="18"/>
        <v>4.3585349428591531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48.795200000000001</v>
      </c>
      <c r="AF92" s="14">
        <f>VLOOKUP(A:A,[1]TDSheet!$A:$AF,32,0)</f>
        <v>39.6952</v>
      </c>
      <c r="AG92" s="14">
        <f>VLOOKUP(A:A,[1]TDSheet!$A:$AG,33,0)</f>
        <v>37.846199999999996</v>
      </c>
      <c r="AH92" s="14">
        <f>VLOOKUP(A:A,[3]TDSheet!$A:$D,4,0)</f>
        <v>69.846999999999994</v>
      </c>
      <c r="AI92" s="14">
        <f>VLOOKUP(A:A,[1]TDSheet!$A:$AI,35,0)</f>
        <v>0</v>
      </c>
      <c r="AJ92" s="14">
        <f t="shared" si="19"/>
        <v>80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129</v>
      </c>
      <c r="D93" s="8">
        <v>54</v>
      </c>
      <c r="E93" s="8">
        <v>113</v>
      </c>
      <c r="F93" s="8">
        <v>62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4">
        <f>VLOOKUP(A:A,[2]TDSheet!$A:$F,6,0)</f>
        <v>122</v>
      </c>
      <c r="K93" s="14">
        <f t="shared" si="15"/>
        <v>-9</v>
      </c>
      <c r="L93" s="14">
        <f>VLOOKUP(A:A,[1]TDSheet!$A:$U,21,0)</f>
        <v>30</v>
      </c>
      <c r="M93" s="14">
        <f>VLOOKUP(A:A,[1]TDSheet!$A:$V,22,0)</f>
        <v>40</v>
      </c>
      <c r="N93" s="14">
        <f>VLOOKUP(A:A,[1]TDSheet!$A:$X,24,0)</f>
        <v>30</v>
      </c>
      <c r="O93" s="14"/>
      <c r="P93" s="14"/>
      <c r="Q93" s="14"/>
      <c r="R93" s="14"/>
      <c r="S93" s="14"/>
      <c r="T93" s="14"/>
      <c r="U93" s="14"/>
      <c r="V93" s="14"/>
      <c r="W93" s="14">
        <f t="shared" si="16"/>
        <v>22.6</v>
      </c>
      <c r="X93" s="16"/>
      <c r="Y93" s="17">
        <f t="shared" si="17"/>
        <v>7.1681415929203531</v>
      </c>
      <c r="Z93" s="14">
        <f t="shared" si="18"/>
        <v>2.7433628318584069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26.8</v>
      </c>
      <c r="AF93" s="14">
        <f>VLOOKUP(A:A,[1]TDSheet!$A:$AF,32,0)</f>
        <v>31</v>
      </c>
      <c r="AG93" s="14">
        <f>VLOOKUP(A:A,[1]TDSheet!$A:$AG,33,0)</f>
        <v>15.8</v>
      </c>
      <c r="AH93" s="14">
        <f>VLOOKUP(A:A,[3]TDSheet!$A:$D,4,0)</f>
        <v>25</v>
      </c>
      <c r="AI93" s="14">
        <f>VLOOKUP(A:A,[1]TDSheet!$A:$AI,35,0)</f>
        <v>0</v>
      </c>
      <c r="AJ93" s="14">
        <f t="shared" si="19"/>
        <v>0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59.054000000000002</v>
      </c>
      <c r="D94" s="8"/>
      <c r="E94" s="8">
        <v>11.814</v>
      </c>
      <c r="F94" s="8">
        <v>45.743000000000002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10.8</v>
      </c>
      <c r="K94" s="14">
        <f t="shared" si="15"/>
        <v>1.0139999999999993</v>
      </c>
      <c r="L94" s="14">
        <f>VLOOKUP(A:A,[1]TDSheet!$A:$U,21,0)</f>
        <v>0</v>
      </c>
      <c r="M94" s="14">
        <f>VLOOKUP(A:A,[1]TDSheet!$A:$V,22,0)</f>
        <v>0</v>
      </c>
      <c r="N94" s="14">
        <f>VLOOKUP(A:A,[1]TDSheet!$A:$X,24,0)</f>
        <v>0</v>
      </c>
      <c r="O94" s="14"/>
      <c r="P94" s="14"/>
      <c r="Q94" s="14"/>
      <c r="R94" s="14"/>
      <c r="S94" s="14"/>
      <c r="T94" s="14"/>
      <c r="U94" s="14"/>
      <c r="V94" s="14"/>
      <c r="W94" s="14">
        <f t="shared" si="16"/>
        <v>2.3628</v>
      </c>
      <c r="X94" s="16"/>
      <c r="Y94" s="17">
        <f t="shared" si="17"/>
        <v>19.35965803284239</v>
      </c>
      <c r="Z94" s="14">
        <f t="shared" si="18"/>
        <v>19.35965803284239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8.7105999999999995</v>
      </c>
      <c r="AF94" s="14">
        <f>VLOOKUP(A:A,[1]TDSheet!$A:$AF,32,0)</f>
        <v>6.6574</v>
      </c>
      <c r="AG94" s="14">
        <f>VLOOKUP(A:A,[1]TDSheet!$A:$AG,33,0)</f>
        <v>5.4049999999999994</v>
      </c>
      <c r="AH94" s="14">
        <f>VLOOKUP(A:A,[3]TDSheet!$A:$D,4,0)</f>
        <v>4.2960000000000003</v>
      </c>
      <c r="AI94" s="20" t="str">
        <f>VLOOKUP(A:A,[1]TDSheet!$A:$AI,35,0)</f>
        <v>увел</v>
      </c>
      <c r="AJ94" s="14">
        <f t="shared" si="19"/>
        <v>0</v>
      </c>
      <c r="AK94" s="14"/>
      <c r="AL94" s="14"/>
      <c r="AM94" s="14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868</v>
      </c>
      <c r="D95" s="8">
        <v>2491</v>
      </c>
      <c r="E95" s="8">
        <v>2297</v>
      </c>
      <c r="F95" s="8">
        <v>1032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2314</v>
      </c>
      <c r="K95" s="14">
        <f t="shared" si="15"/>
        <v>-17</v>
      </c>
      <c r="L95" s="14">
        <f>VLOOKUP(A:A,[1]TDSheet!$A:$U,21,0)</f>
        <v>200</v>
      </c>
      <c r="M95" s="14">
        <f>VLOOKUP(A:A,[1]TDSheet!$A:$V,22,0)</f>
        <v>230</v>
      </c>
      <c r="N95" s="14">
        <f>VLOOKUP(A:A,[1]TDSheet!$A:$X,24,0)</f>
        <v>300</v>
      </c>
      <c r="O95" s="14"/>
      <c r="P95" s="14"/>
      <c r="Q95" s="14"/>
      <c r="R95" s="14"/>
      <c r="S95" s="14"/>
      <c r="T95" s="14"/>
      <c r="U95" s="14"/>
      <c r="V95" s="14"/>
      <c r="W95" s="14">
        <f t="shared" si="16"/>
        <v>259</v>
      </c>
      <c r="X95" s="16">
        <v>150</v>
      </c>
      <c r="Y95" s="17">
        <f t="shared" si="17"/>
        <v>7.3822393822393826</v>
      </c>
      <c r="Z95" s="14">
        <f t="shared" si="18"/>
        <v>3.9845559845559846</v>
      </c>
      <c r="AA95" s="14"/>
      <c r="AB95" s="14"/>
      <c r="AC95" s="14"/>
      <c r="AD95" s="14">
        <f>VLOOKUP(A:A,[1]TDSheet!$A:$AD,30,0)</f>
        <v>1002</v>
      </c>
      <c r="AE95" s="14">
        <f>VLOOKUP(A:A,[1]TDSheet!$A:$AE,31,0)</f>
        <v>285.39999999999998</v>
      </c>
      <c r="AF95" s="14">
        <f>VLOOKUP(A:A,[1]TDSheet!$A:$AF,32,0)</f>
        <v>280.60000000000002</v>
      </c>
      <c r="AG95" s="14">
        <f>VLOOKUP(A:A,[1]TDSheet!$A:$AG,33,0)</f>
        <v>263.8</v>
      </c>
      <c r="AH95" s="14">
        <f>VLOOKUP(A:A,[3]TDSheet!$A:$D,4,0)</f>
        <v>284</v>
      </c>
      <c r="AI95" s="14">
        <f>VLOOKUP(A:A,[1]TDSheet!$A:$AI,35,0)</f>
        <v>0</v>
      </c>
      <c r="AJ95" s="14">
        <f t="shared" si="19"/>
        <v>45</v>
      </c>
      <c r="AK95" s="14"/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438</v>
      </c>
      <c r="D96" s="8">
        <v>800</v>
      </c>
      <c r="E96" s="8">
        <v>710</v>
      </c>
      <c r="F96" s="8">
        <v>516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721</v>
      </c>
      <c r="K96" s="14">
        <f t="shared" si="15"/>
        <v>-11</v>
      </c>
      <c r="L96" s="14">
        <f>VLOOKUP(A:A,[1]TDSheet!$A:$U,21,0)</f>
        <v>120</v>
      </c>
      <c r="M96" s="14">
        <f>VLOOKUP(A:A,[1]TDSheet!$A:$V,22,0)</f>
        <v>120</v>
      </c>
      <c r="N96" s="14">
        <f>VLOOKUP(A:A,[1]TDSheet!$A:$X,24,0)</f>
        <v>150</v>
      </c>
      <c r="O96" s="14"/>
      <c r="P96" s="14"/>
      <c r="Q96" s="14"/>
      <c r="R96" s="14"/>
      <c r="S96" s="14"/>
      <c r="T96" s="14"/>
      <c r="U96" s="14"/>
      <c r="V96" s="14"/>
      <c r="W96" s="14">
        <f t="shared" si="16"/>
        <v>142</v>
      </c>
      <c r="X96" s="16">
        <v>120</v>
      </c>
      <c r="Y96" s="17">
        <f t="shared" si="17"/>
        <v>7.225352112676056</v>
      </c>
      <c r="Z96" s="14">
        <f t="shared" si="18"/>
        <v>3.6338028169014085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155.19999999999999</v>
      </c>
      <c r="AF96" s="14">
        <f>VLOOKUP(A:A,[1]TDSheet!$A:$AF,32,0)</f>
        <v>141.80000000000001</v>
      </c>
      <c r="AG96" s="14">
        <f>VLOOKUP(A:A,[1]TDSheet!$A:$AG,33,0)</f>
        <v>137.80000000000001</v>
      </c>
      <c r="AH96" s="14">
        <f>VLOOKUP(A:A,[3]TDSheet!$A:$D,4,0)</f>
        <v>166</v>
      </c>
      <c r="AI96" s="14">
        <f>VLOOKUP(A:A,[1]TDSheet!$A:$AI,35,0)</f>
        <v>0</v>
      </c>
      <c r="AJ96" s="14">
        <f t="shared" si="19"/>
        <v>36</v>
      </c>
      <c r="AK96" s="14"/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515</v>
      </c>
      <c r="D97" s="8">
        <v>1577</v>
      </c>
      <c r="E97" s="8">
        <v>1300</v>
      </c>
      <c r="F97" s="8">
        <v>769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4">
        <f>VLOOKUP(A:A,[2]TDSheet!$A:$F,6,0)</f>
        <v>1315</v>
      </c>
      <c r="K97" s="14">
        <f t="shared" si="15"/>
        <v>-15</v>
      </c>
      <c r="L97" s="14">
        <f>VLOOKUP(A:A,[1]TDSheet!$A:$U,21,0)</f>
        <v>160</v>
      </c>
      <c r="M97" s="14">
        <f>VLOOKUP(A:A,[1]TDSheet!$A:$V,22,0)</f>
        <v>220</v>
      </c>
      <c r="N97" s="14">
        <f>VLOOKUP(A:A,[1]TDSheet!$A:$X,24,0)</f>
        <v>250</v>
      </c>
      <c r="O97" s="14"/>
      <c r="P97" s="14"/>
      <c r="Q97" s="14"/>
      <c r="R97" s="14"/>
      <c r="S97" s="14"/>
      <c r="T97" s="14"/>
      <c r="U97" s="14"/>
      <c r="V97" s="14"/>
      <c r="W97" s="14">
        <f t="shared" si="16"/>
        <v>209.6</v>
      </c>
      <c r="X97" s="16">
        <v>150</v>
      </c>
      <c r="Y97" s="17">
        <f t="shared" si="17"/>
        <v>7.3902671755725189</v>
      </c>
      <c r="Z97" s="14">
        <f t="shared" si="18"/>
        <v>3.6688931297709924</v>
      </c>
      <c r="AA97" s="14"/>
      <c r="AB97" s="14"/>
      <c r="AC97" s="14"/>
      <c r="AD97" s="14">
        <f>VLOOKUP(A:A,[1]TDSheet!$A:$AD,30,0)</f>
        <v>252</v>
      </c>
      <c r="AE97" s="14">
        <f>VLOOKUP(A:A,[1]TDSheet!$A:$AE,31,0)</f>
        <v>205.8</v>
      </c>
      <c r="AF97" s="14">
        <f>VLOOKUP(A:A,[1]TDSheet!$A:$AF,32,0)</f>
        <v>202.6</v>
      </c>
      <c r="AG97" s="14">
        <f>VLOOKUP(A:A,[1]TDSheet!$A:$AG,33,0)</f>
        <v>207.2</v>
      </c>
      <c r="AH97" s="14">
        <f>VLOOKUP(A:A,[3]TDSheet!$A:$D,4,0)</f>
        <v>242</v>
      </c>
      <c r="AI97" s="14">
        <f>VLOOKUP(A:A,[1]TDSheet!$A:$AI,35,0)</f>
        <v>0</v>
      </c>
      <c r="AJ97" s="14">
        <f t="shared" si="19"/>
        <v>45</v>
      </c>
      <c r="AK97" s="14"/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403</v>
      </c>
      <c r="D98" s="8">
        <v>851</v>
      </c>
      <c r="E98" s="8">
        <v>747</v>
      </c>
      <c r="F98" s="8">
        <v>489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761</v>
      </c>
      <c r="K98" s="14">
        <f t="shared" si="15"/>
        <v>-14</v>
      </c>
      <c r="L98" s="14">
        <f>VLOOKUP(A:A,[1]TDSheet!$A:$U,21,0)</f>
        <v>150</v>
      </c>
      <c r="M98" s="14">
        <f>VLOOKUP(A:A,[1]TDSheet!$A:$V,22,0)</f>
        <v>150</v>
      </c>
      <c r="N98" s="14">
        <f>VLOOKUP(A:A,[1]TDSheet!$A:$X,24,0)</f>
        <v>160</v>
      </c>
      <c r="O98" s="14"/>
      <c r="P98" s="14"/>
      <c r="Q98" s="14"/>
      <c r="R98" s="14"/>
      <c r="S98" s="14"/>
      <c r="T98" s="14"/>
      <c r="U98" s="14"/>
      <c r="V98" s="14"/>
      <c r="W98" s="14">
        <f t="shared" si="16"/>
        <v>149.4</v>
      </c>
      <c r="X98" s="16">
        <v>150</v>
      </c>
      <c r="Y98" s="17">
        <f t="shared" si="17"/>
        <v>7.356091030789826</v>
      </c>
      <c r="Z98" s="14">
        <f t="shared" si="18"/>
        <v>3.2730923694779115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143</v>
      </c>
      <c r="AF98" s="14">
        <f>VLOOKUP(A:A,[1]TDSheet!$A:$AF,32,0)</f>
        <v>141.4</v>
      </c>
      <c r="AG98" s="14">
        <f>VLOOKUP(A:A,[1]TDSheet!$A:$AG,33,0)</f>
        <v>139.19999999999999</v>
      </c>
      <c r="AH98" s="14">
        <f>VLOOKUP(A:A,[3]TDSheet!$A:$D,4,0)</f>
        <v>177</v>
      </c>
      <c r="AI98" s="14">
        <f>VLOOKUP(A:A,[1]TDSheet!$A:$AI,35,0)</f>
        <v>0</v>
      </c>
      <c r="AJ98" s="14">
        <f t="shared" si="19"/>
        <v>45</v>
      </c>
      <c r="AK98" s="14"/>
      <c r="AL98" s="14"/>
      <c r="AM98" s="14"/>
    </row>
    <row r="99" spans="1:39" s="1" customFormat="1" ht="11.1" customHeight="1" outlineLevel="1" x14ac:dyDescent="0.2">
      <c r="A99" s="7" t="s">
        <v>110</v>
      </c>
      <c r="B99" s="7" t="s">
        <v>12</v>
      </c>
      <c r="C99" s="8"/>
      <c r="D99" s="8">
        <v>102</v>
      </c>
      <c r="E99" s="8">
        <v>102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102</v>
      </c>
      <c r="K99" s="14">
        <f t="shared" si="15"/>
        <v>0</v>
      </c>
      <c r="L99" s="14">
        <f>VLOOKUP(A:A,[1]TDSheet!$A:$U,21,0)</f>
        <v>0</v>
      </c>
      <c r="M99" s="14">
        <f>VLOOKUP(A:A,[1]TDSheet!$A:$V,22,0)</f>
        <v>0</v>
      </c>
      <c r="N99" s="14">
        <f>VLOOKUP(A:A,[1]TDSheet!$A:$X,24,0)</f>
        <v>0</v>
      </c>
      <c r="O99" s="14"/>
      <c r="P99" s="14"/>
      <c r="Q99" s="14"/>
      <c r="R99" s="14"/>
      <c r="S99" s="14"/>
      <c r="T99" s="14"/>
      <c r="U99" s="14"/>
      <c r="V99" s="14"/>
      <c r="W99" s="14">
        <f t="shared" si="16"/>
        <v>0</v>
      </c>
      <c r="X99" s="16"/>
      <c r="Y99" s="17" t="e">
        <f t="shared" si="17"/>
        <v>#DIV/0!</v>
      </c>
      <c r="Z99" s="14" t="e">
        <f t="shared" si="18"/>
        <v>#DIV/0!</v>
      </c>
      <c r="AA99" s="14"/>
      <c r="AB99" s="14"/>
      <c r="AC99" s="14"/>
      <c r="AD99" s="14">
        <f>VLOOKUP(A:A,[1]TDSheet!$A:$AD,30,0)</f>
        <v>102</v>
      </c>
      <c r="AE99" s="14">
        <f>VLOOKUP(A:A,[1]TDSheet!$A:$AE,31,0)</f>
        <v>0</v>
      </c>
      <c r="AF99" s="14">
        <f>VLOOKUP(A:A,[1]TDSheet!$A:$AF,32,0)</f>
        <v>0</v>
      </c>
      <c r="AG99" s="14">
        <f>VLOOKUP(A:A,[1]TDSheet!$A:$AG,33,0)</f>
        <v>0</v>
      </c>
      <c r="AH99" s="14">
        <v>0</v>
      </c>
      <c r="AI99" s="14">
        <f>VLOOKUP(A:A,[1]TDSheet!$A:$AI,35,0)</f>
        <v>0</v>
      </c>
      <c r="AJ99" s="14">
        <f t="shared" si="19"/>
        <v>0</v>
      </c>
      <c r="AK99" s="14"/>
      <c r="AL99" s="14"/>
      <c r="AM99" s="14"/>
    </row>
    <row r="100" spans="1:39" s="1" customFormat="1" ht="11.1" customHeight="1" outlineLevel="1" x14ac:dyDescent="0.2">
      <c r="A100" s="7" t="s">
        <v>102</v>
      </c>
      <c r="B100" s="7" t="s">
        <v>12</v>
      </c>
      <c r="C100" s="8">
        <v>11</v>
      </c>
      <c r="D100" s="8">
        <v>1</v>
      </c>
      <c r="E100" s="8">
        <v>5</v>
      </c>
      <c r="F100" s="8">
        <v>6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21</v>
      </c>
      <c r="K100" s="14">
        <f t="shared" si="15"/>
        <v>-16</v>
      </c>
      <c r="L100" s="14">
        <f>VLOOKUP(A:A,[1]TDSheet!$A:$U,21,0)</f>
        <v>0</v>
      </c>
      <c r="M100" s="14">
        <f>VLOOKUP(A:A,[1]TDSheet!$A:$V,22,0)</f>
        <v>0</v>
      </c>
      <c r="N100" s="14">
        <f>VLOOKUP(A:A,[1]TDSheet!$A:$X,24,0)</f>
        <v>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6"/>
        <v>1</v>
      </c>
      <c r="X100" s="16"/>
      <c r="Y100" s="17">
        <f t="shared" si="17"/>
        <v>6</v>
      </c>
      <c r="Z100" s="14">
        <f t="shared" si="18"/>
        <v>6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1.4</v>
      </c>
      <c r="AF100" s="14">
        <f>VLOOKUP(A:A,[1]TDSheet!$A:$AF,32,0)</f>
        <v>1.4</v>
      </c>
      <c r="AG100" s="14">
        <f>VLOOKUP(A:A,[1]TDSheet!$A:$AG,33,0)</f>
        <v>0.4</v>
      </c>
      <c r="AH100" s="14">
        <v>0</v>
      </c>
      <c r="AI100" s="14">
        <v>0</v>
      </c>
      <c r="AJ100" s="14">
        <f t="shared" si="19"/>
        <v>0</v>
      </c>
      <c r="AK100" s="14"/>
      <c r="AL100" s="14"/>
      <c r="AM100" s="14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377</v>
      </c>
      <c r="D101" s="8">
        <v>213</v>
      </c>
      <c r="E101" s="8">
        <v>237</v>
      </c>
      <c r="F101" s="8">
        <v>349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4">
        <f>VLOOKUP(A:A,[2]TDSheet!$A:$F,6,0)</f>
        <v>244</v>
      </c>
      <c r="K101" s="14">
        <f t="shared" si="15"/>
        <v>-7</v>
      </c>
      <c r="L101" s="14">
        <f>VLOOKUP(A:A,[1]TDSheet!$A:$U,21,0)</f>
        <v>0</v>
      </c>
      <c r="M101" s="14">
        <f>VLOOKUP(A:A,[1]TDSheet!$A:$V,22,0)</f>
        <v>0</v>
      </c>
      <c r="N101" s="14">
        <f>VLOOKUP(A:A,[1]TDSheet!$A:$X,24,0)</f>
        <v>50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6"/>
        <v>47.4</v>
      </c>
      <c r="X101" s="16"/>
      <c r="Y101" s="17">
        <f t="shared" si="17"/>
        <v>8.4177215189873422</v>
      </c>
      <c r="Z101" s="14">
        <f t="shared" si="18"/>
        <v>7.3628691983122367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67</v>
      </c>
      <c r="AF101" s="14">
        <f>VLOOKUP(A:A,[1]TDSheet!$A:$AF,32,0)</f>
        <v>74.2</v>
      </c>
      <c r="AG101" s="14">
        <f>VLOOKUP(A:A,[1]TDSheet!$A:$AG,33,0)</f>
        <v>55</v>
      </c>
      <c r="AH101" s="14">
        <f>VLOOKUP(A:A,[3]TDSheet!$A:$D,4,0)</f>
        <v>67</v>
      </c>
      <c r="AI101" s="14">
        <v>0</v>
      </c>
      <c r="AJ101" s="14">
        <f t="shared" si="19"/>
        <v>0</v>
      </c>
      <c r="AK101" s="14"/>
      <c r="AL101" s="14"/>
      <c r="AM101" s="14"/>
    </row>
    <row r="102" spans="1:39" s="1" customFormat="1" ht="21.95" customHeight="1" outlineLevel="1" x14ac:dyDescent="0.2">
      <c r="A102" s="7" t="s">
        <v>104</v>
      </c>
      <c r="B102" s="7" t="s">
        <v>12</v>
      </c>
      <c r="C102" s="8">
        <v>861</v>
      </c>
      <c r="D102" s="8">
        <v>447</v>
      </c>
      <c r="E102" s="8">
        <v>619</v>
      </c>
      <c r="F102" s="8">
        <v>671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4">
        <f>VLOOKUP(A:A,[2]TDSheet!$A:$F,6,0)</f>
        <v>636</v>
      </c>
      <c r="K102" s="14">
        <f t="shared" si="15"/>
        <v>-17</v>
      </c>
      <c r="L102" s="14">
        <f>VLOOKUP(A:A,[1]TDSheet!$A:$U,21,0)</f>
        <v>100</v>
      </c>
      <c r="M102" s="14">
        <f>VLOOKUP(A:A,[1]TDSheet!$A:$V,22,0)</f>
        <v>150</v>
      </c>
      <c r="N102" s="14">
        <f>VLOOKUP(A:A,[1]TDSheet!$A:$X,24,0)</f>
        <v>150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6"/>
        <v>123.8</v>
      </c>
      <c r="X102" s="16"/>
      <c r="Y102" s="17">
        <f t="shared" si="17"/>
        <v>8.6510500807754447</v>
      </c>
      <c r="Z102" s="14">
        <f t="shared" si="18"/>
        <v>5.4200323101777057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104.6</v>
      </c>
      <c r="AF102" s="14">
        <f>VLOOKUP(A:A,[1]TDSheet!$A:$AF,32,0)</f>
        <v>159.80000000000001</v>
      </c>
      <c r="AG102" s="14">
        <f>VLOOKUP(A:A,[1]TDSheet!$A:$AG,33,0)</f>
        <v>129.6</v>
      </c>
      <c r="AH102" s="14">
        <f>VLOOKUP(A:A,[3]TDSheet!$A:$D,4,0)</f>
        <v>56</v>
      </c>
      <c r="AI102" s="14" t="str">
        <f>VLOOKUP(A:A,[1]TDSheet!$A:$AI,35,0)</f>
        <v>Ларин</v>
      </c>
      <c r="AJ102" s="14">
        <f t="shared" si="19"/>
        <v>0</v>
      </c>
      <c r="AK102" s="14"/>
      <c r="AL102" s="14"/>
      <c r="AM102" s="14"/>
    </row>
    <row r="103" spans="1:39" s="1" customFormat="1" ht="11.1" customHeight="1" outlineLevel="1" x14ac:dyDescent="0.2">
      <c r="A103" s="7" t="s">
        <v>105</v>
      </c>
      <c r="B103" s="7" t="s">
        <v>12</v>
      </c>
      <c r="C103" s="8">
        <v>119</v>
      </c>
      <c r="D103" s="8">
        <v>300</v>
      </c>
      <c r="E103" s="8">
        <v>244</v>
      </c>
      <c r="F103" s="8">
        <v>129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4">
        <f>VLOOKUP(A:A,[2]TDSheet!$A:$F,6,0)</f>
        <v>251</v>
      </c>
      <c r="K103" s="14">
        <f t="shared" si="15"/>
        <v>-7</v>
      </c>
      <c r="L103" s="14">
        <f>VLOOKUP(A:A,[1]TDSheet!$A:$U,21,0)</f>
        <v>100</v>
      </c>
      <c r="M103" s="14">
        <f>VLOOKUP(A:A,[1]TDSheet!$A:$V,22,0)</f>
        <v>100</v>
      </c>
      <c r="N103" s="14">
        <f>VLOOKUP(A:A,[1]TDSheet!$A:$X,24,0)</f>
        <v>100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6"/>
        <v>48.8</v>
      </c>
      <c r="X103" s="16"/>
      <c r="Y103" s="17">
        <f t="shared" si="17"/>
        <v>8.7909836065573774</v>
      </c>
      <c r="Z103" s="14">
        <f t="shared" si="18"/>
        <v>2.6434426229508197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56.2</v>
      </c>
      <c r="AF103" s="14">
        <f>VLOOKUP(A:A,[1]TDSheet!$A:$AF,32,0)</f>
        <v>65.8</v>
      </c>
      <c r="AG103" s="14">
        <f>VLOOKUP(A:A,[1]TDSheet!$A:$AG,33,0)</f>
        <v>56.4</v>
      </c>
      <c r="AH103" s="14">
        <f>VLOOKUP(A:A,[3]TDSheet!$A:$D,4,0)</f>
        <v>70</v>
      </c>
      <c r="AI103" s="14">
        <f>VLOOKUP(A:A,[1]TDSheet!$A:$AI,35,0)</f>
        <v>0</v>
      </c>
      <c r="AJ103" s="14">
        <f t="shared" si="19"/>
        <v>0</v>
      </c>
      <c r="AK103" s="14"/>
      <c r="AL103" s="14"/>
      <c r="AM103" s="14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1329</v>
      </c>
      <c r="D104" s="8">
        <v>3</v>
      </c>
      <c r="E104" s="8">
        <v>526</v>
      </c>
      <c r="F104" s="8">
        <v>801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4">
        <f>VLOOKUP(A:A,[2]TDSheet!$A:$F,6,0)</f>
        <v>532</v>
      </c>
      <c r="K104" s="14">
        <f t="shared" si="15"/>
        <v>-6</v>
      </c>
      <c r="L104" s="14">
        <f>VLOOKUP(A:A,[1]TDSheet!$A:$U,21,0)</f>
        <v>0</v>
      </c>
      <c r="M104" s="14">
        <f>VLOOKUP(A:A,[1]TDSheet!$A:$V,22,0)</f>
        <v>0</v>
      </c>
      <c r="N104" s="14">
        <f>VLOOKUP(A:A,[1]TDSheet!$A:$X,24,0)</f>
        <v>120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6"/>
        <v>105.2</v>
      </c>
      <c r="X104" s="16"/>
      <c r="Y104" s="17">
        <f t="shared" si="17"/>
        <v>8.7547528517110269</v>
      </c>
      <c r="Z104" s="14">
        <f t="shared" si="18"/>
        <v>7.6140684410646386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163.6</v>
      </c>
      <c r="AF104" s="14">
        <f>VLOOKUP(A:A,[1]TDSheet!$A:$AF,32,0)</f>
        <v>166.2</v>
      </c>
      <c r="AG104" s="14">
        <f>VLOOKUP(A:A,[1]TDSheet!$A:$AG,33,0)</f>
        <v>103.8</v>
      </c>
      <c r="AH104" s="14">
        <f>VLOOKUP(A:A,[3]TDSheet!$A:$D,4,0)</f>
        <v>76</v>
      </c>
      <c r="AI104" s="14" t="str">
        <f>VLOOKUP(A:A,[1]TDSheet!$A:$AI,35,0)</f>
        <v>Ларин</v>
      </c>
      <c r="AJ104" s="14">
        <f t="shared" si="19"/>
        <v>0</v>
      </c>
      <c r="AK104" s="14"/>
      <c r="AL104" s="14"/>
      <c r="AM104" s="14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1032</v>
      </c>
      <c r="D105" s="8">
        <v>436</v>
      </c>
      <c r="E105" s="8">
        <v>627</v>
      </c>
      <c r="F105" s="8">
        <v>817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4">
        <f>VLOOKUP(A:A,[2]TDSheet!$A:$F,6,0)</f>
        <v>653</v>
      </c>
      <c r="K105" s="14">
        <f t="shared" si="15"/>
        <v>-26</v>
      </c>
      <c r="L105" s="14">
        <f>VLOOKUP(A:A,[1]TDSheet!$A:$U,21,0)</f>
        <v>0</v>
      </c>
      <c r="M105" s="14">
        <f>VLOOKUP(A:A,[1]TDSheet!$A:$V,22,0)</f>
        <v>0</v>
      </c>
      <c r="N105" s="14">
        <f>VLOOKUP(A:A,[1]TDSheet!$A:$X,24,0)</f>
        <v>200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6"/>
        <v>125.4</v>
      </c>
      <c r="X105" s="16"/>
      <c r="Y105" s="17">
        <f t="shared" si="17"/>
        <v>8.1100478468899517</v>
      </c>
      <c r="Z105" s="14">
        <f t="shared" si="18"/>
        <v>6.5151515151515147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175</v>
      </c>
      <c r="AF105" s="14">
        <f>VLOOKUP(A:A,[1]TDSheet!$A:$AF,32,0)</f>
        <v>192.4</v>
      </c>
      <c r="AG105" s="14">
        <f>VLOOKUP(A:A,[1]TDSheet!$A:$AG,33,0)</f>
        <v>137.6</v>
      </c>
      <c r="AH105" s="14">
        <f>VLOOKUP(A:A,[3]TDSheet!$A:$D,4,0)</f>
        <v>96</v>
      </c>
      <c r="AI105" s="14" t="str">
        <f>VLOOKUP(A:A,[1]TDSheet!$A:$AI,35,0)</f>
        <v>Ларин</v>
      </c>
      <c r="AJ105" s="14">
        <f t="shared" si="19"/>
        <v>0</v>
      </c>
      <c r="AK105" s="14"/>
      <c r="AL105" s="14"/>
      <c r="AM105" s="14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540</v>
      </c>
      <c r="D106" s="8">
        <v>174</v>
      </c>
      <c r="E106" s="8">
        <v>268</v>
      </c>
      <c r="F106" s="8">
        <v>432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4">
        <f>VLOOKUP(A:A,[2]TDSheet!$A:$F,6,0)</f>
        <v>281</v>
      </c>
      <c r="K106" s="14">
        <f t="shared" si="15"/>
        <v>-13</v>
      </c>
      <c r="L106" s="14">
        <f>VLOOKUP(A:A,[1]TDSheet!$A:$U,21,0)</f>
        <v>0</v>
      </c>
      <c r="M106" s="14">
        <f>VLOOKUP(A:A,[1]TDSheet!$A:$V,22,0)</f>
        <v>0</v>
      </c>
      <c r="N106" s="14">
        <f>VLOOKUP(A:A,[1]TDSheet!$A:$X,24,0)</f>
        <v>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6"/>
        <v>53.6</v>
      </c>
      <c r="X106" s="16"/>
      <c r="Y106" s="17">
        <f t="shared" si="17"/>
        <v>8.0597014925373127</v>
      </c>
      <c r="Z106" s="14">
        <f t="shared" si="18"/>
        <v>8.0597014925373127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75.599999999999994</v>
      </c>
      <c r="AF106" s="14">
        <f>VLOOKUP(A:A,[1]TDSheet!$A:$AF,32,0)</f>
        <v>95</v>
      </c>
      <c r="AG106" s="14">
        <f>VLOOKUP(A:A,[1]TDSheet!$A:$AG,33,0)</f>
        <v>56.6</v>
      </c>
      <c r="AH106" s="14">
        <f>VLOOKUP(A:A,[3]TDSheet!$A:$D,4,0)</f>
        <v>61</v>
      </c>
      <c r="AI106" s="14">
        <v>0</v>
      </c>
      <c r="AJ106" s="14">
        <f t="shared" si="19"/>
        <v>0</v>
      </c>
      <c r="AK106" s="14"/>
      <c r="AL106" s="14"/>
      <c r="AM106" s="14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368</v>
      </c>
      <c r="D107" s="8">
        <v>147</v>
      </c>
      <c r="E107" s="8">
        <v>184</v>
      </c>
      <c r="F107" s="8">
        <v>326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4">
        <f>VLOOKUP(A:A,[2]TDSheet!$A:$F,6,0)</f>
        <v>194</v>
      </c>
      <c r="K107" s="14">
        <f t="shared" si="15"/>
        <v>-10</v>
      </c>
      <c r="L107" s="14">
        <f>VLOOKUP(A:A,[1]TDSheet!$A:$U,21,0)</f>
        <v>0</v>
      </c>
      <c r="M107" s="14">
        <f>VLOOKUP(A:A,[1]TDSheet!$A:$V,22,0)</f>
        <v>0</v>
      </c>
      <c r="N107" s="14">
        <f>VLOOKUP(A:A,[1]TDSheet!$A:$X,24,0)</f>
        <v>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6"/>
        <v>36.799999999999997</v>
      </c>
      <c r="X107" s="16"/>
      <c r="Y107" s="17">
        <f t="shared" si="17"/>
        <v>8.858695652173914</v>
      </c>
      <c r="Z107" s="14">
        <f t="shared" si="18"/>
        <v>8.858695652173914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58.4</v>
      </c>
      <c r="AF107" s="14">
        <f>VLOOKUP(A:A,[1]TDSheet!$A:$AF,32,0)</f>
        <v>59.6</v>
      </c>
      <c r="AG107" s="14">
        <f>VLOOKUP(A:A,[1]TDSheet!$A:$AG,33,0)</f>
        <v>43.4</v>
      </c>
      <c r="AH107" s="14">
        <f>VLOOKUP(A:A,[3]TDSheet!$A:$D,4,0)</f>
        <v>46</v>
      </c>
      <c r="AI107" s="14">
        <v>0</v>
      </c>
      <c r="AJ107" s="14">
        <f t="shared" si="19"/>
        <v>0</v>
      </c>
      <c r="AK107" s="14"/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168</v>
      </c>
      <c r="D108" s="8"/>
      <c r="E108" s="8">
        <v>38</v>
      </c>
      <c r="F108" s="8">
        <v>130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38</v>
      </c>
      <c r="K108" s="14">
        <f t="shared" si="15"/>
        <v>0</v>
      </c>
      <c r="L108" s="14">
        <f>VLOOKUP(A:A,[1]TDSheet!$A:$U,21,0)</f>
        <v>0</v>
      </c>
      <c r="M108" s="14">
        <f>VLOOKUP(A:A,[1]TDSheet!$A:$V,22,0)</f>
        <v>0</v>
      </c>
      <c r="N108" s="14">
        <f>VLOOKUP(A:A,[1]TDSheet!$A:$X,24,0)</f>
        <v>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6"/>
        <v>7.6</v>
      </c>
      <c r="X108" s="16"/>
      <c r="Y108" s="17">
        <f t="shared" si="17"/>
        <v>17.105263157894736</v>
      </c>
      <c r="Z108" s="14">
        <f t="shared" si="18"/>
        <v>17.105263157894736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0</v>
      </c>
      <c r="AF108" s="14">
        <f>VLOOKUP(A:A,[1]TDSheet!$A:$AF,32,0)</f>
        <v>0</v>
      </c>
      <c r="AG108" s="14">
        <f>VLOOKUP(A:A,[1]TDSheet!$A:$AG,33,0)</f>
        <v>0</v>
      </c>
      <c r="AH108" s="14">
        <f>VLOOKUP(A:A,[3]TDSheet!$A:$D,4,0)</f>
        <v>8</v>
      </c>
      <c r="AI108" s="20" t="str">
        <f>VLOOKUP(A:A,[1]TDSheet!$A:$AI,35,0)</f>
        <v>увел</v>
      </c>
      <c r="AJ108" s="14">
        <f t="shared" si="19"/>
        <v>0</v>
      </c>
      <c r="AK108" s="14"/>
      <c r="AL108" s="14"/>
      <c r="AM10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2025-10-23T09:13:11Z</dcterms:modified>
</cp:coreProperties>
</file>