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AD4A11-5470-4EE7-90AC-CF332DACF9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5" i="1" s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Z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J9" i="1"/>
  <c r="A9" i="1"/>
  <c r="A10" i="1" s="1"/>
  <c r="D7" i="1"/>
  <c r="Q6" i="1"/>
  <c r="P2" i="1"/>
  <c r="BP77" i="1" l="1"/>
  <c r="BN77" i="1"/>
  <c r="BP105" i="1"/>
  <c r="BN105" i="1"/>
  <c r="Z105" i="1"/>
  <c r="BP151" i="1"/>
  <c r="BN151" i="1"/>
  <c r="Z151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3" i="1"/>
  <c r="BN393" i="1"/>
  <c r="Z393" i="1"/>
  <c r="BP434" i="1"/>
  <c r="BN434" i="1"/>
  <c r="Z434" i="1"/>
  <c r="BP450" i="1"/>
  <c r="BN450" i="1"/>
  <c r="Z450" i="1"/>
  <c r="BP497" i="1"/>
  <c r="BN497" i="1"/>
  <c r="Z497" i="1"/>
  <c r="Z30" i="1"/>
  <c r="BN30" i="1"/>
  <c r="Z56" i="1"/>
  <c r="BN56" i="1"/>
  <c r="Z77" i="1"/>
  <c r="BP119" i="1"/>
  <c r="BN119" i="1"/>
  <c r="Z119" i="1"/>
  <c r="BP169" i="1"/>
  <c r="BN169" i="1"/>
  <c r="Z169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29" i="1"/>
  <c r="BN329" i="1"/>
  <c r="Z32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403" i="1"/>
  <c r="BN403" i="1"/>
  <c r="Z403" i="1"/>
  <c r="BP435" i="1"/>
  <c r="BN435" i="1"/>
  <c r="Z435" i="1"/>
  <c r="BP466" i="1"/>
  <c r="BN466" i="1"/>
  <c r="Z466" i="1"/>
  <c r="Y332" i="1"/>
  <c r="X505" i="1"/>
  <c r="Y32" i="1"/>
  <c r="Z28" i="1"/>
  <c r="BN28" i="1"/>
  <c r="Z42" i="1"/>
  <c r="BN42" i="1"/>
  <c r="Z54" i="1"/>
  <c r="BN54" i="1"/>
  <c r="Z62" i="1"/>
  <c r="BN62" i="1"/>
  <c r="Y72" i="1"/>
  <c r="Z75" i="1"/>
  <c r="BN75" i="1"/>
  <c r="Z79" i="1"/>
  <c r="BN79" i="1"/>
  <c r="Z84" i="1"/>
  <c r="BN84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9" i="1"/>
  <c r="BN299" i="1"/>
  <c r="Z299" i="1"/>
  <c r="BP89" i="1"/>
  <c r="BN89" i="1"/>
  <c r="BP98" i="1"/>
  <c r="BN98" i="1"/>
  <c r="Z98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9" i="1"/>
  <c r="BN309" i="1"/>
  <c r="Z309" i="1"/>
  <c r="Y327" i="1"/>
  <c r="BP322" i="1"/>
  <c r="BN322" i="1"/>
  <c r="Z322" i="1"/>
  <c r="Y326" i="1"/>
  <c r="BP331" i="1"/>
  <c r="BN331" i="1"/>
  <c r="Z331" i="1"/>
  <c r="BP348" i="1"/>
  <c r="BN348" i="1"/>
  <c r="Z348" i="1"/>
  <c r="BP371" i="1"/>
  <c r="BN371" i="1"/>
  <c r="Z371" i="1"/>
  <c r="BP395" i="1"/>
  <c r="BN395" i="1"/>
  <c r="Z395" i="1"/>
  <c r="BP414" i="1"/>
  <c r="BN414" i="1"/>
  <c r="Z414" i="1"/>
  <c r="BP437" i="1"/>
  <c r="BN437" i="1"/>
  <c r="Z437" i="1"/>
  <c r="BP456" i="1"/>
  <c r="BN456" i="1"/>
  <c r="Z456" i="1"/>
  <c r="BP474" i="1"/>
  <c r="BN474" i="1"/>
  <c r="Z474" i="1"/>
  <c r="BP481" i="1"/>
  <c r="BN481" i="1"/>
  <c r="Z481" i="1"/>
  <c r="Y92" i="1"/>
  <c r="Y115" i="1"/>
  <c r="Y114" i="1"/>
  <c r="Y122" i="1"/>
  <c r="Y247" i="1"/>
  <c r="BP301" i="1"/>
  <c r="BN301" i="1"/>
  <c r="Z301" i="1"/>
  <c r="BP317" i="1"/>
  <c r="BN317" i="1"/>
  <c r="Z317" i="1"/>
  <c r="BP323" i="1"/>
  <c r="BN323" i="1"/>
  <c r="Z323" i="1"/>
  <c r="BP338" i="1"/>
  <c r="BN338" i="1"/>
  <c r="Z33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60" i="1"/>
  <c r="BN460" i="1"/>
  <c r="Z460" i="1"/>
  <c r="BP480" i="1"/>
  <c r="BN480" i="1"/>
  <c r="Z480" i="1"/>
  <c r="Y493" i="1"/>
  <c r="BP491" i="1"/>
  <c r="BN491" i="1"/>
  <c r="Z491" i="1"/>
  <c r="S515" i="1"/>
  <c r="Y339" i="1"/>
  <c r="Y351" i="1"/>
  <c r="Y381" i="1"/>
  <c r="F10" i="1"/>
  <c r="F9" i="1"/>
  <c r="Y33" i="1"/>
  <c r="Y37" i="1"/>
  <c r="H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Y59" i="1"/>
  <c r="Z64" i="1"/>
  <c r="BN64" i="1"/>
  <c r="Y65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Z271" i="1" s="1"/>
  <c r="O515" i="1"/>
  <c r="Y271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BP330" i="1"/>
  <c r="BN330" i="1"/>
  <c r="Z330" i="1"/>
  <c r="Z332" i="1" s="1"/>
  <c r="BP345" i="1"/>
  <c r="BN345" i="1"/>
  <c r="Z345" i="1"/>
  <c r="BP349" i="1"/>
  <c r="BN349" i="1"/>
  <c r="Z349" i="1"/>
  <c r="BP370" i="1"/>
  <c r="BN370" i="1"/>
  <c r="Z370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372" i="1" l="1"/>
  <c r="Z361" i="1"/>
  <c r="Z326" i="1"/>
  <c r="Z295" i="1"/>
  <c r="Z132" i="1"/>
  <c r="Z142" i="1"/>
  <c r="Z85" i="1"/>
  <c r="Z32" i="1"/>
  <c r="Z351" i="1"/>
  <c r="Z446" i="1"/>
  <c r="Z215" i="1"/>
  <c r="Z108" i="1"/>
  <c r="Z80" i="1"/>
  <c r="Z71" i="1"/>
  <c r="Z44" i="1"/>
  <c r="Y506" i="1"/>
  <c r="Y509" i="1"/>
  <c r="Z58" i="1"/>
  <c r="Y507" i="1"/>
  <c r="Z400" i="1"/>
  <c r="Z417" i="1"/>
  <c r="Z256" i="1"/>
  <c r="Z171" i="1"/>
  <c r="Y505" i="1"/>
  <c r="Z468" i="1"/>
  <c r="Z452" i="1"/>
  <c r="Z477" i="1"/>
  <c r="Z462" i="1"/>
  <c r="Z305" i="1"/>
  <c r="Z247" i="1"/>
  <c r="Z264" i="1"/>
  <c r="Z231" i="1"/>
  <c r="Z177" i="1"/>
  <c r="Z65" i="1"/>
  <c r="Z319" i="1"/>
  <c r="Z313" i="1"/>
  <c r="Z153" i="1"/>
  <c r="Z100" i="1"/>
  <c r="X508" i="1"/>
  <c r="Y508" i="1" l="1"/>
  <c r="Z510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<sst xmlns="http://schemas.openxmlformats.org/spreadsheetml/2006/main" count="2235" uniqueCount="812">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</sst>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788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0.45833333333333331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172</v>
      </c>
      <c r="Y41" s="55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178.92777777777775</v>
      </c>
      <c r="BN41" s="64">
        <f>IFERROR(Y41*I41/H41,"0")</f>
        <v>179.76</v>
      </c>
      <c r="BO41" s="64">
        <f>IFERROR(1/J41*(X41/H41),"0")</f>
        <v>0.24884259259259259</v>
      </c>
      <c r="BP41" s="64">
        <f>IFERROR(1/J41*(Y41/H41),"0")</f>
        <v>0.25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15.925925925925926</v>
      </c>
      <c r="Y44" s="559">
        <f>IFERROR(Y41/H41,"0")+IFERROR(Y42/H42,"0")+IFERROR(Y43/H43,"0")</f>
        <v>16</v>
      </c>
      <c r="Z44" s="559">
        <f>IFERROR(IF(Z41="",0,Z41),"0")+IFERROR(IF(Z42="",0,Z42),"0")+IFERROR(IF(Z43="",0,Z43),"0")</f>
        <v>0.30368000000000001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172</v>
      </c>
      <c r="Y45" s="559">
        <f>IFERROR(SUM(Y41:Y43),"0")</f>
        <v>172.8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171</v>
      </c>
      <c r="Y53" s="558">
        <f t="shared" si="6"/>
        <v>172.8</v>
      </c>
      <c r="Z53" s="36">
        <f>IFERROR(IF(Y53=0,"",ROUNDUP(Y53/H53,0)*0.01898),"")</f>
        <v>0.30368000000000001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177.88749999999999</v>
      </c>
      <c r="BN53" s="64">
        <f t="shared" si="8"/>
        <v>179.76</v>
      </c>
      <c r="BO53" s="64">
        <f t="shared" si="9"/>
        <v>0.24739583333333331</v>
      </c>
      <c r="BP53" s="64">
        <f t="shared" si="10"/>
        <v>0.25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29</v>
      </c>
      <c r="Y55" s="55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30.522500000000001</v>
      </c>
      <c r="BN55" s="64">
        <f t="shared" si="8"/>
        <v>33.68</v>
      </c>
      <c r="BO55" s="64">
        <f t="shared" si="9"/>
        <v>5.4924242424242424E-2</v>
      </c>
      <c r="BP55" s="64">
        <f t="shared" si="10"/>
        <v>6.0606060606060608E-2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23.083333333333332</v>
      </c>
      <c r="Y58" s="559">
        <f>IFERROR(Y52/H52,"0")+IFERROR(Y53/H53,"0")+IFERROR(Y54/H54,"0")+IFERROR(Y55/H55,"0")+IFERROR(Y56/H56,"0")+IFERROR(Y57/H57,"0")</f>
        <v>24</v>
      </c>
      <c r="Z58" s="559">
        <f>IFERROR(IF(Z52="",0,Z52),"0")+IFERROR(IF(Z53="",0,Z53),"0")+IFERROR(IF(Z54="",0,Z54),"0")+IFERROR(IF(Z55="",0,Z55),"0")+IFERROR(IF(Z56="",0,Z56),"0")+IFERROR(IF(Z57="",0,Z57),"0")</f>
        <v>0.37584000000000001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200</v>
      </c>
      <c r="Y59" s="559">
        <f>IFERROR(SUM(Y52:Y57),"0")</f>
        <v>204.8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5</v>
      </c>
      <c r="Y61" s="55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5.2013888888888884</v>
      </c>
      <c r="BN61" s="64">
        <f>IFERROR(Y61*I61/H61,"0")</f>
        <v>11.234999999999999</v>
      </c>
      <c r="BO61" s="64">
        <f>IFERROR(1/J61*(X61/H61),"0")</f>
        <v>7.2337962962962955E-3</v>
      </c>
      <c r="BP61" s="64">
        <f>IFERROR(1/J61*(Y61/H61),"0")</f>
        <v>1.5625E-2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0.46296296296296291</v>
      </c>
      <c r="Y65" s="559">
        <f>IFERROR(Y61/H61,"0")+IFERROR(Y62/H62,"0")+IFERROR(Y63/H63,"0")+IFERROR(Y64/H64,"0")</f>
        <v>1</v>
      </c>
      <c r="Z65" s="559">
        <f>IFERROR(IF(Z61="",0,Z61),"0")+IFERROR(IF(Z62="",0,Z62),"0")+IFERROR(IF(Z63="",0,Z63),"0")+IFERROR(IF(Z64="",0,Z64),"0")</f>
        <v>1.898E-2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5</v>
      </c>
      <c r="Y66" s="559">
        <f>IFERROR(SUM(Y61:Y64),"0")</f>
        <v>10.8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19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20.05961538461538</v>
      </c>
      <c r="BN83" s="64">
        <f>IFERROR(Y83*I83/H83,"0")</f>
        <v>24.704999999999998</v>
      </c>
      <c r="BO83" s="64">
        <f>IFERROR(1/J83*(X83/H83),"0")</f>
        <v>3.8060897435897439E-2</v>
      </c>
      <c r="BP83" s="64">
        <f>IFERROR(1/J83*(Y83/H83),"0")</f>
        <v>4.6875E-2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2.4358974358974361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19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265</v>
      </c>
      <c r="Y89" s="558">
        <f>IFERROR(IF(X89="",0,CEILING((X89/$H89),1)*$H89),"")</f>
        <v>270</v>
      </c>
      <c r="Z89" s="36">
        <f>IFERROR(IF(Y89=0,"",ROUNDUP(Y89/H89,0)*0.01898),"")</f>
        <v>0.47450000000000003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275.67361111111109</v>
      </c>
      <c r="BN89" s="64">
        <f>IFERROR(Y89*I89/H89,"0")</f>
        <v>280.87499999999994</v>
      </c>
      <c r="BO89" s="64">
        <f>IFERROR(1/J89*(X89/H89),"0")</f>
        <v>0.38339120370370366</v>
      </c>
      <c r="BP89" s="64">
        <f>IFERROR(1/J89*(Y89/H89),"0")</f>
        <v>0.390625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22</v>
      </c>
      <c r="Y91" s="558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23.026666666666667</v>
      </c>
      <c r="BN91" s="64">
        <f>IFERROR(Y91*I91/H91,"0")</f>
        <v>23.549999999999997</v>
      </c>
      <c r="BO91" s="64">
        <f>IFERROR(1/J91*(X91/H91),"0")</f>
        <v>3.7037037037037042E-2</v>
      </c>
      <c r="BP91" s="64">
        <f>IFERROR(1/J91*(Y91/H91),"0")</f>
        <v>3.787878787878788E-2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29.425925925925924</v>
      </c>
      <c r="Y92" s="559">
        <f>IFERROR(Y89/H89,"0")+IFERROR(Y90/H90,"0")+IFERROR(Y91/H91,"0")</f>
        <v>30</v>
      </c>
      <c r="Z92" s="559">
        <f>IFERROR(IF(Z89="",0,Z89),"0")+IFERROR(IF(Z90="",0,Z90),"0")+IFERROR(IF(Z91="",0,Z91),"0")</f>
        <v>0.51960000000000006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287</v>
      </c>
      <c r="Y93" s="559">
        <f>IFERROR(SUM(Y89:Y91),"0")</f>
        <v>292.5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57</v>
      </c>
      <c r="Y95" s="558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60.652222222222228</v>
      </c>
      <c r="BN95" s="64">
        <f>IFERROR(Y95*I95/H95,"0")</f>
        <v>68.951999999999998</v>
      </c>
      <c r="BO95" s="64">
        <f>IFERROR(1/J95*(X95/H95),"0")</f>
        <v>0.10995370370370371</v>
      </c>
      <c r="BP95" s="64">
        <f>IFERROR(1/J95*(Y95/H95),"0")</f>
        <v>0.125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89</v>
      </c>
      <c r="Y98" s="558">
        <f>IFERROR(IF(X98="",0,CEILING((X98/$H98),1)*$H98),"")</f>
        <v>89.100000000000009</v>
      </c>
      <c r="Z98" s="36">
        <f>IFERROR(IF(Y98=0,"",ROUNDUP(Y98/H98,0)*0.00651),"")</f>
        <v>0.21482999999999999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97.306666666666658</v>
      </c>
      <c r="BN98" s="64">
        <f>IFERROR(Y98*I98/H98,"0")</f>
        <v>97.416000000000011</v>
      </c>
      <c r="BO98" s="64">
        <f>IFERROR(1/J98*(X98/H98),"0")</f>
        <v>0.18111518111518113</v>
      </c>
      <c r="BP98" s="64">
        <f>IFERROR(1/J98*(Y98/H98),"0")</f>
        <v>0.18131868131868134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40</v>
      </c>
      <c r="Y100" s="559">
        <f>IFERROR(Y95/H95,"0")+IFERROR(Y96/H96,"0")+IFERROR(Y97/H97,"0")+IFERROR(Y98/H98,"0")+IFERROR(Y99/H99,"0")</f>
        <v>41</v>
      </c>
      <c r="Z100" s="559">
        <f>IFERROR(IF(Z95="",0,Z95),"0")+IFERROR(IF(Z96="",0,Z96),"0")+IFERROR(IF(Z97="",0,Z97),"0")+IFERROR(IF(Z98="",0,Z98),"0")+IFERROR(IF(Z99="",0,Z99),"0")</f>
        <v>0.36667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146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237</v>
      </c>
      <c r="Y104" s="558">
        <f>IFERROR(IF(X104="",0,CEILING((X104/$H104),1)*$H104),"")</f>
        <v>237.60000000000002</v>
      </c>
      <c r="Z104" s="36">
        <f>IFERROR(IF(Y104=0,"",ROUNDUP(Y104/H104,0)*0.01898),"")</f>
        <v>0.41755999999999999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246.54583333333329</v>
      </c>
      <c r="BN104" s="64">
        <f>IFERROR(Y104*I104/H104,"0")</f>
        <v>247.17</v>
      </c>
      <c r="BO104" s="64">
        <f>IFERROR(1/J104*(X104/H104),"0")</f>
        <v>0.34288194444444442</v>
      </c>
      <c r="BP104" s="64">
        <f>IFERROR(1/J104*(Y104/H104),"0")</f>
        <v>0.34375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90</v>
      </c>
      <c r="Y106" s="558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41.944444444444443</v>
      </c>
      <c r="Y108" s="559">
        <f>IFERROR(Y104/H104,"0")+IFERROR(Y105/H105,"0")+IFERROR(Y106/H106,"0")+IFERROR(Y107/H107,"0")</f>
        <v>42</v>
      </c>
      <c r="Z108" s="559">
        <f>IFERROR(IF(Z104="",0,Z104),"0")+IFERROR(IF(Z105="",0,Z105),"0")+IFERROR(IF(Z106="",0,Z106),"0")+IFERROR(IF(Z107="",0,Z107),"0")</f>
        <v>0.59796000000000005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327</v>
      </c>
      <c r="Y109" s="559">
        <f>IFERROR(SUM(Y104:Y107),"0")</f>
        <v>327.60000000000002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327</v>
      </c>
      <c r="Y117" s="558">
        <f>IFERROR(IF(X117="",0,CEILING((X117/$H117),1)*$H117),"")</f>
        <v>332.09999999999997</v>
      </c>
      <c r="Z117" s="36">
        <f>IFERROR(IF(Y117=0,"",ROUNDUP(Y117/H117,0)*0.01898),"")</f>
        <v>0.77817999999999998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347.71000000000004</v>
      </c>
      <c r="BN117" s="64">
        <f>IFERROR(Y117*I117/H117,"0")</f>
        <v>353.13299999999998</v>
      </c>
      <c r="BO117" s="64">
        <f>IFERROR(1/J117*(X117/H117),"0")</f>
        <v>0.63078703703703709</v>
      </c>
      <c r="BP117" s="64">
        <f>IFERROR(1/J117*(Y117/H117),"0")</f>
        <v>0.640625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40.370370370370374</v>
      </c>
      <c r="Y121" s="559">
        <f>IFERROR(Y117/H117,"0")+IFERROR(Y118/H118,"0")+IFERROR(Y119/H119,"0")+IFERROR(Y120/H120,"0")</f>
        <v>41</v>
      </c>
      <c r="Z121" s="559">
        <f>IFERROR(IF(Z117="",0,Z117),"0")+IFERROR(IF(Z118="",0,Z118),"0")+IFERROR(IF(Z119="",0,Z119),"0")+IFERROR(IF(Z120="",0,Z120),"0")</f>
        <v>0.77817999999999998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327</v>
      </c>
      <c r="Y122" s="559">
        <f>IFERROR(SUM(Y117:Y120),"0")</f>
        <v>332.09999999999997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4</v>
      </c>
      <c r="Y158" s="558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4.2020202020202024</v>
      </c>
      <c r="BN158" s="64">
        <f>IFERROR(Y158*I158/H158,"0")</f>
        <v>6.24</v>
      </c>
      <c r="BO158" s="64">
        <f>IFERROR(1/J158*(X158/H158),"0")</f>
        <v>8.6333419666753015E-3</v>
      </c>
      <c r="BP158" s="64">
        <f>IFERROR(1/J158*(Y158/H158),"0")</f>
        <v>1.282051282051282E-2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2.0202020202020203</v>
      </c>
      <c r="Y159" s="559">
        <f>IFERROR(Y158/H158,"0")</f>
        <v>2.9999999999999996</v>
      </c>
      <c r="Z159" s="559">
        <f>IFERROR(IF(Z158="",0,Z158),"0")</f>
        <v>1.506E-2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4</v>
      </c>
      <c r="Y160" s="559">
        <f>IFERROR(SUM(Y158:Y158),"0")</f>
        <v>5.9399999999999995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19</v>
      </c>
      <c r="Y165" s="558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20.176190476190474</v>
      </c>
      <c r="BN165" s="64">
        <f t="shared" si="18"/>
        <v>22.299999999999997</v>
      </c>
      <c r="BO165" s="64">
        <f t="shared" si="19"/>
        <v>3.8665038665038669E-2</v>
      </c>
      <c r="BP165" s="64">
        <f t="shared" si="20"/>
        <v>4.2735042735042736E-2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42</v>
      </c>
      <c r="Y168" s="558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44</v>
      </c>
      <c r="BN168" s="64">
        <f t="shared" si="18"/>
        <v>44</v>
      </c>
      <c r="BO168" s="64">
        <f t="shared" si="19"/>
        <v>8.5470085470085472E-2</v>
      </c>
      <c r="BP168" s="64">
        <f t="shared" si="20"/>
        <v>8.5470085470085472E-2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29.047619047619047</v>
      </c>
      <c r="Y171" s="559">
        <f>IFERROR(Y162/H162,"0")+IFERROR(Y163/H163,"0")+IFERROR(Y164/H164,"0")+IFERROR(Y165/H165,"0")+IFERROR(Y166/H166,"0")+IFERROR(Y167/H167,"0")+IFERROR(Y168/H168,"0")+IFERROR(Y169/H169,"0")+IFERROR(Y170/H170,"0")</f>
        <v>30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0.15060000000000001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61</v>
      </c>
      <c r="Y172" s="559">
        <f>IFERROR(SUM(Y162:Y170),"0")</f>
        <v>63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130</v>
      </c>
      <c r="Y195" s="558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41</v>
      </c>
      <c r="Y196" s="558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42.594444444444449</v>
      </c>
      <c r="BN196" s="64">
        <f t="shared" si="23"/>
        <v>44.88</v>
      </c>
      <c r="BO196" s="64">
        <f t="shared" si="24"/>
        <v>5.7519640852974181E-2</v>
      </c>
      <c r="BP196" s="64">
        <f t="shared" si="25"/>
        <v>6.0606060606060608E-2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99</v>
      </c>
      <c r="Y198" s="558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102.85</v>
      </c>
      <c r="BN198" s="64">
        <f t="shared" si="23"/>
        <v>106.59000000000002</v>
      </c>
      <c r="BO198" s="64">
        <f t="shared" si="24"/>
        <v>0.1388888888888889</v>
      </c>
      <c r="BP198" s="64">
        <f t="shared" si="25"/>
        <v>0.14393939393939395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32</v>
      </c>
      <c r="Y199" s="558">
        <f t="shared" si="21"/>
        <v>32.4</v>
      </c>
      <c r="Z199" s="36">
        <f>IFERROR(IF(Y199=0,"",ROUNDUP(Y199/H199,0)*0.00502),"")</f>
        <v>9.0359999999999996E-2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34.31111111111111</v>
      </c>
      <c r="BN199" s="64">
        <f t="shared" si="23"/>
        <v>34.739999999999995</v>
      </c>
      <c r="BO199" s="64">
        <f t="shared" si="24"/>
        <v>7.5973409306742651E-2</v>
      </c>
      <c r="BP199" s="64">
        <f t="shared" si="25"/>
        <v>7.6923076923076927E-2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9</v>
      </c>
      <c r="Y200" s="558">
        <f t="shared" si="21"/>
        <v>9</v>
      </c>
      <c r="Z200" s="36">
        <f>IFERROR(IF(Y200=0,"",ROUNDUP(Y200/H200,0)*0.00502),"")</f>
        <v>2.5100000000000001E-2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9.4999999999999982</v>
      </c>
      <c r="BN200" s="64">
        <f t="shared" si="23"/>
        <v>9.4999999999999982</v>
      </c>
      <c r="BO200" s="64">
        <f t="shared" si="24"/>
        <v>2.1367521367521368E-2</v>
      </c>
      <c r="BP200" s="64">
        <f t="shared" si="25"/>
        <v>2.1367521367521368E-2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10</v>
      </c>
      <c r="Y202" s="558">
        <f t="shared" si="21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10.555555555555555</v>
      </c>
      <c r="BN202" s="64">
        <f t="shared" si="23"/>
        <v>11.4</v>
      </c>
      <c r="BO202" s="64">
        <f t="shared" si="24"/>
        <v>2.3741690408357077E-2</v>
      </c>
      <c r="BP202" s="64">
        <f t="shared" si="25"/>
        <v>2.5641025641025644E-2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78.333333333333329</v>
      </c>
      <c r="Y203" s="559">
        <f>IFERROR(Y195/H195,"0")+IFERROR(Y196/H196,"0")+IFERROR(Y197/H197,"0")+IFERROR(Y198/H198,"0")+IFERROR(Y199/H199,"0")+IFERROR(Y200/H200,"0")+IFERROR(Y201/H201,"0")+IFERROR(Y202/H202,"0")</f>
        <v>81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0.61462000000000006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321</v>
      </c>
      <c r="Y204" s="559">
        <f>IFERROR(SUM(Y195:Y202),"0")</f>
        <v>333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87</v>
      </c>
      <c r="Y208" s="558">
        <f t="shared" si="26"/>
        <v>87</v>
      </c>
      <c r="Z208" s="36">
        <f>IFERROR(IF(Y208=0,"",ROUNDUP(Y208/H208,0)*0.01898),"")</f>
        <v>0.1898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92.190000000000012</v>
      </c>
      <c r="BN208" s="64">
        <f t="shared" si="28"/>
        <v>92.190000000000012</v>
      </c>
      <c r="BO208" s="64">
        <f t="shared" si="29"/>
        <v>0.15625</v>
      </c>
      <c r="BP208" s="64">
        <f t="shared" si="30"/>
        <v>0.15625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57</v>
      </c>
      <c r="Y209" s="558">
        <f t="shared" si="26"/>
        <v>57.599999999999994</v>
      </c>
      <c r="Z209" s="36">
        <f t="shared" ref="Z209:Z214" si="31">IFERROR(IF(Y209=0,"",ROUNDUP(Y209/H209,0)*0.00651),"")</f>
        <v>0.15623999999999999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63.412500000000001</v>
      </c>
      <c r="BN209" s="64">
        <f t="shared" si="28"/>
        <v>64.079999999999984</v>
      </c>
      <c r="BO209" s="64">
        <f t="shared" si="29"/>
        <v>0.1304945054945055</v>
      </c>
      <c r="BP209" s="64">
        <f t="shared" si="30"/>
        <v>0.13186813186813187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67</v>
      </c>
      <c r="Y211" s="558">
        <f t="shared" si="26"/>
        <v>67.2</v>
      </c>
      <c r="Z211" s="36">
        <f t="shared" si="31"/>
        <v>0.18228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74.034999999999997</v>
      </c>
      <c r="BN211" s="64">
        <f t="shared" si="28"/>
        <v>74.256000000000014</v>
      </c>
      <c r="BO211" s="64">
        <f t="shared" si="29"/>
        <v>0.1533882783882784</v>
      </c>
      <c r="BP211" s="64">
        <f t="shared" si="30"/>
        <v>0.15384615384615388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18</v>
      </c>
      <c r="Y212" s="558">
        <f t="shared" si="26"/>
        <v>19.2</v>
      </c>
      <c r="Z212" s="36">
        <f t="shared" si="31"/>
        <v>5.2080000000000001E-2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19.890000000000004</v>
      </c>
      <c r="BN212" s="64">
        <f t="shared" si="28"/>
        <v>21.216000000000001</v>
      </c>
      <c r="BO212" s="64">
        <f t="shared" si="29"/>
        <v>4.1208791208791215E-2</v>
      </c>
      <c r="BP212" s="64">
        <f t="shared" si="30"/>
        <v>4.3956043956043959E-2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50</v>
      </c>
      <c r="Y213" s="558">
        <f t="shared" si="26"/>
        <v>50.4</v>
      </c>
      <c r="Z213" s="36">
        <f t="shared" si="31"/>
        <v>0.13671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55.25</v>
      </c>
      <c r="BN213" s="64">
        <f t="shared" si="28"/>
        <v>55.692</v>
      </c>
      <c r="BO213" s="64">
        <f t="shared" si="29"/>
        <v>0.11446886446886449</v>
      </c>
      <c r="BP213" s="64">
        <f t="shared" si="30"/>
        <v>0.11538461538461539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49</v>
      </c>
      <c r="Y214" s="558">
        <f t="shared" si="26"/>
        <v>50.4</v>
      </c>
      <c r="Z214" s="36">
        <f t="shared" si="31"/>
        <v>0.13671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54.267499999999998</v>
      </c>
      <c r="BN214" s="64">
        <f t="shared" si="28"/>
        <v>55.818000000000005</v>
      </c>
      <c r="BO214" s="64">
        <f t="shared" si="29"/>
        <v>0.1121794871794872</v>
      </c>
      <c r="BP214" s="64">
        <f t="shared" si="30"/>
        <v>0.11538461538461539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110.41666666666667</v>
      </c>
      <c r="Y215" s="559">
        <f>IFERROR(Y206/H206,"0")+IFERROR(Y207/H207,"0")+IFERROR(Y208/H208,"0")+IFERROR(Y209/H209,"0")+IFERROR(Y210/H210,"0")+IFERROR(Y211/H211,"0")+IFERROR(Y212/H212,"0")+IFERROR(Y213/H213,"0")+IFERROR(Y214/H214,"0")</f>
        <v>112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0.85382000000000002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328</v>
      </c>
      <c r="Y216" s="559">
        <f>IFERROR(SUM(Y206:Y214),"0")</f>
        <v>331.79999999999995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4</v>
      </c>
      <c r="Y219" s="558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4.4200000000000008</v>
      </c>
      <c r="BN219" s="64">
        <f>IFERROR(Y219*I219/H219,"0")</f>
        <v>5.3040000000000003</v>
      </c>
      <c r="BO219" s="64">
        <f>IFERROR(1/J219*(X219/H219),"0")</f>
        <v>9.1575091575091579E-3</v>
      </c>
      <c r="BP219" s="64">
        <f>IFERROR(1/J219*(Y219/H219),"0")</f>
        <v>1.098901098901099E-2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1.6666666666666667</v>
      </c>
      <c r="Y220" s="559">
        <f>IFERROR(Y218/H218,"0")+IFERROR(Y219/H219,"0")</f>
        <v>2</v>
      </c>
      <c r="Z220" s="559">
        <f>IFERROR(IF(Z218="",0,Z218),"0")+IFERROR(IF(Z219="",0,Z219),"0")</f>
        <v>1.302E-2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4</v>
      </c>
      <c r="Y221" s="559">
        <f>IFERROR(SUM(Y218:Y219),"0")</f>
        <v>4.8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49</v>
      </c>
      <c r="Y269" s="558">
        <f>IFERROR(IF(X269="",0,CEILING((X269/$H269),1)*$H269),"")</f>
        <v>50.4</v>
      </c>
      <c r="Z269" s="36">
        <f>IFERROR(IF(Y269=0,"",ROUNDUP(Y269/H269,0)*0.00651),"")</f>
        <v>0.13671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54.145000000000003</v>
      </c>
      <c r="BN269" s="64">
        <f>IFERROR(Y269*I269/H269,"0")</f>
        <v>55.692</v>
      </c>
      <c r="BO269" s="64">
        <f>IFERROR(1/J269*(X269/H269),"0")</f>
        <v>0.1121794871794872</v>
      </c>
      <c r="BP269" s="64">
        <f>IFERROR(1/J269*(Y269/H269),"0")</f>
        <v>0.11538461538461539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74</v>
      </c>
      <c r="Y270" s="558">
        <f>IFERROR(IF(X270="",0,CEILING((X270/$H270),1)*$H270),"")</f>
        <v>74.399999999999991</v>
      </c>
      <c r="Z270" s="36">
        <f>IFERROR(IF(Y270=0,"",ROUNDUP(Y270/H270,0)*0.00651),"")</f>
        <v>0.20181000000000002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79.550000000000011</v>
      </c>
      <c r="BN270" s="64">
        <f>IFERROR(Y270*I270/H270,"0")</f>
        <v>79.97999999999999</v>
      </c>
      <c r="BO270" s="64">
        <f>IFERROR(1/J270*(X270/H270),"0")</f>
        <v>0.16941391941391945</v>
      </c>
      <c r="BP270" s="64">
        <f>IFERROR(1/J270*(Y270/H270),"0")</f>
        <v>0.17032967032967034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51.25</v>
      </c>
      <c r="Y271" s="559">
        <f>IFERROR(Y268/H268,"0")+IFERROR(Y269/H269,"0")+IFERROR(Y270/H270,"0")</f>
        <v>52</v>
      </c>
      <c r="Z271" s="559">
        <f>IFERROR(IF(Z268="",0,Z268),"0")+IFERROR(IF(Z269="",0,Z269),"0")+IFERROR(IF(Z270="",0,Z270),"0")</f>
        <v>0.33852000000000004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123</v>
      </c>
      <c r="Y272" s="559">
        <f>IFERROR(SUM(Y268:Y270),"0")</f>
        <v>124.79999999999998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457</v>
      </c>
      <c r="Y317" s="558">
        <f>IFERROR(IF(X317="",0,CEILING((X317/$H317),1)*$H317),"")</f>
        <v>460.2</v>
      </c>
      <c r="Z317" s="36">
        <f>IFERROR(IF(Y317=0,"",ROUNDUP(Y317/H317,0)*0.01898),"")</f>
        <v>1.11982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487.40807692307698</v>
      </c>
      <c r="BN317" s="64">
        <f>IFERROR(Y317*I317/H317,"0")</f>
        <v>490.82100000000008</v>
      </c>
      <c r="BO317" s="64">
        <f>IFERROR(1/J317*(X317/H317),"0")</f>
        <v>0.91546474358974361</v>
      </c>
      <c r="BP317" s="64">
        <f>IFERROR(1/J317*(Y317/H317),"0")</f>
        <v>0.921875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58.589743589743591</v>
      </c>
      <c r="Y319" s="559">
        <f>IFERROR(Y316/H316,"0")+IFERROR(Y317/H317,"0")+IFERROR(Y318/H318,"0")</f>
        <v>59</v>
      </c>
      <c r="Z319" s="559">
        <f>IFERROR(IF(Z316="",0,Z316),"0")+IFERROR(IF(Z317="",0,Z317),"0")+IFERROR(IF(Z318="",0,Z318),"0")</f>
        <v>1.11982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457</v>
      </c>
      <c r="Y320" s="559">
        <f>IFERROR(SUM(Y316:Y318),"0")</f>
        <v>460.2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hidden="1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0</v>
      </c>
      <c r="Y344" s="558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273</v>
      </c>
      <c r="Y347" s="558">
        <f t="shared" si="47"/>
        <v>285</v>
      </c>
      <c r="Z347" s="36">
        <f>IFERROR(IF(Y347=0,"",ROUNDUP(Y347/H347,0)*0.02175),"")</f>
        <v>0.41324999999999995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281.73599999999999</v>
      </c>
      <c r="BN347" s="64">
        <f t="shared" si="49"/>
        <v>294.12</v>
      </c>
      <c r="BO347" s="64">
        <f t="shared" si="50"/>
        <v>0.37916666666666665</v>
      </c>
      <c r="BP347" s="64">
        <f t="shared" si="51"/>
        <v>0.39583333333333331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18.2</v>
      </c>
      <c r="Y351" s="559">
        <f>IFERROR(Y344/H344,"0")+IFERROR(Y345/H345,"0")+IFERROR(Y346/H346,"0")+IFERROR(Y347/H347,"0")+IFERROR(Y348/H348,"0")+IFERROR(Y349/H349,"0")+IFERROR(Y350/H350,"0")</f>
        <v>19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0.41324999999999995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273</v>
      </c>
      <c r="Y352" s="559">
        <f>IFERROR(SUM(Y344:Y350),"0")</f>
        <v>285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753</v>
      </c>
      <c r="Y354" s="558">
        <f>IFERROR(IF(X354="",0,CEILING((X354/$H354),1)*$H354),"")</f>
        <v>765</v>
      </c>
      <c r="Z354" s="36">
        <f>IFERROR(IF(Y354=0,"",ROUNDUP(Y354/H354,0)*0.02175),"")</f>
        <v>1.1092499999999998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777.096</v>
      </c>
      <c r="BN354" s="64">
        <f>IFERROR(Y354*I354/H354,"0")</f>
        <v>789.48</v>
      </c>
      <c r="BO354" s="64">
        <f>IFERROR(1/J354*(X354/H354),"0")</f>
        <v>1.0458333333333334</v>
      </c>
      <c r="BP354" s="64">
        <f>IFERROR(1/J354*(Y354/H354),"0")</f>
        <v>1.0625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50.2</v>
      </c>
      <c r="Y356" s="559">
        <f>IFERROR(Y354/H354,"0")+IFERROR(Y355/H355,"0")</f>
        <v>51</v>
      </c>
      <c r="Z356" s="559">
        <f>IFERROR(IF(Z354="",0,Z354),"0")+IFERROR(IF(Z355="",0,Z355),"0")</f>
        <v>1.1092499999999998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753</v>
      </c>
      <c r="Y357" s="559">
        <f>IFERROR(SUM(Y354:Y355),"0")</f>
        <v>765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828</v>
      </c>
      <c r="Y379" s="558">
        <f>IFERROR(IF(X379="",0,CEILING((X379/$H379),1)*$H379),"")</f>
        <v>828</v>
      </c>
      <c r="Z379" s="36">
        <f>IFERROR(IF(Y379=0,"",ROUNDUP(Y379/H379,0)*0.01898),"")</f>
        <v>1.7461599999999999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875.74800000000005</v>
      </c>
      <c r="BN379" s="64">
        <f>IFERROR(Y379*I379/H379,"0")</f>
        <v>875.74800000000005</v>
      </c>
      <c r="BO379" s="64">
        <f>IFERROR(1/J379*(X379/H379),"0")</f>
        <v>1.4375</v>
      </c>
      <c r="BP379" s="64">
        <f>IFERROR(1/J379*(Y379/H379),"0")</f>
        <v>1.4375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92</v>
      </c>
      <c r="Y381" s="559">
        <f>IFERROR(Y379/H379,"0")+IFERROR(Y380/H380,"0")</f>
        <v>92</v>
      </c>
      <c r="Z381" s="559">
        <f>IFERROR(IF(Z379="",0,Z379),"0")+IFERROR(IF(Z380="",0,Z380),"0")</f>
        <v>1.7461599999999999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828</v>
      </c>
      <c r="Y382" s="559">
        <f>IFERROR(SUM(Y379:Y380),"0")</f>
        <v>828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5</v>
      </c>
      <c r="Y398" s="558">
        <f t="shared" si="52"/>
        <v>6.3000000000000007</v>
      </c>
      <c r="Z398" s="36">
        <f t="shared" si="57"/>
        <v>1.506E-2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5.3095238095238093</v>
      </c>
      <c r="BN398" s="64">
        <f t="shared" si="54"/>
        <v>6.69</v>
      </c>
      <c r="BO398" s="64">
        <f t="shared" si="55"/>
        <v>1.0175010175010176E-2</v>
      </c>
      <c r="BP398" s="64">
        <f t="shared" si="56"/>
        <v>1.2820512820512822E-2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2.3809523809523809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1.506E-2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5</v>
      </c>
      <c r="Y401" s="559">
        <f>IFERROR(SUM(Y390:Y399),"0")</f>
        <v>6.3000000000000007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</v>
      </c>
      <c r="Y421" s="558">
        <f>IFERROR(IF(X421="",0,CEILING((X421/$H421),1)*$H421),"")</f>
        <v>1.2</v>
      </c>
      <c r="Z421" s="36">
        <f>IFERROR(IF(Y421=0,"",ROUNDUP(Y421/H421,0)*0.00651),"")</f>
        <v>6.5100000000000002E-3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1.7500000000000002</v>
      </c>
      <c r="BN421" s="64">
        <f>IFERROR(Y421*I421/H421,"0")</f>
        <v>2.1</v>
      </c>
      <c r="BO421" s="64">
        <f>IFERROR(1/J421*(X421/H421),"0")</f>
        <v>4.578754578754579E-3</v>
      </c>
      <c r="BP421" s="64">
        <f>IFERROR(1/J421*(Y421/H421),"0")</f>
        <v>5.4945054945054949E-3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0.83333333333333337</v>
      </c>
      <c r="Y422" s="559">
        <f>IFERROR(Y421/H421,"0")</f>
        <v>1</v>
      </c>
      <c r="Z422" s="559">
        <f>IFERROR(IF(Z421="",0,Z421),"0")</f>
        <v>6.5100000000000002E-3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1</v>
      </c>
      <c r="Y423" s="559">
        <f>IFERROR(SUM(Y421:Y421),"0")</f>
        <v>1.2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85</v>
      </c>
      <c r="Y432" s="558">
        <f t="shared" ref="Y432:Y445" si="58">IFERROR(IF(X432="",0,CEILING((X432/$H432),1)*$H432),"")</f>
        <v>89.76</v>
      </c>
      <c r="Z432" s="36">
        <f t="shared" ref="Z432:Z438" si="59">IFERROR(IF(Y432=0,"",ROUNDUP(Y432/H432,0)*0.01196),"")</f>
        <v>0.20332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90.795454545454533</v>
      </c>
      <c r="BN432" s="64">
        <f t="shared" ref="BN432:BN445" si="61">IFERROR(Y432*I432/H432,"0")</f>
        <v>95.88</v>
      </c>
      <c r="BO432" s="64">
        <f t="shared" ref="BO432:BO445" si="62">IFERROR(1/J432*(X432/H432),"0")</f>
        <v>0.15479312354312355</v>
      </c>
      <c r="BP432" s="64">
        <f t="shared" ref="BP432:BP445" si="63">IFERROR(1/J432*(Y432/H432),"0")</f>
        <v>0.16346153846153846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726</v>
      </c>
      <c r="Y434" s="558">
        <f t="shared" si="58"/>
        <v>728.64</v>
      </c>
      <c r="Z434" s="36">
        <f t="shared" si="59"/>
        <v>1.6504799999999999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775.49999999999989</v>
      </c>
      <c r="BN434" s="64">
        <f t="shared" si="61"/>
        <v>778.31999999999994</v>
      </c>
      <c r="BO434" s="64">
        <f t="shared" si="62"/>
        <v>1.3221153846153846</v>
      </c>
      <c r="BP434" s="64">
        <f t="shared" si="63"/>
        <v>1.3269230769230771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193</v>
      </c>
      <c r="Y437" s="558">
        <f t="shared" si="58"/>
        <v>195.36</v>
      </c>
      <c r="Z437" s="36">
        <f t="shared" si="59"/>
        <v>0.44252000000000002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206.15909090909091</v>
      </c>
      <c r="BN437" s="64">
        <f t="shared" si="61"/>
        <v>208.68</v>
      </c>
      <c r="BO437" s="64">
        <f t="shared" si="62"/>
        <v>0.35147144522144524</v>
      </c>
      <c r="BP437" s="64">
        <f t="shared" si="63"/>
        <v>0.35576923076923078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27</v>
      </c>
      <c r="Y440" s="558">
        <f t="shared" si="58"/>
        <v>28.799999999999997</v>
      </c>
      <c r="Z440" s="36">
        <f>IFERROR(IF(Y440=0,"",ROUNDUP(Y440/H440,0)*0.00902),"")</f>
        <v>5.4120000000000001E-2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38.981249999999996</v>
      </c>
      <c r="BN440" s="64">
        <f t="shared" si="61"/>
        <v>41.58</v>
      </c>
      <c r="BO440" s="64">
        <f t="shared" si="62"/>
        <v>4.2613636363636367E-2</v>
      </c>
      <c r="BP440" s="64">
        <f t="shared" si="63"/>
        <v>4.5454545454545456E-2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195.77651515151516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2.3504399999999999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1031</v>
      </c>
      <c r="Y447" s="559">
        <f>IFERROR(SUM(Y432:Y445),"0")</f>
        <v>1042.56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772</v>
      </c>
      <c r="Y449" s="558">
        <f>IFERROR(IF(X449="",0,CEILING((X449/$H449),1)*$H449),"")</f>
        <v>776.16000000000008</v>
      </c>
      <c r="Z449" s="36">
        <f>IFERROR(IF(Y449=0,"",ROUNDUP(Y449/H449,0)*0.01196),"")</f>
        <v>1.7581200000000001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824.63636363636363</v>
      </c>
      <c r="BN449" s="64">
        <f>IFERROR(Y449*I449/H449,"0")</f>
        <v>829.08</v>
      </c>
      <c r="BO449" s="64">
        <f>IFERROR(1/J449*(X449/H449),"0")</f>
        <v>1.405885780885781</v>
      </c>
      <c r="BP449" s="64">
        <f>IFERROR(1/J449*(Y449/H449),"0")</f>
        <v>1.4134615384615385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146.21212121212122</v>
      </c>
      <c r="Y452" s="559">
        <f>IFERROR(Y449/H449,"0")+IFERROR(Y450/H450,"0")+IFERROR(Y451/H451,"0")</f>
        <v>147</v>
      </c>
      <c r="Z452" s="559">
        <f>IFERROR(IF(Z449="",0,Z449),"0")+IFERROR(IF(Z450="",0,Z450),"0")+IFERROR(IF(Z451="",0,Z451),"0")</f>
        <v>1.7581200000000001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772</v>
      </c>
      <c r="Y453" s="559">
        <f>IFERROR(SUM(Y449:Y451),"0")</f>
        <v>776.16000000000008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130</v>
      </c>
      <c r="Y455" s="558">
        <f t="shared" ref="Y455:Y461" si="64">IFERROR(IF(X455="",0,CEILING((X455/$H455),1)*$H455),"")</f>
        <v>132</v>
      </c>
      <c r="Z455" s="36">
        <f>IFERROR(IF(Y455=0,"",ROUNDUP(Y455/H455,0)*0.01196),"")</f>
        <v>0.29899999999999999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138.86363636363635</v>
      </c>
      <c r="BN455" s="64">
        <f t="shared" ref="BN455:BN461" si="66">IFERROR(Y455*I455/H455,"0")</f>
        <v>140.99999999999997</v>
      </c>
      <c r="BO455" s="64">
        <f t="shared" ref="BO455:BO461" si="67">IFERROR(1/J455*(X455/H455),"0")</f>
        <v>0.23674242424242425</v>
      </c>
      <c r="BP455" s="64">
        <f t="shared" ref="BP455:BP461" si="68">IFERROR(1/J455*(Y455/H455),"0")</f>
        <v>0.24038461538461539</v>
      </c>
    </row>
    <row r="456" spans="1:68" ht="27" hidden="1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424</v>
      </c>
      <c r="Y457" s="558">
        <f t="shared" si="64"/>
        <v>427.68</v>
      </c>
      <c r="Z457" s="36">
        <f>IFERROR(IF(Y457=0,"",ROUNDUP(Y457/H457,0)*0.01196),"")</f>
        <v>0.96876000000000007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452.90909090909082</v>
      </c>
      <c r="BN457" s="64">
        <f t="shared" si="66"/>
        <v>456.83999999999992</v>
      </c>
      <c r="BO457" s="64">
        <f t="shared" si="67"/>
        <v>0.77214452214452212</v>
      </c>
      <c r="BP457" s="64">
        <f t="shared" si="68"/>
        <v>0.77884615384615385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104.92424242424242</v>
      </c>
      <c r="Y462" s="559">
        <f>IFERROR(Y455/H455,"0")+IFERROR(Y456/H456,"0")+IFERROR(Y457/H457,"0")+IFERROR(Y458/H458,"0")+IFERROR(Y459/H459,"0")+IFERROR(Y460/H460,"0")+IFERROR(Y461/H461,"0")</f>
        <v>106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1.26776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554</v>
      </c>
      <c r="Y463" s="559">
        <f>IFERROR(SUM(Y455:Y461),"0")</f>
        <v>559.68000000000006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6998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7105.34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7415.0111464923966</v>
      </c>
      <c r="Y506" s="559">
        <f>IFERROR(SUM(BN22:BN502),"0")</f>
        <v>7528.9030000000002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13</v>
      </c>
      <c r="Y507" s="38">
        <f>ROUNDUP(SUM(BP22:BP502),0)</f>
        <v>13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7740.0111464923966</v>
      </c>
      <c r="Y508" s="559">
        <f>GrossWeightTotalR+PalletQtyTotalR*25</f>
        <v>7853.9030000000002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1135.5002562252564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1154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14.789860000000001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172.8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239.00000000000003</v>
      </c>
      <c r="E515" s="46">
        <f>IFERROR(Y89*1,"0")+IFERROR(Y90*1,"0")+IFERROR(Y91*1,"0")+IFERROR(Y95*1,"0")+IFERROR(Y96*1,"0")+IFERROR(Y97*1,"0")+IFERROR(Y98*1,"0")+IFERROR(Y99*1,"0")</f>
        <v>446.40000000000003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659.7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68.94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669.6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124.79999999999998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460.2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1050</v>
      </c>
      <c r="U515" s="46">
        <f>IFERROR(Y369*1,"0")+IFERROR(Y370*1,"0")+IFERROR(Y371*1,"0")+IFERROR(Y375*1,"0")+IFERROR(Y379*1,"0")+IFERROR(Y380*1,"0")+IFERROR(Y384*1,"0")</f>
        <v>828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6.3000000000000007</v>
      </c>
      <c r="W515" s="46">
        <f>IFERROR(Y409*1,"0")+IFERROR(Y413*1,"0")+IFERROR(Y414*1,"0")+IFERROR(Y415*1,"0")+IFERROR(Y416*1,"0")</f>
        <v>0</v>
      </c>
      <c r="X515" s="46">
        <f>IFERROR(Y421*1,"0")</f>
        <v>1.2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2378.4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83"/>
        <filter val="1 031,00"/>
        <filter val="1 135,50"/>
        <filter val="1,00"/>
        <filter val="1,67"/>
        <filter val="10,00"/>
        <filter val="104,92"/>
        <filter val="110,42"/>
        <filter val="123,00"/>
        <filter val="13"/>
        <filter val="130,00"/>
        <filter val="146,00"/>
        <filter val="146,21"/>
        <filter val="15,93"/>
        <filter val="171,00"/>
        <filter val="172,00"/>
        <filter val="18,00"/>
        <filter val="18,20"/>
        <filter val="19,00"/>
        <filter val="193,00"/>
        <filter val="195,78"/>
        <filter val="2,02"/>
        <filter val="2,38"/>
        <filter val="2,44"/>
        <filter val="200,00"/>
        <filter val="22,00"/>
        <filter val="23,08"/>
        <filter val="237,00"/>
        <filter val="265,00"/>
        <filter val="27,00"/>
        <filter val="273,00"/>
        <filter val="287,00"/>
        <filter val="29,00"/>
        <filter val="29,05"/>
        <filter val="29,43"/>
        <filter val="32,00"/>
        <filter val="321,00"/>
        <filter val="327,00"/>
        <filter val="328,00"/>
        <filter val="4,00"/>
        <filter val="40,00"/>
        <filter val="40,37"/>
        <filter val="41,00"/>
        <filter val="41,94"/>
        <filter val="42,00"/>
        <filter val="424,00"/>
        <filter val="457,00"/>
        <filter val="49,00"/>
        <filter val="5,00"/>
        <filter val="50,00"/>
        <filter val="50,20"/>
        <filter val="51,25"/>
        <filter val="554,00"/>
        <filter val="57,00"/>
        <filter val="58,59"/>
        <filter val="6 998,00"/>
        <filter val="61,00"/>
        <filter val="67,00"/>
        <filter val="7 415,01"/>
        <filter val="7 740,01"/>
        <filter val="726,00"/>
        <filter val="74,00"/>
        <filter val="753,00"/>
        <filter val="772,00"/>
        <filter val="78,33"/>
        <filter val="828,00"/>
        <filter val="85,00"/>
        <filter val="87,00"/>
        <filter val="89,00"/>
        <filter val="9,00"/>
        <filter val="90,00"/>
        <filter val="92,00"/>
        <filter val="99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