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2F3E0C-6BF2-4ACA-8807-5598E60BD4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Y488" i="1" s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Y427" i="1" s="1"/>
  <c r="P426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O404" i="1"/>
  <c r="BM404" i="1"/>
  <c r="Y404" i="1"/>
  <c r="P404" i="1"/>
  <c r="BO403" i="1"/>
  <c r="BM403" i="1"/>
  <c r="Y403" i="1"/>
  <c r="Y406" i="1" s="1"/>
  <c r="P403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Y382" i="1" s="1"/>
  <c r="P379" i="1"/>
  <c r="X377" i="1"/>
  <c r="X376" i="1"/>
  <c r="BO375" i="1"/>
  <c r="BM375" i="1"/>
  <c r="Y375" i="1"/>
  <c r="Y376" i="1" s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Y305" i="1" s="1"/>
  <c r="P299" i="1"/>
  <c r="BP298" i="1"/>
  <c r="BO298" i="1"/>
  <c r="BN298" i="1"/>
  <c r="BM298" i="1"/>
  <c r="Z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Z275" i="1"/>
  <c r="Z276" i="1" s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BP262" i="1" s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Z219" i="1" s="1"/>
  <c r="P219" i="1"/>
  <c r="BO218" i="1"/>
  <c r="BM218" i="1"/>
  <c r="Y218" i="1"/>
  <c r="BP218" i="1" s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111" i="1" l="1"/>
  <c r="BN111" i="1"/>
  <c r="Z111" i="1"/>
  <c r="BP151" i="1"/>
  <c r="BN151" i="1"/>
  <c r="Z151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3" i="1"/>
  <c r="BN263" i="1"/>
  <c r="Z263" i="1"/>
  <c r="BP268" i="1"/>
  <c r="BN268" i="1"/>
  <c r="Z268" i="1"/>
  <c r="BP302" i="1"/>
  <c r="BN302" i="1"/>
  <c r="Z302" i="1"/>
  <c r="BP337" i="1"/>
  <c r="BN337" i="1"/>
  <c r="Z337" i="1"/>
  <c r="Y386" i="1"/>
  <c r="Y385" i="1"/>
  <c r="BP384" i="1"/>
  <c r="BN384" i="1"/>
  <c r="Z384" i="1"/>
  <c r="Z385" i="1" s="1"/>
  <c r="BP390" i="1"/>
  <c r="BN390" i="1"/>
  <c r="Z390" i="1"/>
  <c r="BP433" i="1"/>
  <c r="BN433" i="1"/>
  <c r="Z433" i="1"/>
  <c r="BP444" i="1"/>
  <c r="BN444" i="1"/>
  <c r="Z444" i="1"/>
  <c r="BP480" i="1"/>
  <c r="BN480" i="1"/>
  <c r="Z480" i="1"/>
  <c r="Z30" i="1"/>
  <c r="BN30" i="1"/>
  <c r="Z57" i="1"/>
  <c r="BN57" i="1"/>
  <c r="Y65" i="1"/>
  <c r="Z75" i="1"/>
  <c r="BN75" i="1"/>
  <c r="Z90" i="1"/>
  <c r="BN90" i="1"/>
  <c r="Z95" i="1"/>
  <c r="BN95" i="1"/>
  <c r="BP125" i="1"/>
  <c r="BN125" i="1"/>
  <c r="Z125" i="1"/>
  <c r="BP169" i="1"/>
  <c r="BN169" i="1"/>
  <c r="Z169" i="1"/>
  <c r="BP206" i="1"/>
  <c r="BN206" i="1"/>
  <c r="Z206" i="1"/>
  <c r="BP229" i="1"/>
  <c r="BN229" i="1"/>
  <c r="Z229" i="1"/>
  <c r="BP243" i="1"/>
  <c r="BN243" i="1"/>
  <c r="Z243" i="1"/>
  <c r="BP291" i="1"/>
  <c r="BN291" i="1"/>
  <c r="Z291" i="1"/>
  <c r="BP312" i="1"/>
  <c r="BN312" i="1"/>
  <c r="Z312" i="1"/>
  <c r="BP355" i="1"/>
  <c r="BN355" i="1"/>
  <c r="Z355" i="1"/>
  <c r="BP398" i="1"/>
  <c r="BN398" i="1"/>
  <c r="Z398" i="1"/>
  <c r="BP436" i="1"/>
  <c r="BN436" i="1"/>
  <c r="Z436" i="1"/>
  <c r="BP460" i="1"/>
  <c r="BN460" i="1"/>
  <c r="Z460" i="1"/>
  <c r="BP481" i="1"/>
  <c r="BN481" i="1"/>
  <c r="Z481" i="1"/>
  <c r="Y114" i="1"/>
  <c r="I515" i="1"/>
  <c r="Y172" i="1"/>
  <c r="Y281" i="1"/>
  <c r="Y280" i="1"/>
  <c r="BP279" i="1"/>
  <c r="BN279" i="1"/>
  <c r="Z279" i="1"/>
  <c r="Z280" i="1" s="1"/>
  <c r="Q515" i="1"/>
  <c r="Y285" i="1"/>
  <c r="BP284" i="1"/>
  <c r="BN284" i="1"/>
  <c r="Z284" i="1"/>
  <c r="Z285" i="1" s="1"/>
  <c r="BP289" i="1"/>
  <c r="BN289" i="1"/>
  <c r="Z289" i="1"/>
  <c r="BP300" i="1"/>
  <c r="BN300" i="1"/>
  <c r="Z300" i="1"/>
  <c r="BP310" i="1"/>
  <c r="BN310" i="1"/>
  <c r="Z310" i="1"/>
  <c r="BP330" i="1"/>
  <c r="BN330" i="1"/>
  <c r="Z330" i="1"/>
  <c r="BP349" i="1"/>
  <c r="BN349" i="1"/>
  <c r="Z349" i="1"/>
  <c r="BP380" i="1"/>
  <c r="BN380" i="1"/>
  <c r="Z380" i="1"/>
  <c r="BP396" i="1"/>
  <c r="BN396" i="1"/>
  <c r="Z396" i="1"/>
  <c r="BP415" i="1"/>
  <c r="BN415" i="1"/>
  <c r="Z415" i="1"/>
  <c r="BP442" i="1"/>
  <c r="BN442" i="1"/>
  <c r="Z442" i="1"/>
  <c r="BP458" i="1"/>
  <c r="BN458" i="1"/>
  <c r="Z458" i="1"/>
  <c r="BP476" i="1"/>
  <c r="BN476" i="1"/>
  <c r="Z476" i="1"/>
  <c r="X505" i="1"/>
  <c r="Y32" i="1"/>
  <c r="Z28" i="1"/>
  <c r="BN28" i="1"/>
  <c r="Z42" i="1"/>
  <c r="BN42" i="1"/>
  <c r="D515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15" i="1"/>
  <c r="Y101" i="1"/>
  <c r="Z97" i="1"/>
  <c r="BN97" i="1"/>
  <c r="F515" i="1"/>
  <c r="Z107" i="1"/>
  <c r="BN107" i="1"/>
  <c r="Y115" i="1"/>
  <c r="Z113" i="1"/>
  <c r="BN113" i="1"/>
  <c r="Y121" i="1"/>
  <c r="Z119" i="1"/>
  <c r="BN119" i="1"/>
  <c r="Z130" i="1"/>
  <c r="BN130" i="1"/>
  <c r="Y133" i="1"/>
  <c r="Z140" i="1"/>
  <c r="BN140" i="1"/>
  <c r="BP140" i="1"/>
  <c r="Y143" i="1"/>
  <c r="H515" i="1"/>
  <c r="Y154" i="1"/>
  <c r="Z163" i="1"/>
  <c r="BN163" i="1"/>
  <c r="Z167" i="1"/>
  <c r="BN167" i="1"/>
  <c r="Z175" i="1"/>
  <c r="BN175" i="1"/>
  <c r="J515" i="1"/>
  <c r="Z190" i="1"/>
  <c r="BN190" i="1"/>
  <c r="BP190" i="1"/>
  <c r="Y193" i="1"/>
  <c r="Y203" i="1"/>
  <c r="Z198" i="1"/>
  <c r="BN198" i="1"/>
  <c r="Z202" i="1"/>
  <c r="BN202" i="1"/>
  <c r="Y215" i="1"/>
  <c r="Z208" i="1"/>
  <c r="BN208" i="1"/>
  <c r="Z212" i="1"/>
  <c r="BN212" i="1"/>
  <c r="Z218" i="1"/>
  <c r="Z220" i="1" s="1"/>
  <c r="BN218" i="1"/>
  <c r="Z227" i="1"/>
  <c r="BN227" i="1"/>
  <c r="Y248" i="1"/>
  <c r="Z245" i="1"/>
  <c r="BN245" i="1"/>
  <c r="L515" i="1"/>
  <c r="Z254" i="1"/>
  <c r="BN254" i="1"/>
  <c r="M515" i="1"/>
  <c r="Z262" i="1"/>
  <c r="BN262" i="1"/>
  <c r="Z270" i="1"/>
  <c r="BN270" i="1"/>
  <c r="P515" i="1"/>
  <c r="Y276" i="1"/>
  <c r="BP275" i="1"/>
  <c r="BN275" i="1"/>
  <c r="BP293" i="1"/>
  <c r="BN293" i="1"/>
  <c r="Z293" i="1"/>
  <c r="BP304" i="1"/>
  <c r="BN304" i="1"/>
  <c r="Z304" i="1"/>
  <c r="Y320" i="1"/>
  <c r="BP316" i="1"/>
  <c r="BN316" i="1"/>
  <c r="Z316" i="1"/>
  <c r="Z319" i="1" s="1"/>
  <c r="Y352" i="1"/>
  <c r="BP345" i="1"/>
  <c r="BN345" i="1"/>
  <c r="Z345" i="1"/>
  <c r="Y361" i="1"/>
  <c r="BP359" i="1"/>
  <c r="BN359" i="1"/>
  <c r="Z359" i="1"/>
  <c r="BP392" i="1"/>
  <c r="BN392" i="1"/>
  <c r="Z392" i="1"/>
  <c r="BP404" i="1"/>
  <c r="BN404" i="1"/>
  <c r="Z404" i="1"/>
  <c r="BP438" i="1"/>
  <c r="BN438" i="1"/>
  <c r="Z438" i="1"/>
  <c r="BP450" i="1"/>
  <c r="BN450" i="1"/>
  <c r="Z450" i="1"/>
  <c r="BP466" i="1"/>
  <c r="BN466" i="1"/>
  <c r="Z466" i="1"/>
  <c r="BP487" i="1"/>
  <c r="BN487" i="1"/>
  <c r="Z487" i="1"/>
  <c r="BP491" i="1"/>
  <c r="BN491" i="1"/>
  <c r="Z491" i="1"/>
  <c r="Y314" i="1"/>
  <c r="W515" i="1"/>
  <c r="Y417" i="1"/>
  <c r="Y483" i="1"/>
  <c r="F9" i="1"/>
  <c r="J9" i="1"/>
  <c r="F10" i="1"/>
  <c r="Y33" i="1"/>
  <c r="Y37" i="1"/>
  <c r="Y45" i="1"/>
  <c r="Y49" i="1"/>
  <c r="Y58" i="1"/>
  <c r="Y66" i="1"/>
  <c r="Y72" i="1"/>
  <c r="Y80" i="1"/>
  <c r="Y86" i="1"/>
  <c r="Y93" i="1"/>
  <c r="Z99" i="1"/>
  <c r="BN99" i="1"/>
  <c r="Y100" i="1"/>
  <c r="Z104" i="1"/>
  <c r="BN104" i="1"/>
  <c r="BP104" i="1"/>
  <c r="Z106" i="1"/>
  <c r="BN106" i="1"/>
  <c r="Y109" i="1"/>
  <c r="Z112" i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5" i="1"/>
  <c r="Z131" i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Z209" i="1"/>
  <c r="BN209" i="1"/>
  <c r="Z211" i="1"/>
  <c r="BN211" i="1"/>
  <c r="Z213" i="1"/>
  <c r="BN213" i="1"/>
  <c r="Y216" i="1"/>
  <c r="Y220" i="1"/>
  <c r="Y221" i="1"/>
  <c r="K515" i="1"/>
  <c r="Y232" i="1"/>
  <c r="Y231" i="1"/>
  <c r="BP224" i="1"/>
  <c r="BN224" i="1"/>
  <c r="Z224" i="1"/>
  <c r="H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Y108" i="1"/>
  <c r="Y148" i="1"/>
  <c r="Y160" i="1"/>
  <c r="Y187" i="1"/>
  <c r="BP219" i="1"/>
  <c r="BN219" i="1"/>
  <c r="BP226" i="1"/>
  <c r="BN226" i="1"/>
  <c r="Z226" i="1"/>
  <c r="Z228" i="1"/>
  <c r="BN228" i="1"/>
  <c r="Z230" i="1"/>
  <c r="BN230" i="1"/>
  <c r="Z234" i="1"/>
  <c r="Z235" i="1" s="1"/>
  <c r="BN234" i="1"/>
  <c r="BP234" i="1"/>
  <c r="Y235" i="1"/>
  <c r="Z244" i="1"/>
  <c r="BN244" i="1"/>
  <c r="Z246" i="1"/>
  <c r="BN246" i="1"/>
  <c r="Y247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O515" i="1"/>
  <c r="Z269" i="1"/>
  <c r="BN269" i="1"/>
  <c r="Y272" i="1"/>
  <c r="Y277" i="1"/>
  <c r="Y286" i="1"/>
  <c r="R515" i="1"/>
  <c r="Y296" i="1"/>
  <c r="Z290" i="1"/>
  <c r="BN290" i="1"/>
  <c r="Z292" i="1"/>
  <c r="BN292" i="1"/>
  <c r="Z294" i="1"/>
  <c r="BN294" i="1"/>
  <c r="Y295" i="1"/>
  <c r="Y306" i="1"/>
  <c r="BP301" i="1"/>
  <c r="BN301" i="1"/>
  <c r="Z301" i="1"/>
  <c r="BP309" i="1"/>
  <c r="BN309" i="1"/>
  <c r="Z309" i="1"/>
  <c r="Y313" i="1"/>
  <c r="BP317" i="1"/>
  <c r="BN317" i="1"/>
  <c r="Z317" i="1"/>
  <c r="BP323" i="1"/>
  <c r="BN323" i="1"/>
  <c r="Z323" i="1"/>
  <c r="BP331" i="1"/>
  <c r="BN331" i="1"/>
  <c r="Z331" i="1"/>
  <c r="S515" i="1"/>
  <c r="Y339" i="1"/>
  <c r="BP336" i="1"/>
  <c r="BN336" i="1"/>
  <c r="Z336" i="1"/>
  <c r="BP346" i="1"/>
  <c r="BN346" i="1"/>
  <c r="Z346" i="1"/>
  <c r="BP350" i="1"/>
  <c r="BN350" i="1"/>
  <c r="Z350" i="1"/>
  <c r="Y357" i="1"/>
  <c r="BP354" i="1"/>
  <c r="BN354" i="1"/>
  <c r="Z354" i="1"/>
  <c r="BP371" i="1"/>
  <c r="BN371" i="1"/>
  <c r="Z371" i="1"/>
  <c r="Y257" i="1"/>
  <c r="Y264" i="1"/>
  <c r="Y271" i="1"/>
  <c r="BP299" i="1"/>
  <c r="BN299" i="1"/>
  <c r="Z299" i="1"/>
  <c r="BP303" i="1"/>
  <c r="BN303" i="1"/>
  <c r="Z303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Y340" i="1"/>
  <c r="T515" i="1"/>
  <c r="Y351" i="1"/>
  <c r="BP344" i="1"/>
  <c r="BN344" i="1"/>
  <c r="Z344" i="1"/>
  <c r="BP348" i="1"/>
  <c r="BN348" i="1"/>
  <c r="Z348" i="1"/>
  <c r="Y356" i="1"/>
  <c r="BP360" i="1"/>
  <c r="BN360" i="1"/>
  <c r="Z360" i="1"/>
  <c r="Z361" i="1" s="1"/>
  <c r="Y362" i="1"/>
  <c r="Y365" i="1"/>
  <c r="BP364" i="1"/>
  <c r="BN364" i="1"/>
  <c r="Z364" i="1"/>
  <c r="Z365" i="1" s="1"/>
  <c r="Y366" i="1"/>
  <c r="Y372" i="1"/>
  <c r="BP369" i="1"/>
  <c r="BN369" i="1"/>
  <c r="Z369" i="1"/>
  <c r="Z372" i="1" s="1"/>
  <c r="U515" i="1"/>
  <c r="Y373" i="1"/>
  <c r="Y377" i="1"/>
  <c r="Y381" i="1"/>
  <c r="Y401" i="1"/>
  <c r="Y405" i="1"/>
  <c r="Y418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3" i="1"/>
  <c r="Y468" i="1"/>
  <c r="BP465" i="1"/>
  <c r="BN465" i="1"/>
  <c r="Z465" i="1"/>
  <c r="BP475" i="1"/>
  <c r="BN475" i="1"/>
  <c r="Z475" i="1"/>
  <c r="BP492" i="1"/>
  <c r="BN492" i="1"/>
  <c r="Z492" i="1"/>
  <c r="Z493" i="1" s="1"/>
  <c r="Y494" i="1"/>
  <c r="Y499" i="1"/>
  <c r="BP496" i="1"/>
  <c r="BN496" i="1"/>
  <c r="Z496" i="1"/>
  <c r="Z498" i="1" s="1"/>
  <c r="Y515" i="1"/>
  <c r="Z375" i="1"/>
  <c r="Z376" i="1" s="1"/>
  <c r="BN375" i="1"/>
  <c r="BP375" i="1"/>
  <c r="Z379" i="1"/>
  <c r="Z381" i="1" s="1"/>
  <c r="BN379" i="1"/>
  <c r="BP379" i="1"/>
  <c r="V515" i="1"/>
  <c r="Z391" i="1"/>
  <c r="BN391" i="1"/>
  <c r="Z393" i="1"/>
  <c r="BN393" i="1"/>
  <c r="Z395" i="1"/>
  <c r="BN395" i="1"/>
  <c r="Z397" i="1"/>
  <c r="BN397" i="1"/>
  <c r="Z399" i="1"/>
  <c r="BN399" i="1"/>
  <c r="Y400" i="1"/>
  <c r="Z403" i="1"/>
  <c r="BN403" i="1"/>
  <c r="BP403" i="1"/>
  <c r="Y411" i="1"/>
  <c r="Z414" i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Z432" i="1"/>
  <c r="BN432" i="1"/>
  <c r="BP432" i="1"/>
  <c r="Z434" i="1"/>
  <c r="BN434" i="1"/>
  <c r="Z435" i="1"/>
  <c r="BN435" i="1"/>
  <c r="Z437" i="1"/>
  <c r="BN437" i="1"/>
  <c r="Z439" i="1"/>
  <c r="BN439" i="1"/>
  <c r="BP441" i="1"/>
  <c r="BN441" i="1"/>
  <c r="BP443" i="1"/>
  <c r="BN443" i="1"/>
  <c r="Z443" i="1"/>
  <c r="BP451" i="1"/>
  <c r="BN451" i="1"/>
  <c r="Z451" i="1"/>
  <c r="Y453" i="1"/>
  <c r="Y462" i="1"/>
  <c r="BP455" i="1"/>
  <c r="BN455" i="1"/>
  <c r="Z455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Y493" i="1"/>
  <c r="Y498" i="1"/>
  <c r="AB515" i="1"/>
  <c r="Y503" i="1"/>
  <c r="BP502" i="1"/>
  <c r="BN502" i="1"/>
  <c r="Z502" i="1"/>
  <c r="Z503" i="1" s="1"/>
  <c r="Y504" i="1"/>
  <c r="AA515" i="1"/>
  <c r="Z488" i="1" l="1"/>
  <c r="Z405" i="1"/>
  <c r="Z351" i="1"/>
  <c r="Z305" i="1"/>
  <c r="Z356" i="1"/>
  <c r="Z313" i="1"/>
  <c r="Z271" i="1"/>
  <c r="Z215" i="1"/>
  <c r="Z132" i="1"/>
  <c r="Z121" i="1"/>
  <c r="Z247" i="1"/>
  <c r="Z417" i="1"/>
  <c r="Z477" i="1"/>
  <c r="Z446" i="1"/>
  <c r="Z400" i="1"/>
  <c r="Z468" i="1"/>
  <c r="Z295" i="1"/>
  <c r="Z264" i="1"/>
  <c r="Z256" i="1"/>
  <c r="Z100" i="1"/>
  <c r="Z92" i="1"/>
  <c r="Z71" i="1"/>
  <c r="Z65" i="1"/>
  <c r="Z58" i="1"/>
  <c r="Y509" i="1"/>
  <c r="Y506" i="1"/>
  <c r="Y507" i="1"/>
  <c r="Z32" i="1"/>
  <c r="X508" i="1"/>
  <c r="Z177" i="1"/>
  <c r="Z171" i="1"/>
  <c r="Z153" i="1"/>
  <c r="Z114" i="1"/>
  <c r="Z108" i="1"/>
  <c r="Z339" i="1"/>
  <c r="Z462" i="1"/>
  <c r="Z452" i="1"/>
  <c r="Z326" i="1"/>
  <c r="Z80" i="1"/>
  <c r="Z44" i="1"/>
  <c r="Y505" i="1"/>
  <c r="Z231" i="1"/>
  <c r="Z203" i="1"/>
  <c r="Z510" i="1" l="1"/>
  <c r="Y508" i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<sst xmlns="http://schemas.openxmlformats.org/spreadsheetml/2006/main" count="2235" uniqueCount="812">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</sst>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45894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791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6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0.45833333333333331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620</v>
      </c>
      <c r="Y41" s="558">
        <f>IFERROR(IF(X41="",0,CEILING((X41/$H41),1)*$H41),"")</f>
        <v>626.40000000000009</v>
      </c>
      <c r="Z41" s="36">
        <f>IFERROR(IF(Y41=0,"",ROUNDUP(Y41/H41,0)*0.01898),"")</f>
        <v>1.10084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644.97222222222217</v>
      </c>
      <c r="BN41" s="64">
        <f>IFERROR(Y41*I41/H41,"0")</f>
        <v>651.63</v>
      </c>
      <c r="BO41" s="64">
        <f>IFERROR(1/J41*(X41/H41),"0")</f>
        <v>0.8969907407407407</v>
      </c>
      <c r="BP41" s="64">
        <f>IFERROR(1/J41*(Y41/H41),"0")</f>
        <v>0.90625000000000011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24</v>
      </c>
      <c r="Y43" s="558">
        <f>IFERROR(IF(X43="",0,CEILING((X43/$H43),1)*$H43),"")</f>
        <v>25.900000000000002</v>
      </c>
      <c r="Z43" s="36">
        <f>IFERROR(IF(Y43=0,"",ROUNDUP(Y43/H43,0)*0.00902),"")</f>
        <v>6.3140000000000002E-2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25.362162162162161</v>
      </c>
      <c r="BN43" s="64">
        <f>IFERROR(Y43*I43/H43,"0")</f>
        <v>27.37</v>
      </c>
      <c r="BO43" s="64">
        <f>IFERROR(1/J43*(X43/H43),"0")</f>
        <v>4.9140049140049137E-2</v>
      </c>
      <c r="BP43" s="64">
        <f>IFERROR(1/J43*(Y43/H43),"0")</f>
        <v>5.3030303030303032E-2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63.893893893893889</v>
      </c>
      <c r="Y44" s="559">
        <f>IFERROR(Y41/H41,"0")+IFERROR(Y42/H42,"0")+IFERROR(Y43/H43,"0")</f>
        <v>65</v>
      </c>
      <c r="Z44" s="559">
        <f>IFERROR(IF(Z41="",0,Z41),"0")+IFERROR(IF(Z42="",0,Z42),"0")+IFERROR(IF(Z43="",0,Z43),"0")</f>
        <v>1.16398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644</v>
      </c>
      <c r="Y45" s="559">
        <f>IFERROR(SUM(Y41:Y43),"0")</f>
        <v>652.30000000000007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59</v>
      </c>
      <c r="Y52" s="558">
        <f t="shared" ref="Y52:Y57" si="6">IFERROR(IF(X52="",0,CEILING((X52/$H52),1)*$H52),"")</f>
        <v>67.199999999999989</v>
      </c>
      <c r="Z52" s="36">
        <f>IFERROR(IF(Y52=0,"",ROUNDUP(Y52/H52,0)*0.01898),"")</f>
        <v>0.11388000000000001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61.291517857142864</v>
      </c>
      <c r="BN52" s="64">
        <f t="shared" ref="BN52:BN57" si="8">IFERROR(Y52*I52/H52,"0")</f>
        <v>69.809999999999988</v>
      </c>
      <c r="BO52" s="64">
        <f t="shared" ref="BO52:BO57" si="9">IFERROR(1/J52*(X52/H52),"0")</f>
        <v>8.2310267857142863E-2</v>
      </c>
      <c r="BP52" s="64">
        <f t="shared" ref="BP52:BP57" si="10">IFERROR(1/J52*(Y52/H52),"0")</f>
        <v>9.3749999999999986E-2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156</v>
      </c>
      <c r="Y53" s="558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162.2833333333333</v>
      </c>
      <c r="BN53" s="64">
        <f t="shared" si="8"/>
        <v>168.52499999999998</v>
      </c>
      <c r="BO53" s="64">
        <f t="shared" si="9"/>
        <v>0.22569444444444442</v>
      </c>
      <c r="BP53" s="64">
        <f t="shared" si="10"/>
        <v>0.23437499999999997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56</v>
      </c>
      <c r="Y55" s="558">
        <f t="shared" si="6"/>
        <v>56</v>
      </c>
      <c r="Z55" s="36">
        <f>IFERROR(IF(Y55=0,"",ROUNDUP(Y55/H55,0)*0.00902),"")</f>
        <v>0.12628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58.94</v>
      </c>
      <c r="BN55" s="64">
        <f t="shared" si="8"/>
        <v>58.94</v>
      </c>
      <c r="BO55" s="64">
        <f t="shared" si="9"/>
        <v>0.10606060606060606</v>
      </c>
      <c r="BP55" s="64">
        <f t="shared" si="10"/>
        <v>0.10606060606060606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33.712301587301582</v>
      </c>
      <c r="Y58" s="559">
        <f>IFERROR(Y52/H52,"0")+IFERROR(Y53/H53,"0")+IFERROR(Y54/H54,"0")+IFERROR(Y55/H55,"0")+IFERROR(Y56/H56,"0")+IFERROR(Y57/H57,"0")</f>
        <v>35</v>
      </c>
      <c r="Z58" s="559">
        <f>IFERROR(IF(Z52="",0,Z52),"0")+IFERROR(IF(Z53="",0,Z53),"0")+IFERROR(IF(Z54="",0,Z54),"0")+IFERROR(IF(Z55="",0,Z55),"0")+IFERROR(IF(Z56="",0,Z56),"0")+IFERROR(IF(Z57="",0,Z57),"0")</f>
        <v>0.5248600000000001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271</v>
      </c>
      <c r="Y59" s="559">
        <f>IFERROR(SUM(Y52:Y57),"0")</f>
        <v>285.2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231</v>
      </c>
      <c r="Y61" s="558">
        <f>IFERROR(IF(X61="",0,CEILING((X61/$H61),1)*$H61),"")</f>
        <v>237.60000000000002</v>
      </c>
      <c r="Z61" s="36">
        <f>IFERROR(IF(Y61=0,"",ROUNDUP(Y61/H61,0)*0.01898),"")</f>
        <v>0.41755999999999999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240.30416666666665</v>
      </c>
      <c r="BN61" s="64">
        <f>IFERROR(Y61*I61/H61,"0")</f>
        <v>247.17</v>
      </c>
      <c r="BO61" s="64">
        <f>IFERROR(1/J61*(X61/H61),"0")</f>
        <v>0.33420138888888884</v>
      </c>
      <c r="BP61" s="64">
        <f>IFERROR(1/J61*(Y61/H61),"0")</f>
        <v>0.34375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21.388888888888886</v>
      </c>
      <c r="Y65" s="559">
        <f>IFERROR(Y61/H61,"0")+IFERROR(Y62/H62,"0")+IFERROR(Y63/H63,"0")+IFERROR(Y64/H64,"0")</f>
        <v>22</v>
      </c>
      <c r="Z65" s="559">
        <f>IFERROR(IF(Z61="",0,Z61),"0")+IFERROR(IF(Z62="",0,Z62),"0")+IFERROR(IF(Z63="",0,Z63),"0")+IFERROR(IF(Z64="",0,Z64),"0")</f>
        <v>0.41755999999999999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231</v>
      </c>
      <c r="Y66" s="559">
        <f>IFERROR(SUM(Y61:Y64),"0")</f>
        <v>237.60000000000002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21</v>
      </c>
      <c r="Y75" s="55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22.087500000000002</v>
      </c>
      <c r="BN75" s="64">
        <f t="shared" si="13"/>
        <v>26.505000000000006</v>
      </c>
      <c r="BO75" s="64">
        <f t="shared" si="14"/>
        <v>3.90625E-2</v>
      </c>
      <c r="BP75" s="64">
        <f t="shared" si="15"/>
        <v>4.6875E-2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2.5</v>
      </c>
      <c r="Y80" s="559">
        <f>IFERROR(Y74/H74,"0")+IFERROR(Y75/H75,"0")+IFERROR(Y76/H76,"0")+IFERROR(Y77/H77,"0")+IFERROR(Y78/H78,"0")+IFERROR(Y79/H79,"0")</f>
        <v>3</v>
      </c>
      <c r="Z80" s="559">
        <f>IFERROR(IF(Z74="",0,Z74),"0")+IFERROR(IF(Z75="",0,Z75),"0")+IFERROR(IF(Z76="",0,Z76),"0")+IFERROR(IF(Z77="",0,Z77),"0")+IFERROR(IF(Z78="",0,Z78),"0")+IFERROR(IF(Z79="",0,Z79),"0")</f>
        <v>5.6940000000000004E-2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21</v>
      </c>
      <c r="Y81" s="559">
        <f>IFERROR(SUM(Y74:Y79),"0")</f>
        <v>25.200000000000003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35</v>
      </c>
      <c r="Y83" s="558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36.951923076923073</v>
      </c>
      <c r="BN83" s="64">
        <f>IFERROR(Y83*I83/H83,"0")</f>
        <v>41.174999999999997</v>
      </c>
      <c r="BO83" s="64">
        <f>IFERROR(1/J83*(X83/H83),"0")</f>
        <v>7.0112179487179488E-2</v>
      </c>
      <c r="BP83" s="64">
        <f>IFERROR(1/J83*(Y83/H83),"0")</f>
        <v>7.8125E-2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4.4871794871794872</v>
      </c>
      <c r="Y85" s="559">
        <f>IFERROR(Y83/H83,"0")+IFERROR(Y84/H84,"0")</f>
        <v>5</v>
      </c>
      <c r="Z85" s="559">
        <f>IFERROR(IF(Z83="",0,Z83),"0")+IFERROR(IF(Z84="",0,Z84),"0")</f>
        <v>9.4899999999999998E-2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35</v>
      </c>
      <c r="Y86" s="559">
        <f>IFERROR(SUM(Y83:Y84),"0")</f>
        <v>39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423</v>
      </c>
      <c r="Y89" s="558">
        <f>IFERROR(IF(X89="",0,CEILING((X89/$H89),1)*$H89),"")</f>
        <v>432</v>
      </c>
      <c r="Z89" s="36">
        <f>IFERROR(IF(Y89=0,"",ROUNDUP(Y89/H89,0)*0.01898),"")</f>
        <v>0.75919999999999999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440.03749999999997</v>
      </c>
      <c r="BN89" s="64">
        <f>IFERROR(Y89*I89/H89,"0")</f>
        <v>449.39999999999992</v>
      </c>
      <c r="BO89" s="64">
        <f>IFERROR(1/J89*(X89/H89),"0")</f>
        <v>0.61197916666666663</v>
      </c>
      <c r="BP89" s="64">
        <f>IFERROR(1/J89*(Y89/H89),"0")</f>
        <v>0.625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57</v>
      </c>
      <c r="Y91" s="558">
        <f>IFERROR(IF(X91="",0,CEILING((X91/$H91),1)*$H91),"")</f>
        <v>58.5</v>
      </c>
      <c r="Z91" s="36">
        <f>IFERROR(IF(Y91=0,"",ROUNDUP(Y91/H91,0)*0.00902),"")</f>
        <v>0.11726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59.66</v>
      </c>
      <c r="BN91" s="64">
        <f>IFERROR(Y91*I91/H91,"0")</f>
        <v>61.230000000000004</v>
      </c>
      <c r="BO91" s="64">
        <f>IFERROR(1/J91*(X91/H91),"0")</f>
        <v>9.5959595959595953E-2</v>
      </c>
      <c r="BP91" s="64">
        <f>IFERROR(1/J91*(Y91/H91),"0")</f>
        <v>9.8484848484848481E-2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51.833333333333329</v>
      </c>
      <c r="Y92" s="559">
        <f>IFERROR(Y89/H89,"0")+IFERROR(Y90/H90,"0")+IFERROR(Y91/H91,"0")</f>
        <v>53</v>
      </c>
      <c r="Z92" s="559">
        <f>IFERROR(IF(Z89="",0,Z89),"0")+IFERROR(IF(Z90="",0,Z90),"0")+IFERROR(IF(Z91="",0,Z91),"0")</f>
        <v>0.87646000000000002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480</v>
      </c>
      <c r="Y93" s="559">
        <f>IFERROR(SUM(Y89:Y91),"0")</f>
        <v>490.5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158</v>
      </c>
      <c r="Y95" s="558">
        <f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168.12370370370371</v>
      </c>
      <c r="BN95" s="64">
        <f>IFERROR(Y95*I95/H95,"0")</f>
        <v>172.38000000000002</v>
      </c>
      <c r="BO95" s="64">
        <f>IFERROR(1/J95*(X95/H95),"0")</f>
        <v>0.30478395061728397</v>
      </c>
      <c r="BP95" s="64">
        <f>IFERROR(1/J95*(Y95/H95),"0")</f>
        <v>0.3125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60</v>
      </c>
      <c r="Y98" s="558">
        <f>IFERROR(IF(X98="",0,CEILING((X98/$H98),1)*$H98),"")</f>
        <v>62.1</v>
      </c>
      <c r="Z98" s="36">
        <f>IFERROR(IF(Y98=0,"",ROUNDUP(Y98/H98,0)*0.00651),"")</f>
        <v>0.14973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65.599999999999994</v>
      </c>
      <c r="BN98" s="64">
        <f>IFERROR(Y98*I98/H98,"0")</f>
        <v>67.896000000000001</v>
      </c>
      <c r="BO98" s="64">
        <f>IFERROR(1/J98*(X98/H98),"0")</f>
        <v>0.12210012210012211</v>
      </c>
      <c r="BP98" s="64">
        <f>IFERROR(1/J98*(Y98/H98),"0")</f>
        <v>0.1263736263736264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41.728395061728392</v>
      </c>
      <c r="Y100" s="559">
        <f>IFERROR(Y95/H95,"0")+IFERROR(Y96/H96,"0")+IFERROR(Y97/H97,"0")+IFERROR(Y98/H98,"0")+IFERROR(Y99/H99,"0")</f>
        <v>43</v>
      </c>
      <c r="Z100" s="559">
        <f>IFERROR(IF(Z95="",0,Z95),"0")+IFERROR(IF(Z96="",0,Z96),"0")+IFERROR(IF(Z97="",0,Z97),"0")+IFERROR(IF(Z98="",0,Z98),"0")+IFERROR(IF(Z99="",0,Z99),"0")</f>
        <v>0.52932999999999997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218</v>
      </c>
      <c r="Y101" s="559">
        <f>IFERROR(SUM(Y95:Y99),"0")</f>
        <v>224.1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437</v>
      </c>
      <c r="Y104" s="558">
        <f>IFERROR(IF(X104="",0,CEILING((X104/$H104),1)*$H104),"")</f>
        <v>442.8</v>
      </c>
      <c r="Z104" s="36">
        <f>IFERROR(IF(Y104=0,"",ROUNDUP(Y104/H104,0)*0.01898),"")</f>
        <v>0.77817999999999998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454.60138888888883</v>
      </c>
      <c r="BN104" s="64">
        <f>IFERROR(Y104*I104/H104,"0")</f>
        <v>460.63499999999999</v>
      </c>
      <c r="BO104" s="64">
        <f>IFERROR(1/J104*(X104/H104),"0")</f>
        <v>0.63223379629629628</v>
      </c>
      <c r="BP104" s="64">
        <f>IFERROR(1/J104*(Y104/H104),"0")</f>
        <v>0.640625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67</v>
      </c>
      <c r="Y106" s="558">
        <f>IFERROR(IF(X106="",0,CEILING((X106/$H106),1)*$H106),"")</f>
        <v>67.5</v>
      </c>
      <c r="Z106" s="36">
        <f>IFERROR(IF(Y106=0,"",ROUNDUP(Y106/H106,0)*0.00902),"")</f>
        <v>0.1353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70.126666666666665</v>
      </c>
      <c r="BN106" s="64">
        <f>IFERROR(Y106*I106/H106,"0")</f>
        <v>70.650000000000006</v>
      </c>
      <c r="BO106" s="64">
        <f>IFERROR(1/J106*(X106/H106),"0")</f>
        <v>0.11279461279461279</v>
      </c>
      <c r="BP106" s="64">
        <f>IFERROR(1/J106*(Y106/H106),"0")</f>
        <v>0.11363636363636365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55.351851851851848</v>
      </c>
      <c r="Y108" s="559">
        <f>IFERROR(Y104/H104,"0")+IFERROR(Y105/H105,"0")+IFERROR(Y106/H106,"0")+IFERROR(Y107/H107,"0")</f>
        <v>56</v>
      </c>
      <c r="Z108" s="559">
        <f>IFERROR(IF(Z104="",0,Z104),"0")+IFERROR(IF(Z105="",0,Z105),"0")+IFERROR(IF(Z106="",0,Z106),"0")+IFERROR(IF(Z107="",0,Z107),"0")</f>
        <v>0.91347999999999996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504</v>
      </c>
      <c r="Y109" s="559">
        <f>IFERROR(SUM(Y104:Y107),"0")</f>
        <v>510.3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51</v>
      </c>
      <c r="Y111" s="558">
        <f>IFERROR(IF(X111="",0,CEILING((X111/$H111),1)*$H111),"")</f>
        <v>54</v>
      </c>
      <c r="Z111" s="36">
        <f>IFERROR(IF(Y111=0,"",ROUNDUP(Y111/H111,0)*0.01898),"")</f>
        <v>9.4899999999999998E-2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53.054166666666667</v>
      </c>
      <c r="BN111" s="64">
        <f>IFERROR(Y111*I111/H111,"0")</f>
        <v>56.17499999999999</v>
      </c>
      <c r="BO111" s="64">
        <f>IFERROR(1/J111*(X111/H111),"0")</f>
        <v>7.3784722222222224E-2</v>
      </c>
      <c r="BP111" s="64">
        <f>IFERROR(1/J111*(Y111/H111),"0")</f>
        <v>7.8125E-2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100</v>
      </c>
      <c r="Y113" s="558">
        <f>IFERROR(IF(X113="",0,CEILING((X113/$H113),1)*$H113),"")</f>
        <v>100.8</v>
      </c>
      <c r="Z113" s="36">
        <f>IFERROR(IF(Y113=0,"",ROUNDUP(Y113/H113,0)*0.00651),"")</f>
        <v>0.27342</v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107.5</v>
      </c>
      <c r="BN113" s="64">
        <f>IFERROR(Y113*I113/H113,"0")</f>
        <v>108.36000000000001</v>
      </c>
      <c r="BO113" s="64">
        <f>IFERROR(1/J113*(X113/H113),"0")</f>
        <v>0.22893772893772898</v>
      </c>
      <c r="BP113" s="64">
        <f>IFERROR(1/J113*(Y113/H113),"0")</f>
        <v>0.23076923076923078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46.388888888888893</v>
      </c>
      <c r="Y114" s="559">
        <f>IFERROR(Y111/H111,"0")+IFERROR(Y112/H112,"0")+IFERROR(Y113/H113,"0")</f>
        <v>47</v>
      </c>
      <c r="Z114" s="559">
        <f>IFERROR(IF(Z111="",0,Z111),"0")+IFERROR(IF(Z112="",0,Z112),"0")+IFERROR(IF(Z113="",0,Z113),"0")</f>
        <v>0.36831999999999998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151</v>
      </c>
      <c r="Y115" s="559">
        <f>IFERROR(SUM(Y111:Y113),"0")</f>
        <v>154.80000000000001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86</v>
      </c>
      <c r="Y117" s="558">
        <f>IFERROR(IF(X117="",0,CEILING((X117/$H117),1)*$H117),"")</f>
        <v>89.1</v>
      </c>
      <c r="Z117" s="36">
        <f>IFERROR(IF(Y117=0,"",ROUNDUP(Y117/H117,0)*0.01898),"")</f>
        <v>0.20877999999999999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91.446666666666673</v>
      </c>
      <c r="BN117" s="64">
        <f>IFERROR(Y117*I117/H117,"0")</f>
        <v>94.742999999999995</v>
      </c>
      <c r="BO117" s="64">
        <f>IFERROR(1/J117*(X117/H117),"0")</f>
        <v>0.16589506172839508</v>
      </c>
      <c r="BP117" s="64">
        <f>IFERROR(1/J117*(Y117/H117),"0")</f>
        <v>0.171875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188</v>
      </c>
      <c r="Y119" s="558">
        <f>IFERROR(IF(X119="",0,CEILING((X119/$H119),1)*$H119),"")</f>
        <v>189</v>
      </c>
      <c r="Z119" s="36">
        <f>IFERROR(IF(Y119=0,"",ROUNDUP(Y119/H119,0)*0.00651),"")</f>
        <v>0.45569999999999999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205.54666666666665</v>
      </c>
      <c r="BN119" s="64">
        <f>IFERROR(Y119*I119/H119,"0")</f>
        <v>206.64</v>
      </c>
      <c r="BO119" s="64">
        <f>IFERROR(1/J119*(X119/H119),"0")</f>
        <v>0.38258038258038257</v>
      </c>
      <c r="BP119" s="64">
        <f>IFERROR(1/J119*(Y119/H119),"0")</f>
        <v>0.38461538461538464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80.246913580246911</v>
      </c>
      <c r="Y121" s="559">
        <f>IFERROR(Y117/H117,"0")+IFERROR(Y118/H118,"0")+IFERROR(Y119/H119,"0")+IFERROR(Y120/H120,"0")</f>
        <v>81</v>
      </c>
      <c r="Z121" s="559">
        <f>IFERROR(IF(Z117="",0,Z117),"0")+IFERROR(IF(Z118="",0,Z118),"0")+IFERROR(IF(Z119="",0,Z119),"0")+IFERROR(IF(Z120="",0,Z120),"0")</f>
        <v>0.66447999999999996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274</v>
      </c>
      <c r="Y122" s="559">
        <f>IFERROR(SUM(Y117:Y120),"0")</f>
        <v>278.10000000000002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140</v>
      </c>
      <c r="Y162" s="558">
        <f t="shared" ref="Y162:Y170" si="16">IFERROR(IF(X162="",0,CEILING((X162/$H162),1)*$H162),"")</f>
        <v>142.80000000000001</v>
      </c>
      <c r="Z162" s="36">
        <f>IFERROR(IF(Y162=0,"",ROUNDUP(Y162/H162,0)*0.00902),"")</f>
        <v>0.30668000000000001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148.99999999999997</v>
      </c>
      <c r="BN162" s="64">
        <f t="shared" ref="BN162:BN170" si="18">IFERROR(Y162*I162/H162,"0")</f>
        <v>151.97999999999999</v>
      </c>
      <c r="BO162" s="64">
        <f t="shared" ref="BO162:BO170" si="19">IFERROR(1/J162*(X162/H162),"0")</f>
        <v>0.25252525252525249</v>
      </c>
      <c r="BP162" s="64">
        <f t="shared" ref="BP162:BP170" si="20">IFERROR(1/J162*(Y162/H162),"0")</f>
        <v>0.25757575757575757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207</v>
      </c>
      <c r="Y164" s="558">
        <f t="shared" si="16"/>
        <v>210</v>
      </c>
      <c r="Z164" s="36">
        <f>IFERROR(IF(Y164=0,"",ROUNDUP(Y164/H164,0)*0.00902),"")</f>
        <v>0.45100000000000001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217.35</v>
      </c>
      <c r="BN164" s="64">
        <f t="shared" si="18"/>
        <v>220.5</v>
      </c>
      <c r="BO164" s="64">
        <f t="shared" si="19"/>
        <v>0.37337662337662336</v>
      </c>
      <c r="BP164" s="64">
        <f t="shared" si="20"/>
        <v>0.37878787878787878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73</v>
      </c>
      <c r="Y165" s="558">
        <f t="shared" si="16"/>
        <v>73.5</v>
      </c>
      <c r="Z165" s="36">
        <f>IFERROR(IF(Y165=0,"",ROUNDUP(Y165/H165,0)*0.00502),"")</f>
        <v>0.1757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77.519047619047612</v>
      </c>
      <c r="BN165" s="64">
        <f t="shared" si="18"/>
        <v>78.05</v>
      </c>
      <c r="BO165" s="64">
        <f t="shared" si="19"/>
        <v>0.14855514855514856</v>
      </c>
      <c r="BP165" s="64">
        <f t="shared" si="20"/>
        <v>0.1495726495726496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65</v>
      </c>
      <c r="Y167" s="558">
        <f t="shared" si="16"/>
        <v>66.600000000000009</v>
      </c>
      <c r="Z167" s="36">
        <f>IFERROR(IF(Y167=0,"",ROUNDUP(Y167/H167,0)*0.00502),"")</f>
        <v>0.18574000000000002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69.694444444444443</v>
      </c>
      <c r="BN167" s="64">
        <f t="shared" si="18"/>
        <v>71.410000000000011</v>
      </c>
      <c r="BO167" s="64">
        <f t="shared" si="19"/>
        <v>0.15432098765432098</v>
      </c>
      <c r="BP167" s="64">
        <f t="shared" si="20"/>
        <v>0.15811965811965817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77</v>
      </c>
      <c r="Y168" s="558">
        <f t="shared" si="16"/>
        <v>77.7</v>
      </c>
      <c r="Z168" s="36">
        <f>IFERROR(IF(Y168=0,"",ROUNDUP(Y168/H168,0)*0.00502),"")</f>
        <v>0.18574000000000002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80.666666666666671</v>
      </c>
      <c r="BN168" s="64">
        <f t="shared" si="18"/>
        <v>81.400000000000006</v>
      </c>
      <c r="BO168" s="64">
        <f t="shared" si="19"/>
        <v>0.15669515669515671</v>
      </c>
      <c r="BP168" s="64">
        <f t="shared" si="20"/>
        <v>0.15811965811965814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190.15873015873015</v>
      </c>
      <c r="Y171" s="559">
        <f>IFERROR(Y162/H162,"0")+IFERROR(Y163/H163,"0")+IFERROR(Y164/H164,"0")+IFERROR(Y165/H165,"0")+IFERROR(Y166/H166,"0")+IFERROR(Y167/H167,"0")+IFERROR(Y168/H168,"0")+IFERROR(Y169/H169,"0")+IFERROR(Y170/H170,"0")</f>
        <v>193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1.3048600000000001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562</v>
      </c>
      <c r="Y172" s="559">
        <f>IFERROR(SUM(Y162:Y170),"0")</f>
        <v>570.6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111</v>
      </c>
      <c r="Y195" s="558">
        <f t="shared" ref="Y195:Y202" si="21">IFERROR(IF(X195="",0,CEILING((X195/$H195),1)*$H195),"")</f>
        <v>113.4</v>
      </c>
      <c r="Z195" s="36">
        <f>IFERROR(IF(Y195=0,"",ROUNDUP(Y195/H195,0)*0.00902),"")</f>
        <v>0.18942000000000001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115.31666666666666</v>
      </c>
      <c r="BN195" s="64">
        <f t="shared" ref="BN195:BN202" si="23">IFERROR(Y195*I195/H195,"0")</f>
        <v>117.81</v>
      </c>
      <c r="BO195" s="64">
        <f t="shared" ref="BO195:BO202" si="24">IFERROR(1/J195*(X195/H195),"0")</f>
        <v>0.15572390572390571</v>
      </c>
      <c r="BP195" s="64">
        <f t="shared" ref="BP195:BP202" si="25">IFERROR(1/J195*(Y195/H195),"0")</f>
        <v>0.15909090909090909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89</v>
      </c>
      <c r="Y196" s="558">
        <f t="shared" si="21"/>
        <v>91.800000000000011</v>
      </c>
      <c r="Z196" s="36">
        <f>IFERROR(IF(Y196=0,"",ROUNDUP(Y196/H196,0)*0.00902),"")</f>
        <v>0.15334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92.461111111111109</v>
      </c>
      <c r="BN196" s="64">
        <f t="shared" si="23"/>
        <v>95.37</v>
      </c>
      <c r="BO196" s="64">
        <f t="shared" si="24"/>
        <v>0.12485970819304153</v>
      </c>
      <c r="BP196" s="64">
        <f t="shared" si="25"/>
        <v>0.12878787878787878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108</v>
      </c>
      <c r="Y198" s="558">
        <f t="shared" si="21"/>
        <v>108</v>
      </c>
      <c r="Z198" s="36">
        <f>IFERROR(IF(Y198=0,"",ROUNDUP(Y198/H198,0)*0.00902),"")</f>
        <v>0.1804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112.19999999999999</v>
      </c>
      <c r="BN198" s="64">
        <f t="shared" si="23"/>
        <v>112.19999999999999</v>
      </c>
      <c r="BO198" s="64">
        <f t="shared" si="24"/>
        <v>0.15151515151515152</v>
      </c>
      <c r="BP198" s="64">
        <f t="shared" si="25"/>
        <v>0.15151515151515152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45</v>
      </c>
      <c r="Y199" s="558">
        <f t="shared" si="21"/>
        <v>45</v>
      </c>
      <c r="Z199" s="36">
        <f>IFERROR(IF(Y199=0,"",ROUNDUP(Y199/H199,0)*0.00502),"")</f>
        <v>0.1255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48.249999999999993</v>
      </c>
      <c r="BN199" s="64">
        <f t="shared" si="23"/>
        <v>48.249999999999993</v>
      </c>
      <c r="BO199" s="64">
        <f t="shared" si="24"/>
        <v>0.10683760683760685</v>
      </c>
      <c r="BP199" s="64">
        <f t="shared" si="25"/>
        <v>0.10683760683760685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46</v>
      </c>
      <c r="Y200" s="558">
        <f t="shared" si="21"/>
        <v>46.800000000000004</v>
      </c>
      <c r="Z200" s="36">
        <f>IFERROR(IF(Y200=0,"",ROUNDUP(Y200/H200,0)*0.00502),"")</f>
        <v>0.13052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48.55555555555555</v>
      </c>
      <c r="BN200" s="64">
        <f t="shared" si="23"/>
        <v>49.4</v>
      </c>
      <c r="BO200" s="64">
        <f t="shared" si="24"/>
        <v>0.10921177587844255</v>
      </c>
      <c r="BP200" s="64">
        <f t="shared" si="25"/>
        <v>0.11111111111111112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37</v>
      </c>
      <c r="Y202" s="558">
        <f t="shared" si="21"/>
        <v>37.800000000000004</v>
      </c>
      <c r="Z202" s="36">
        <f>IFERROR(IF(Y202=0,"",ROUNDUP(Y202/H202,0)*0.00502),"")</f>
        <v>0.10542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39.05555555555555</v>
      </c>
      <c r="BN202" s="64">
        <f t="shared" si="23"/>
        <v>39.900000000000006</v>
      </c>
      <c r="BO202" s="64">
        <f t="shared" si="24"/>
        <v>8.7844254510921177E-2</v>
      </c>
      <c r="BP202" s="64">
        <f t="shared" si="25"/>
        <v>8.9743589743589772E-2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128.14814814814815</v>
      </c>
      <c r="Y203" s="559">
        <f>IFERROR(Y195/H195,"0")+IFERROR(Y196/H196,"0")+IFERROR(Y197/H197,"0")+IFERROR(Y198/H198,"0")+IFERROR(Y199/H199,"0")+IFERROR(Y200/H200,"0")+IFERROR(Y201/H201,"0")+IFERROR(Y202/H202,"0")</f>
        <v>130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0.88459999999999994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436</v>
      </c>
      <c r="Y204" s="559">
        <f>IFERROR(SUM(Y195:Y202),"0")</f>
        <v>442.80000000000007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127</v>
      </c>
      <c r="Y208" s="558">
        <f t="shared" si="26"/>
        <v>130.5</v>
      </c>
      <c r="Z208" s="36">
        <f>IFERROR(IF(Y208=0,"",ROUNDUP(Y208/H208,0)*0.01898),"")</f>
        <v>0.28470000000000001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134.57620689655172</v>
      </c>
      <c r="BN208" s="64">
        <f t="shared" si="28"/>
        <v>138.285</v>
      </c>
      <c r="BO208" s="64">
        <f t="shared" si="29"/>
        <v>0.22808908045977014</v>
      </c>
      <c r="BP208" s="64">
        <f t="shared" si="30"/>
        <v>0.23437500000000003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118</v>
      </c>
      <c r="Y209" s="558">
        <f t="shared" si="26"/>
        <v>120</v>
      </c>
      <c r="Z209" s="36">
        <f t="shared" ref="Z209:Z214" si="31">IFERROR(IF(Y209=0,"",ROUNDUP(Y209/H209,0)*0.00651),"")</f>
        <v>0.32550000000000001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131.27500000000001</v>
      </c>
      <c r="BN209" s="64">
        <f t="shared" si="28"/>
        <v>133.5</v>
      </c>
      <c r="BO209" s="64">
        <f t="shared" si="29"/>
        <v>0.27014652014652019</v>
      </c>
      <c r="BP209" s="64">
        <f t="shared" si="30"/>
        <v>0.27472527472527475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258</v>
      </c>
      <c r="Y211" s="558">
        <f t="shared" si="26"/>
        <v>259.2</v>
      </c>
      <c r="Z211" s="36">
        <f t="shared" si="31"/>
        <v>0.70308000000000004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285.09000000000003</v>
      </c>
      <c r="BN211" s="64">
        <f t="shared" si="28"/>
        <v>286.41600000000005</v>
      </c>
      <c r="BO211" s="64">
        <f t="shared" si="29"/>
        <v>0.59065934065934067</v>
      </c>
      <c r="BP211" s="64">
        <f t="shared" si="30"/>
        <v>0.59340659340659341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192</v>
      </c>
      <c r="Y212" s="558">
        <f t="shared" si="26"/>
        <v>192</v>
      </c>
      <c r="Z212" s="36">
        <f t="shared" si="31"/>
        <v>0.52080000000000004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212.16000000000003</v>
      </c>
      <c r="BN212" s="64">
        <f t="shared" si="28"/>
        <v>212.16000000000003</v>
      </c>
      <c r="BO212" s="64">
        <f t="shared" si="29"/>
        <v>0.43956043956043961</v>
      </c>
      <c r="BP212" s="64">
        <f t="shared" si="30"/>
        <v>0.43956043956043961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46</v>
      </c>
      <c r="Y213" s="558">
        <f t="shared" si="26"/>
        <v>48</v>
      </c>
      <c r="Z213" s="36">
        <f t="shared" si="31"/>
        <v>0.13020000000000001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50.830000000000005</v>
      </c>
      <c r="BN213" s="64">
        <f t="shared" si="28"/>
        <v>53.040000000000006</v>
      </c>
      <c r="BO213" s="64">
        <f t="shared" si="29"/>
        <v>0.10531135531135533</v>
      </c>
      <c r="BP213" s="64">
        <f t="shared" si="30"/>
        <v>0.1098901098901099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57</v>
      </c>
      <c r="Y214" s="558">
        <f t="shared" si="26"/>
        <v>57.599999999999994</v>
      </c>
      <c r="Z214" s="36">
        <f t="shared" si="31"/>
        <v>0.15623999999999999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63.127500000000005</v>
      </c>
      <c r="BN214" s="64">
        <f t="shared" si="28"/>
        <v>63.792000000000002</v>
      </c>
      <c r="BO214" s="64">
        <f t="shared" si="29"/>
        <v>0.1304945054945055</v>
      </c>
      <c r="BP214" s="64">
        <f t="shared" si="30"/>
        <v>0.13186813186813187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294.18103448275866</v>
      </c>
      <c r="Y215" s="559">
        <f>IFERROR(Y206/H206,"0")+IFERROR(Y207/H207,"0")+IFERROR(Y208/H208,"0")+IFERROR(Y209/H209,"0")+IFERROR(Y210/H210,"0")+IFERROR(Y211/H211,"0")+IFERROR(Y212/H212,"0")+IFERROR(Y213/H213,"0")+IFERROR(Y214/H214,"0")</f>
        <v>297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2.1205200000000004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798</v>
      </c>
      <c r="Y216" s="559">
        <f>IFERROR(SUM(Y206:Y214),"0")</f>
        <v>807.30000000000007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6</v>
      </c>
      <c r="Y218" s="558">
        <f>IFERROR(IF(X218="",0,CEILING((X218/$H218),1)*$H218),"")</f>
        <v>7.1999999999999993</v>
      </c>
      <c r="Z218" s="36">
        <f>IFERROR(IF(Y218=0,"",ROUNDUP(Y218/H218,0)*0.00651),"")</f>
        <v>1.9529999999999999E-2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6.6300000000000008</v>
      </c>
      <c r="BN218" s="64">
        <f>IFERROR(Y218*I218/H218,"0")</f>
        <v>7.9560000000000004</v>
      </c>
      <c r="BO218" s="64">
        <f>IFERROR(1/J218*(X218/H218),"0")</f>
        <v>1.3736263736263738E-2</v>
      </c>
      <c r="BP218" s="64">
        <f>IFERROR(1/J218*(Y218/H218),"0")</f>
        <v>1.6483516483516484E-2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2.5</v>
      </c>
      <c r="Y220" s="559">
        <f>IFERROR(Y218/H218,"0")+IFERROR(Y219/H219,"0")</f>
        <v>3</v>
      </c>
      <c r="Z220" s="559">
        <f>IFERROR(IF(Z218="",0,Z218),"0")+IFERROR(IF(Z219="",0,Z219),"0")</f>
        <v>1.9529999999999999E-2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6</v>
      </c>
      <c r="Y221" s="559">
        <f>IFERROR(SUM(Y218:Y219),"0")</f>
        <v>7.1999999999999993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28</v>
      </c>
      <c r="Y269" s="558">
        <f>IFERROR(IF(X269="",0,CEILING((X269/$H269),1)*$H269),"")</f>
        <v>28.799999999999997</v>
      </c>
      <c r="Z269" s="36">
        <f>IFERROR(IF(Y269=0,"",ROUNDUP(Y269/H269,0)*0.00651),"")</f>
        <v>7.8119999999999995E-2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30.94</v>
      </c>
      <c r="BN269" s="64">
        <f>IFERROR(Y269*I269/H269,"0")</f>
        <v>31.824000000000002</v>
      </c>
      <c r="BO269" s="64">
        <f>IFERROR(1/J269*(X269/H269),"0")</f>
        <v>6.4102564102564111E-2</v>
      </c>
      <c r="BP269" s="64">
        <f>IFERROR(1/J269*(Y269/H269),"0")</f>
        <v>6.5934065934065936E-2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182</v>
      </c>
      <c r="Y270" s="558">
        <f>IFERROR(IF(X270="",0,CEILING((X270/$H270),1)*$H270),"")</f>
        <v>182.4</v>
      </c>
      <c r="Z270" s="36">
        <f>IFERROR(IF(Y270=0,"",ROUNDUP(Y270/H270,0)*0.00651),"")</f>
        <v>0.49476000000000003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195.65</v>
      </c>
      <c r="BN270" s="64">
        <f>IFERROR(Y270*I270/H270,"0")</f>
        <v>196.08</v>
      </c>
      <c r="BO270" s="64">
        <f>IFERROR(1/J270*(X270/H270),"0")</f>
        <v>0.41666666666666674</v>
      </c>
      <c r="BP270" s="64">
        <f>IFERROR(1/J270*(Y270/H270),"0")</f>
        <v>0.4175824175824176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87.500000000000014</v>
      </c>
      <c r="Y271" s="559">
        <f>IFERROR(Y268/H268,"0")+IFERROR(Y269/H269,"0")+IFERROR(Y270/H270,"0")</f>
        <v>88</v>
      </c>
      <c r="Z271" s="559">
        <f>IFERROR(IF(Z268="",0,Z268),"0")+IFERROR(IF(Z269="",0,Z269),"0")+IFERROR(IF(Z270="",0,Z270),"0")</f>
        <v>0.57288000000000006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210</v>
      </c>
      <c r="Y272" s="559">
        <f>IFERROR(SUM(Y268:Y270),"0")</f>
        <v>211.2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17</v>
      </c>
      <c r="Y304" s="558">
        <f t="shared" si="42"/>
        <v>18</v>
      </c>
      <c r="Z304" s="36">
        <f>IFERROR(IF(Y304=0,"",ROUNDUP(Y304/H304,0)*0.00651),"")</f>
        <v>6.5100000000000005E-2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19.153333333333332</v>
      </c>
      <c r="BN304" s="64">
        <f t="shared" si="44"/>
        <v>20.279999999999998</v>
      </c>
      <c r="BO304" s="64">
        <f t="shared" si="45"/>
        <v>5.1892551892551896E-2</v>
      </c>
      <c r="BP304" s="64">
        <f t="shared" si="46"/>
        <v>5.4945054945054951E-2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9.4444444444444446</v>
      </c>
      <c r="Y305" s="559">
        <f>IFERROR(Y298/H298,"0")+IFERROR(Y299/H299,"0")+IFERROR(Y300/H300,"0")+IFERROR(Y301/H301,"0")+IFERROR(Y302/H302,"0")+IFERROR(Y303/H303,"0")+IFERROR(Y304/H304,"0")</f>
        <v>10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6.5100000000000005E-2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17</v>
      </c>
      <c r="Y306" s="559">
        <f>IFERROR(SUM(Y298:Y304),"0")</f>
        <v>18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137</v>
      </c>
      <c r="Y316" s="558">
        <f>IFERROR(IF(X316="",0,CEILING((X316/$H316),1)*$H316),"")</f>
        <v>142.80000000000001</v>
      </c>
      <c r="Z316" s="36">
        <f>IFERROR(IF(Y316=0,"",ROUNDUP(Y316/H316,0)*0.01898),"")</f>
        <v>0.32266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145.46464285714285</v>
      </c>
      <c r="BN316" s="64">
        <f>IFERROR(Y316*I316/H316,"0")</f>
        <v>151.62300000000002</v>
      </c>
      <c r="BO316" s="64">
        <f>IFERROR(1/J316*(X316/H316),"0")</f>
        <v>0.25483630952380953</v>
      </c>
      <c r="BP316" s="64">
        <f>IFERROR(1/J316*(Y316/H316),"0")</f>
        <v>0.265625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217</v>
      </c>
      <c r="Y317" s="558">
        <f>IFERROR(IF(X317="",0,CEILING((X317/$H317),1)*$H317),"")</f>
        <v>218.4</v>
      </c>
      <c r="Z317" s="36">
        <f>IFERROR(IF(Y317=0,"",ROUNDUP(Y317/H317,0)*0.01898),"")</f>
        <v>0.53144000000000002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231.43884615384619</v>
      </c>
      <c r="BN317" s="64">
        <f>IFERROR(Y317*I317/H317,"0")</f>
        <v>232.93200000000004</v>
      </c>
      <c r="BO317" s="64">
        <f>IFERROR(1/J317*(X317/H317),"0")</f>
        <v>0.43469551282051283</v>
      </c>
      <c r="BP317" s="64">
        <f>IFERROR(1/J317*(Y317/H317),"0")</f>
        <v>0.4375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98</v>
      </c>
      <c r="Y318" s="558">
        <f>IFERROR(IF(X318="",0,CEILING((X318/$H318),1)*$H318),"")</f>
        <v>100.80000000000001</v>
      </c>
      <c r="Z318" s="36">
        <f>IFERROR(IF(Y318=0,"",ROUNDUP(Y318/H318,0)*0.01898),"")</f>
        <v>0.22776000000000002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104.05499999999999</v>
      </c>
      <c r="BN318" s="64">
        <f>IFERROR(Y318*I318/H318,"0")</f>
        <v>107.02800000000001</v>
      </c>
      <c r="BO318" s="64">
        <f>IFERROR(1/J318*(X318/H318),"0")</f>
        <v>0.18229166666666666</v>
      </c>
      <c r="BP318" s="64">
        <f>IFERROR(1/J318*(Y318/H318),"0")</f>
        <v>0.1875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55.796703296703292</v>
      </c>
      <c r="Y319" s="559">
        <f>IFERROR(Y316/H316,"0")+IFERROR(Y317/H317,"0")+IFERROR(Y318/H318,"0")</f>
        <v>57</v>
      </c>
      <c r="Z319" s="559">
        <f>IFERROR(IF(Z316="",0,Z316),"0")+IFERROR(IF(Z317="",0,Z317),"0")+IFERROR(IF(Z318="",0,Z318),"0")</f>
        <v>1.08186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452</v>
      </c>
      <c r="Y320" s="559">
        <f>IFERROR(SUM(Y316:Y318),"0")</f>
        <v>462.00000000000006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3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3.4764705882352946</v>
      </c>
      <c r="BN324" s="64">
        <f>IFERROR(Y324*I324/H324,"0")</f>
        <v>5.91</v>
      </c>
      <c r="BO324" s="64">
        <f>IFERROR(1/J324*(X324/H324),"0")</f>
        <v>6.4641241111829352E-3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12</v>
      </c>
      <c r="Y325" s="558">
        <f>IFERROR(IF(X325="",0,CEILING((X325/$H325),1)*$H325),"")</f>
        <v>12.75</v>
      </c>
      <c r="Z325" s="36">
        <f>IFERROR(IF(Y325=0,"",ROUNDUP(Y325/H325,0)*0.00651),"")</f>
        <v>3.2550000000000003E-2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13.55294117647059</v>
      </c>
      <c r="BN325" s="64">
        <f>IFERROR(Y325*I325/H325,"0")</f>
        <v>14.4</v>
      </c>
      <c r="BO325" s="64">
        <f>IFERROR(1/J325*(X325/H325),"0")</f>
        <v>2.5856496444731741E-2</v>
      </c>
      <c r="BP325" s="64">
        <f>IFERROR(1/J325*(Y325/H325),"0")</f>
        <v>2.7472527472527476E-2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5.882352941176471</v>
      </c>
      <c r="Y326" s="559">
        <f>IFERROR(Y322/H322,"0")+IFERROR(Y323/H323,"0")+IFERROR(Y324/H324,"0")+IFERROR(Y325/H325,"0")</f>
        <v>7</v>
      </c>
      <c r="Z326" s="559">
        <f>IFERROR(IF(Z322="",0,Z322),"0")+IFERROR(IF(Z323="",0,Z323),"0")+IFERROR(IF(Z324="",0,Z324),"0")+IFERROR(IF(Z325="",0,Z325),"0")</f>
        <v>4.5569999999999999E-2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15</v>
      </c>
      <c r="Y327" s="559">
        <f>IFERROR(SUM(Y322:Y325),"0")</f>
        <v>17.850000000000001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35</v>
      </c>
      <c r="Y336" s="558">
        <f>IFERROR(IF(X336="",0,CEILING((X336/$H336),1)*$H336),"")</f>
        <v>40.5</v>
      </c>
      <c r="Z336" s="36">
        <f>IFERROR(IF(Y336=0,"",ROUNDUP(Y336/H336,0)*0.01898),"")</f>
        <v>9.4899999999999998E-2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37.242592592592587</v>
      </c>
      <c r="BN336" s="64">
        <f>IFERROR(Y336*I336/H336,"0")</f>
        <v>43.095000000000006</v>
      </c>
      <c r="BO336" s="64">
        <f>IFERROR(1/J336*(X336/H336),"0")</f>
        <v>6.751543209876544E-2</v>
      </c>
      <c r="BP336" s="64">
        <f>IFERROR(1/J336*(Y336/H336),"0")</f>
        <v>7.8125E-2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4.3209876543209882</v>
      </c>
      <c r="Y339" s="559">
        <f>IFERROR(Y336/H336,"0")+IFERROR(Y337/H337,"0")+IFERROR(Y338/H338,"0")</f>
        <v>5</v>
      </c>
      <c r="Z339" s="559">
        <f>IFERROR(IF(Z336="",0,Z336),"0")+IFERROR(IF(Z337="",0,Z337),"0")+IFERROR(IF(Z338="",0,Z338),"0")</f>
        <v>9.4899999999999998E-2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35</v>
      </c>
      <c r="Y340" s="559">
        <f>IFERROR(SUM(Y336:Y338),"0")</f>
        <v>40.5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865</v>
      </c>
      <c r="Y344" s="558">
        <f t="shared" ref="Y344:Y350" si="47">IFERROR(IF(X344="",0,CEILING((X344/$H344),1)*$H344),"")</f>
        <v>870</v>
      </c>
      <c r="Z344" s="36">
        <f>IFERROR(IF(Y344=0,"",ROUNDUP(Y344/H344,0)*0.02175),"")</f>
        <v>1.2614999999999998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892.68000000000006</v>
      </c>
      <c r="BN344" s="64">
        <f t="shared" ref="BN344:BN350" si="49">IFERROR(Y344*I344/H344,"0")</f>
        <v>897.84</v>
      </c>
      <c r="BO344" s="64">
        <f t="shared" ref="BO344:BO350" si="50">IFERROR(1/J344*(X344/H344),"0")</f>
        <v>1.2013888888888888</v>
      </c>
      <c r="BP344" s="64">
        <f t="shared" ref="BP344:BP350" si="51">IFERROR(1/J344*(Y344/H344),"0")</f>
        <v>1.2083333333333333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276</v>
      </c>
      <c r="Y345" s="558">
        <f t="shared" si="47"/>
        <v>285</v>
      </c>
      <c r="Z345" s="36">
        <f>IFERROR(IF(Y345=0,"",ROUNDUP(Y345/H345,0)*0.02175),"")</f>
        <v>0.41324999999999995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284.83200000000005</v>
      </c>
      <c r="BN345" s="64">
        <f t="shared" si="49"/>
        <v>294.12</v>
      </c>
      <c r="BO345" s="64">
        <f t="shared" si="50"/>
        <v>0.3833333333333333</v>
      </c>
      <c r="BP345" s="64">
        <f t="shared" si="51"/>
        <v>0.39583333333333331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468</v>
      </c>
      <c r="Y346" s="558">
        <f t="shared" si="47"/>
        <v>480</v>
      </c>
      <c r="Z346" s="36">
        <f>IFERROR(IF(Y346=0,"",ROUNDUP(Y346/H346,0)*0.02175),"")</f>
        <v>0.69599999999999995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482.976</v>
      </c>
      <c r="BN346" s="64">
        <f t="shared" si="49"/>
        <v>495.36</v>
      </c>
      <c r="BO346" s="64">
        <f t="shared" si="50"/>
        <v>0.64999999999999991</v>
      </c>
      <c r="BP346" s="64">
        <f t="shared" si="51"/>
        <v>0.66666666666666663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629</v>
      </c>
      <c r="Y347" s="558">
        <f t="shared" si="47"/>
        <v>630</v>
      </c>
      <c r="Z347" s="36">
        <f>IFERROR(IF(Y347=0,"",ROUNDUP(Y347/H347,0)*0.02175),"")</f>
        <v>0.91349999999999998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649.12800000000004</v>
      </c>
      <c r="BN347" s="64">
        <f t="shared" si="49"/>
        <v>650.16</v>
      </c>
      <c r="BO347" s="64">
        <f t="shared" si="50"/>
        <v>0.87361111111111101</v>
      </c>
      <c r="BP347" s="64">
        <f t="shared" si="51"/>
        <v>0.875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149.19999999999999</v>
      </c>
      <c r="Y351" s="559">
        <f>IFERROR(Y344/H344,"0")+IFERROR(Y345/H345,"0")+IFERROR(Y346/H346,"0")+IFERROR(Y347/H347,"0")+IFERROR(Y348/H348,"0")+IFERROR(Y349/H349,"0")+IFERROR(Y350/H350,"0")</f>
        <v>151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3.2842499999999997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2238</v>
      </c>
      <c r="Y352" s="559">
        <f>IFERROR(SUM(Y344:Y350),"0")</f>
        <v>2265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660</v>
      </c>
      <c r="Y354" s="558">
        <f>IFERROR(IF(X354="",0,CEILING((X354/$H354),1)*$H354),"")</f>
        <v>660</v>
      </c>
      <c r="Z354" s="36">
        <f>IFERROR(IF(Y354=0,"",ROUNDUP(Y354/H354,0)*0.02175),"")</f>
        <v>0.95699999999999996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681.12000000000012</v>
      </c>
      <c r="BN354" s="64">
        <f>IFERROR(Y354*I354/H354,"0")</f>
        <v>681.12000000000012</v>
      </c>
      <c r="BO354" s="64">
        <f>IFERROR(1/J354*(X354/H354),"0")</f>
        <v>0.91666666666666663</v>
      </c>
      <c r="BP354" s="64">
        <f>IFERROR(1/J354*(Y354/H354),"0")</f>
        <v>0.91666666666666663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44</v>
      </c>
      <c r="Y356" s="559">
        <f>IFERROR(Y354/H354,"0")+IFERROR(Y355/H355,"0")</f>
        <v>44</v>
      </c>
      <c r="Z356" s="559">
        <f>IFERROR(IF(Z354="",0,Z354),"0")+IFERROR(IF(Z355="",0,Z355),"0")</f>
        <v>0.95699999999999996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660</v>
      </c>
      <c r="Y357" s="559">
        <f>IFERROR(SUM(Y354:Y355),"0")</f>
        <v>660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6</v>
      </c>
      <c r="Y360" s="558">
        <f>IFERROR(IF(X360="",0,CEILING((X360/$H360),1)*$H360),"")</f>
        <v>9</v>
      </c>
      <c r="Z360" s="36">
        <f>IFERROR(IF(Y360=0,"",ROUNDUP(Y360/H360,0)*0.01898),"")</f>
        <v>1.898E-2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6.3460000000000001</v>
      </c>
      <c r="BN360" s="64">
        <f>IFERROR(Y360*I360/H360,"0")</f>
        <v>9.5190000000000001</v>
      </c>
      <c r="BO360" s="64">
        <f>IFERROR(1/J360*(X360/H360),"0")</f>
        <v>1.0416666666666666E-2</v>
      </c>
      <c r="BP360" s="64">
        <f>IFERROR(1/J360*(Y360/H360),"0")</f>
        <v>1.5625E-2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0.66666666666666663</v>
      </c>
      <c r="Y361" s="559">
        <f>IFERROR(Y359/H359,"0")+IFERROR(Y360/H360,"0")</f>
        <v>1</v>
      </c>
      <c r="Z361" s="559">
        <f>IFERROR(IF(Z359="",0,Z359),"0")+IFERROR(IF(Z360="",0,Z360),"0")</f>
        <v>1.898E-2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6</v>
      </c>
      <c r="Y362" s="559">
        <f>IFERROR(SUM(Y359:Y360),"0")</f>
        <v>9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42</v>
      </c>
      <c r="Y364" s="558">
        <f>IFERROR(IF(X364="",0,CEILING((X364/$H364),1)*$H364),"")</f>
        <v>45</v>
      </c>
      <c r="Z364" s="36">
        <f>IFERROR(IF(Y364=0,"",ROUNDUP(Y364/H364,0)*0.01898),"")</f>
        <v>9.4899999999999998E-2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44.421999999999997</v>
      </c>
      <c r="BN364" s="64">
        <f>IFERROR(Y364*I364/H364,"0")</f>
        <v>47.594999999999999</v>
      </c>
      <c r="BO364" s="64">
        <f>IFERROR(1/J364*(X364/H364),"0")</f>
        <v>7.2916666666666671E-2</v>
      </c>
      <c r="BP364" s="64">
        <f>IFERROR(1/J364*(Y364/H364),"0")</f>
        <v>7.8125E-2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4.666666666666667</v>
      </c>
      <c r="Y365" s="559">
        <f>IFERROR(Y364/H364,"0")</f>
        <v>5</v>
      </c>
      <c r="Z365" s="559">
        <f>IFERROR(IF(Z364="",0,Z364),"0")</f>
        <v>9.4899999999999998E-2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42</v>
      </c>
      <c r="Y366" s="559">
        <f>IFERROR(SUM(Y364:Y364),"0")</f>
        <v>45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14</v>
      </c>
      <c r="Y370" s="558">
        <f>IFERROR(IF(X370="",0,CEILING((X370/$H370),1)*$H370),"")</f>
        <v>24</v>
      </c>
      <c r="Z370" s="36">
        <f>IFERROR(IF(Y370=0,"",ROUNDUP(Y370/H370,0)*0.01898),"")</f>
        <v>3.7960000000000001E-2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14.5075</v>
      </c>
      <c r="BN370" s="64">
        <f>IFERROR(Y370*I370/H370,"0")</f>
        <v>24.87</v>
      </c>
      <c r="BO370" s="64">
        <f>IFERROR(1/J370*(X370/H370),"0")</f>
        <v>1.8229166666666668E-2</v>
      </c>
      <c r="BP370" s="64">
        <f>IFERROR(1/J370*(Y370/H370),"0")</f>
        <v>3.125E-2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1.1666666666666667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14</v>
      </c>
      <c r="Y373" s="559">
        <f>IFERROR(SUM(Y369:Y371),"0")</f>
        <v>24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679</v>
      </c>
      <c r="Y379" s="558">
        <f>IFERROR(IF(X379="",0,CEILING((X379/$H379),1)*$H379),"")</f>
        <v>684</v>
      </c>
      <c r="Z379" s="36">
        <f>IFERROR(IF(Y379=0,"",ROUNDUP(Y379/H379,0)*0.01898),"")</f>
        <v>1.44248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718.15566666666666</v>
      </c>
      <c r="BN379" s="64">
        <f>IFERROR(Y379*I379/H379,"0")</f>
        <v>723.44399999999996</v>
      </c>
      <c r="BO379" s="64">
        <f>IFERROR(1/J379*(X379/H379),"0")</f>
        <v>1.1788194444444444</v>
      </c>
      <c r="BP379" s="64">
        <f>IFERROR(1/J379*(Y379/H379),"0")</f>
        <v>1.1875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75.444444444444443</v>
      </c>
      <c r="Y381" s="559">
        <f>IFERROR(Y379/H379,"0")+IFERROR(Y380/H380,"0")</f>
        <v>76</v>
      </c>
      <c r="Z381" s="559">
        <f>IFERROR(IF(Z379="",0,Z379),"0")+IFERROR(IF(Z380="",0,Z380),"0")</f>
        <v>1.44248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679</v>
      </c>
      <c r="Y382" s="559">
        <f>IFERROR(SUM(Y379:Y380),"0")</f>
        <v>684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10</v>
      </c>
      <c r="Y432" s="558">
        <f t="shared" ref="Y432:Y445" si="58">IFERROR(IF(X432="",0,CEILING((X432/$H432),1)*$H432),"")</f>
        <v>10.56</v>
      </c>
      <c r="Z432" s="36">
        <f t="shared" ref="Z432:Z438" si="59">IFERROR(IF(Y432=0,"",ROUNDUP(Y432/H432,0)*0.01196),"")</f>
        <v>2.392E-2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10.681818181818182</v>
      </c>
      <c r="BN432" s="64">
        <f t="shared" ref="BN432:BN445" si="61">IFERROR(Y432*I432/H432,"0")</f>
        <v>11.28</v>
      </c>
      <c r="BO432" s="64">
        <f t="shared" ref="BO432:BO445" si="62">IFERROR(1/J432*(X432/H432),"0")</f>
        <v>1.8210955710955712E-2</v>
      </c>
      <c r="BP432" s="64">
        <f t="shared" ref="BP432:BP445" si="63">IFERROR(1/J432*(Y432/H432),"0")</f>
        <v>1.9230769230769232E-2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16</v>
      </c>
      <c r="Y433" s="558">
        <f t="shared" si="58"/>
        <v>21.12</v>
      </c>
      <c r="Z433" s="36">
        <f t="shared" si="59"/>
        <v>4.7840000000000001E-2</v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17.09090909090909</v>
      </c>
      <c r="BN433" s="64">
        <f t="shared" si="61"/>
        <v>22.56</v>
      </c>
      <c r="BO433" s="64">
        <f t="shared" si="62"/>
        <v>2.913752913752914E-2</v>
      </c>
      <c r="BP433" s="64">
        <f t="shared" si="63"/>
        <v>3.8461538461538464E-2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349</v>
      </c>
      <c r="Y434" s="558">
        <f t="shared" si="58"/>
        <v>353.76</v>
      </c>
      <c r="Z434" s="36">
        <f t="shared" si="59"/>
        <v>0.80132000000000003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372.7954545454545</v>
      </c>
      <c r="BN434" s="64">
        <f t="shared" si="61"/>
        <v>377.87999999999994</v>
      </c>
      <c r="BO434" s="64">
        <f t="shared" si="62"/>
        <v>0.63556235431235431</v>
      </c>
      <c r="BP434" s="64">
        <f t="shared" si="63"/>
        <v>0.64423076923076927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560</v>
      </c>
      <c r="Y437" s="558">
        <f t="shared" si="58"/>
        <v>564.96</v>
      </c>
      <c r="Z437" s="36">
        <f t="shared" si="59"/>
        <v>1.27972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598.18181818181813</v>
      </c>
      <c r="BN437" s="64">
        <f t="shared" si="61"/>
        <v>603.48</v>
      </c>
      <c r="BO437" s="64">
        <f t="shared" si="62"/>
        <v>1.0198135198135199</v>
      </c>
      <c r="BP437" s="64">
        <f t="shared" si="63"/>
        <v>1.028846153846154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30</v>
      </c>
      <c r="Y440" s="558">
        <f t="shared" si="58"/>
        <v>33.6</v>
      </c>
      <c r="Z440" s="36">
        <f>IFERROR(IF(Y440=0,"",ROUNDUP(Y440/H440,0)*0.00902),"")</f>
        <v>6.3140000000000002E-2</v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43.3125</v>
      </c>
      <c r="BN440" s="64">
        <f t="shared" si="61"/>
        <v>48.510000000000005</v>
      </c>
      <c r="BO440" s="64">
        <f t="shared" si="62"/>
        <v>4.7348484848484848E-2</v>
      </c>
      <c r="BP440" s="64">
        <f t="shared" si="63"/>
        <v>5.3030303030303039E-2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183.33333333333331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187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2.2159400000000002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965</v>
      </c>
      <c r="Y447" s="559">
        <f>IFERROR(SUM(Y432:Y445),"0")</f>
        <v>984.00000000000011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200</v>
      </c>
      <c r="Y449" s="558">
        <f>IFERROR(IF(X449="",0,CEILING((X449/$H449),1)*$H449),"")</f>
        <v>200.64000000000001</v>
      </c>
      <c r="Z449" s="36">
        <f>IFERROR(IF(Y449=0,"",ROUNDUP(Y449/H449,0)*0.01196),"")</f>
        <v>0.45448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213.63636363636363</v>
      </c>
      <c r="BN449" s="64">
        <f>IFERROR(Y449*I449/H449,"0")</f>
        <v>214.32</v>
      </c>
      <c r="BO449" s="64">
        <f>IFERROR(1/J449*(X449/H449),"0")</f>
        <v>0.36421911421911418</v>
      </c>
      <c r="BP449" s="64">
        <f>IFERROR(1/J449*(Y449/H449),"0")</f>
        <v>0.36538461538461542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60</v>
      </c>
      <c r="Y451" s="558">
        <f>IFERROR(IF(X451="",0,CEILING((X451/$H451),1)*$H451),"")</f>
        <v>62.4</v>
      </c>
      <c r="Z451" s="36">
        <f>IFERROR(IF(Y451=0,"",ROUNDUP(Y451/H451,0)*0.00902),"")</f>
        <v>0.11726</v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86.625</v>
      </c>
      <c r="BN451" s="64">
        <f>IFERROR(Y451*I451/H451,"0")</f>
        <v>90.089999999999989</v>
      </c>
      <c r="BO451" s="64">
        <f>IFERROR(1/J451*(X451/H451),"0")</f>
        <v>9.4696969696969696E-2</v>
      </c>
      <c r="BP451" s="64">
        <f>IFERROR(1/J451*(Y451/H451),"0")</f>
        <v>9.8484848484848481E-2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50.378787878787875</v>
      </c>
      <c r="Y452" s="559">
        <f>IFERROR(Y449/H449,"0")+IFERROR(Y450/H450,"0")+IFERROR(Y451/H451,"0")</f>
        <v>51</v>
      </c>
      <c r="Z452" s="559">
        <f>IFERROR(IF(Z449="",0,Z449),"0")+IFERROR(IF(Z450="",0,Z450),"0")+IFERROR(IF(Z451="",0,Z451),"0")</f>
        <v>0.57174000000000003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260</v>
      </c>
      <c r="Y453" s="559">
        <f>IFERROR(SUM(Y449:Y451),"0")</f>
        <v>263.04000000000002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63</v>
      </c>
      <c r="Y455" s="558">
        <f t="shared" ref="Y455:Y461" si="64">IFERROR(IF(X455="",0,CEILING((X455/$H455),1)*$H455),"")</f>
        <v>63.36</v>
      </c>
      <c r="Z455" s="36">
        <f>IFERROR(IF(Y455=0,"",ROUNDUP(Y455/H455,0)*0.01196),"")</f>
        <v>0.14352000000000001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67.295454545454547</v>
      </c>
      <c r="BN455" s="64">
        <f t="shared" ref="BN455:BN461" si="66">IFERROR(Y455*I455/H455,"0")</f>
        <v>67.679999999999993</v>
      </c>
      <c r="BO455" s="64">
        <f t="shared" ref="BO455:BO461" si="67">IFERROR(1/J455*(X455/H455),"0")</f>
        <v>0.11472902097902099</v>
      </c>
      <c r="BP455" s="64">
        <f t="shared" ref="BP455:BP461" si="68">IFERROR(1/J455*(Y455/H455),"0")</f>
        <v>0.11538461538461539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108</v>
      </c>
      <c r="Y456" s="558">
        <f t="shared" si="64"/>
        <v>110.88000000000001</v>
      </c>
      <c r="Z456" s="36">
        <f>IFERROR(IF(Y456=0,"",ROUNDUP(Y456/H456,0)*0.01196),"")</f>
        <v>0.25115999999999999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115.36363636363636</v>
      </c>
      <c r="BN456" s="64">
        <f t="shared" si="66"/>
        <v>118.44</v>
      </c>
      <c r="BO456" s="64">
        <f t="shared" si="67"/>
        <v>0.19667832167832167</v>
      </c>
      <c r="BP456" s="64">
        <f t="shared" si="68"/>
        <v>0.20192307692307693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197</v>
      </c>
      <c r="Y457" s="558">
        <f t="shared" si="64"/>
        <v>200.64000000000001</v>
      </c>
      <c r="Z457" s="36">
        <f>IFERROR(IF(Y457=0,"",ROUNDUP(Y457/H457,0)*0.01196),"")</f>
        <v>0.45448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210.43181818181816</v>
      </c>
      <c r="BN457" s="64">
        <f t="shared" si="66"/>
        <v>214.32</v>
      </c>
      <c r="BO457" s="64">
        <f t="shared" si="67"/>
        <v>0.35875582750582752</v>
      </c>
      <c r="BP457" s="64">
        <f t="shared" si="68"/>
        <v>0.36538461538461542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69.696969696969688</v>
      </c>
      <c r="Y462" s="559">
        <f>IFERROR(Y455/H455,"0")+IFERROR(Y456/H456,"0")+IFERROR(Y457/H457,"0")+IFERROR(Y458/H458,"0")+IFERROR(Y459/H459,"0")+IFERROR(Y460/H460,"0")+IFERROR(Y461/H461,"0")</f>
        <v>71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0.84916000000000003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368</v>
      </c>
      <c r="Y463" s="559">
        <f>IFERROR(SUM(Y455:Y461),"0")</f>
        <v>374.88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10592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10783.47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11192.20310518887</v>
      </c>
      <c r="Y506" s="559">
        <f>IFERROR(SUM(BN22:BN502),"0")</f>
        <v>11396.412999999999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18</v>
      </c>
      <c r="Y507" s="38">
        <f>ROUNDUP(SUM(BP22:BP502),0)</f>
        <v>19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11642.20310518887</v>
      </c>
      <c r="Y508" s="559">
        <f>GrossWeightTotalR+PalletQtyTotalR*25</f>
        <v>11871.412999999999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1758.0175830531309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1788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21.272539999999999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652.30000000000007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587</v>
      </c>
      <c r="E515" s="46">
        <f>IFERROR(Y89*1,"0")+IFERROR(Y90*1,"0")+IFERROR(Y91*1,"0")+IFERROR(Y95*1,"0")+IFERROR(Y96*1,"0")+IFERROR(Y97*1,"0")+IFERROR(Y98*1,"0")+IFERROR(Y99*1,"0")</f>
        <v>714.6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943.19999999999993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570.6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1257.3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211.2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497.85000000000008</v>
      </c>
      <c r="S515" s="46">
        <f>IFERROR(Y336*1,"0")+IFERROR(Y337*1,"0")+IFERROR(Y338*1,"0")</f>
        <v>40.5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2979</v>
      </c>
      <c r="U515" s="46">
        <f>IFERROR(Y369*1,"0")+IFERROR(Y370*1,"0")+IFERROR(Y371*1,"0")+IFERROR(Y375*1,"0")+IFERROR(Y379*1,"0")+IFERROR(Y380*1,"0")+IFERROR(Y384*1,"0")</f>
        <v>708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1621.9200000000003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1 758,02"/>
        <filter val="1,17"/>
        <filter val="10 592,00"/>
        <filter val="10,00"/>
        <filter val="100,00"/>
        <filter val="108,00"/>
        <filter val="11 192,20"/>
        <filter val="11 642,20"/>
        <filter val="111,00"/>
        <filter val="118,00"/>
        <filter val="12,00"/>
        <filter val="127,00"/>
        <filter val="128,15"/>
        <filter val="137,00"/>
        <filter val="14,00"/>
        <filter val="140,00"/>
        <filter val="149,20"/>
        <filter val="15,00"/>
        <filter val="151,00"/>
        <filter val="156,00"/>
        <filter val="158,00"/>
        <filter val="16,00"/>
        <filter val="17,00"/>
        <filter val="18"/>
        <filter val="182,00"/>
        <filter val="183,33"/>
        <filter val="188,00"/>
        <filter val="190,16"/>
        <filter val="192,00"/>
        <filter val="197,00"/>
        <filter val="2 238,00"/>
        <filter val="2,50"/>
        <filter val="200,00"/>
        <filter val="207,00"/>
        <filter val="21,00"/>
        <filter val="21,39"/>
        <filter val="210,00"/>
        <filter val="217,00"/>
        <filter val="218,00"/>
        <filter val="231,00"/>
        <filter val="24,00"/>
        <filter val="258,00"/>
        <filter val="260,00"/>
        <filter val="271,00"/>
        <filter val="274,00"/>
        <filter val="276,00"/>
        <filter val="28,00"/>
        <filter val="294,18"/>
        <filter val="3,00"/>
        <filter val="30,00"/>
        <filter val="33,71"/>
        <filter val="349,00"/>
        <filter val="35,00"/>
        <filter val="368,00"/>
        <filter val="37,00"/>
        <filter val="4,32"/>
        <filter val="4,49"/>
        <filter val="4,67"/>
        <filter val="41,73"/>
        <filter val="42,00"/>
        <filter val="423,00"/>
        <filter val="436,00"/>
        <filter val="437,00"/>
        <filter val="44,00"/>
        <filter val="45,00"/>
        <filter val="452,00"/>
        <filter val="46,00"/>
        <filter val="46,39"/>
        <filter val="468,00"/>
        <filter val="480,00"/>
        <filter val="5,88"/>
        <filter val="50,38"/>
        <filter val="504,00"/>
        <filter val="51,00"/>
        <filter val="51,83"/>
        <filter val="55,35"/>
        <filter val="55,80"/>
        <filter val="56,00"/>
        <filter val="560,00"/>
        <filter val="562,00"/>
        <filter val="57,00"/>
        <filter val="59,00"/>
        <filter val="6,00"/>
        <filter val="60,00"/>
        <filter val="620,00"/>
        <filter val="629,00"/>
        <filter val="63,00"/>
        <filter val="63,89"/>
        <filter val="644,00"/>
        <filter val="65,00"/>
        <filter val="660,00"/>
        <filter val="67,00"/>
        <filter val="679,00"/>
        <filter val="69,70"/>
        <filter val="73,00"/>
        <filter val="75,44"/>
        <filter val="77,00"/>
        <filter val="798,00"/>
        <filter val="80,25"/>
        <filter val="86,00"/>
        <filter val="865,00"/>
        <filter val="87,50"/>
        <filter val="89,00"/>
        <filter val="9,44"/>
        <filter val="965,00"/>
        <filter val="98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