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4,25 НОРД\"/>
    </mc:Choice>
  </mc:AlternateContent>
  <xr:revisionPtr revIDLastSave="0" documentId="13_ncr:1_{7A84A8E1-3525-4C04-B16F-4419414D8C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" i="1" l="1"/>
  <c r="P21" i="1"/>
  <c r="P19" i="1"/>
  <c r="P16" i="1"/>
  <c r="P15" i="1"/>
  <c r="P14" i="1"/>
  <c r="P13" i="1"/>
  <c r="P9" i="1"/>
  <c r="P8" i="1"/>
  <c r="P6" i="1"/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V6" i="1"/>
  <c r="U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6" i="1"/>
  <c r="AH23" i="1" l="1"/>
  <c r="K23" i="1"/>
  <c r="K22" i="1"/>
  <c r="AH21" i="1"/>
  <c r="K21" i="1"/>
  <c r="AH20" i="1"/>
  <c r="K20" i="1"/>
  <c r="AH19" i="1"/>
  <c r="K19" i="1"/>
  <c r="K18" i="1"/>
  <c r="AH17" i="1"/>
  <c r="K17" i="1"/>
  <c r="AH16" i="1"/>
  <c r="K16" i="1"/>
  <c r="AH15" i="1"/>
  <c r="K15" i="1"/>
  <c r="AH14" i="1"/>
  <c r="K14" i="1"/>
  <c r="AH13" i="1"/>
  <c r="K13" i="1"/>
  <c r="AH12" i="1"/>
  <c r="K12" i="1"/>
  <c r="AH11" i="1"/>
  <c r="K11" i="1"/>
  <c r="AH10" i="1"/>
  <c r="K10" i="1"/>
  <c r="AH9" i="1"/>
  <c r="K9" i="1"/>
  <c r="AH8" i="1"/>
  <c r="K8" i="1"/>
  <c r="K7" i="1"/>
  <c r="AH6" i="1"/>
  <c r="K6" i="1"/>
  <c r="AF5" i="1"/>
  <c r="AE5" i="1"/>
  <c r="AD5" i="1"/>
  <c r="AC5" i="1"/>
  <c r="AB5" i="1"/>
  <c r="AA5" i="1"/>
  <c r="Z5" i="1"/>
  <c r="Y5" i="1"/>
  <c r="X5" i="1"/>
  <c r="W5" i="1"/>
  <c r="S5" i="1"/>
  <c r="R5" i="1"/>
  <c r="Q5" i="1"/>
  <c r="N5" i="1"/>
  <c r="M5" i="1"/>
  <c r="L5" i="1"/>
  <c r="K5" i="1"/>
  <c r="J5" i="1"/>
  <c r="F5" i="1"/>
  <c r="E5" i="1"/>
  <c r="AH5" i="1" l="1"/>
</calcChain>
</file>

<file path=xl/sharedStrings.xml><?xml version="1.0" encoding="utf-8"?>
<sst xmlns="http://schemas.openxmlformats.org/spreadsheetml/2006/main" count="99" uniqueCount="60">
  <si>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</si>
  <si>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</si>
  <si>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</si>
  <si>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</si>
  <si>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</si>
  <si>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</si>
  <si>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</si>
  <si>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</si>
  <si>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</si>
  <si>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</si>
  <si>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</si>
  <si>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</si>
  <si>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</si>
  <si>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</si>
  <si>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</si>
  <si>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</si>
  <si>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</si>
  <si>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</si>
  <si>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</si>
  <si>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</si>
  <si>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</si>
  <si>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</si>
  <si>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</si>
  <si>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</si>
  <si>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28,04,</t>
  </si>
  <si>
    <t>21,04,</t>
  </si>
  <si>
    <t>14,04,</t>
  </si>
  <si>
    <t>07,04,</t>
  </si>
  <si>
    <t>28,03,</t>
  </si>
  <si>
    <t>24,03,</t>
  </si>
  <si>
    <t>17,03,</t>
  </si>
  <si>
    <t>10,03,</t>
  </si>
  <si>
    <t>03,03,</t>
  </si>
  <si>
    <t>24,02,25</t>
  </si>
  <si>
    <t>17,02,</t>
  </si>
  <si>
    <t>Горбуша б/г "Скит" 1/22  Норд</t>
  </si>
  <si>
    <t>кг</t>
  </si>
  <si>
    <t>нужно увеличить продажи!!!</t>
  </si>
  <si>
    <t>Горбуша н/р "Ухты-Пром"  1/22  Норд</t>
  </si>
  <si>
    <t>Креветка Ваннамей 50/60 1/5  Норд</t>
  </si>
  <si>
    <t>Креветки Королевские 50-70 1/5  Норд</t>
  </si>
  <si>
    <t>Минтай б/г " Св.Владимир" 1/26  Норд</t>
  </si>
  <si>
    <t>Минтай б/г "Кайтес" 30+ 1/24  Норд</t>
  </si>
  <si>
    <t>Минтай б/г "Камчатские промыслы" 30+ 1/24  Норд</t>
  </si>
  <si>
    <t>Минтай б/г L КТФ 1/18  Норд</t>
  </si>
  <si>
    <t>Мойва "МТФ" 1/24  Норд</t>
  </si>
  <si>
    <t>Путассу н/р " Механик Сергей Агапов" 1/33  Норд</t>
  </si>
  <si>
    <t>Путассу н/р «Робинзон» 1/33 Норд</t>
  </si>
  <si>
    <t>Путассу н/р "Карелия" 21+ 1/33  Норд</t>
  </si>
  <si>
    <t>Сельдь 300+"ВРФ" 1/30  Норд</t>
  </si>
  <si>
    <t>Скумбрия н/р "Робинзон Агапов" 300-600 1/27  Норд</t>
  </si>
  <si>
    <t>Скумбрия н/р 500+ Чили 1/20  Норд</t>
  </si>
  <si>
    <t>Скумбрия н/р 500-700 Китай 1/10  Норд</t>
  </si>
  <si>
    <t>Филе пангасиуса 220+ 5% 1/10  Норд</t>
  </si>
  <si>
    <t>Форель н/р 0,8-1,2 (вес) Турция  НОРД</t>
  </si>
  <si>
    <t>Форель н/р 800-1200 Турция (вес)  Норд</t>
  </si>
  <si>
    <t>возвраты</t>
  </si>
  <si>
    <t>цена стар</t>
  </si>
  <si>
    <t>цена нов</t>
  </si>
  <si>
    <t>нет в наличии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</si>
</sst>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2" fontId="5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" xfId="1" applyNumberFormat="1" applyBorder="1"/>
    <xf numFmtId="164" fontId="1" fillId="0" borderId="10" xfId="1" applyNumberFormat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1" xfId="1" applyNumberFormat="1" applyFill="1"/>
    <xf numFmtId="2" fontId="1" fillId="6" borderId="1" xfId="1" applyNumberFormat="1" applyFill="1"/>
    <xf numFmtId="164" fontId="6" fillId="7" borderId="1" xfId="1" applyNumberFormat="1" applyFont="1" applyFill="1"/>
    <xf numFmtId="2" fontId="1" fillId="8" borderId="1" xfId="1" applyNumberForma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72;%20&#1053;&#1054;&#1056;&#1044;%201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28,04,25%20&#1084;&#1083;&#1088;&#1089;&#1095;%20&#1085;&#1086;&#1088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580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Окунь 150-300 "Мыс Слепиковского" 1/24  Норд</v>
          </cell>
          <cell r="G68">
            <v>370</v>
          </cell>
        </row>
        <row r="69">
          <cell r="F69" t="str">
            <v>Окунь б/г 300-500 "Запморфлот" 1/27  Норд</v>
          </cell>
          <cell r="G69">
            <v>360</v>
          </cell>
        </row>
        <row r="70">
          <cell r="F70" t="str">
            <v>Путассу "ВРФ" 1/30  Норд</v>
          </cell>
          <cell r="G70">
            <v>90</v>
          </cell>
        </row>
        <row r="71">
          <cell r="F71" t="str">
            <v>Путассу "ФОР" 1/30  Норд</v>
          </cell>
          <cell r="G71">
            <v>70</v>
          </cell>
        </row>
        <row r="72">
          <cell r="F72" t="str">
            <v>Путассу н/р " Механик Сергей Агапов" 1/33  Норд</v>
          </cell>
          <cell r="G72">
            <v>105</v>
          </cell>
        </row>
        <row r="73">
          <cell r="F73" t="str">
            <v>Путассу н/р "Карелия" 1/30  Норд</v>
          </cell>
          <cell r="G73">
            <v>80</v>
          </cell>
        </row>
        <row r="74">
          <cell r="F74" t="str">
            <v>Путассу н/р "Карелия" 21+ 1/33  Норд</v>
          </cell>
          <cell r="G74">
            <v>95</v>
          </cell>
        </row>
        <row r="75">
          <cell r="F75" t="str">
            <v>Путассу н/р 21+ МТФ 1/24  Норд</v>
          </cell>
          <cell r="G75">
            <v>88</v>
          </cell>
        </row>
        <row r="76">
          <cell r="F76" t="str">
            <v>Путассу Робинзон Сулимов 1/30  Норд</v>
          </cell>
          <cell r="G76">
            <v>83</v>
          </cell>
        </row>
        <row r="77">
          <cell r="F77" t="str">
            <v>Сельдь "Карелия" 300+ 1/30  Норд</v>
          </cell>
          <cell r="G77">
            <v>125</v>
          </cell>
        </row>
        <row r="78">
          <cell r="F78" t="str">
            <v>Сельдь "КРФ Арктика" 300+1/24  Норд</v>
          </cell>
          <cell r="G78">
            <v>135</v>
          </cell>
        </row>
        <row r="79">
          <cell r="F79" t="str">
            <v>Сельдь "МТФ" 300+ 1/22  Норд</v>
          </cell>
          <cell r="G79">
            <v>135</v>
          </cell>
        </row>
        <row r="80">
          <cell r="F80" t="str">
            <v>Сельдь "Робинзон Агапов" 300+ 1/30  Норд</v>
          </cell>
          <cell r="G80">
            <v>155</v>
          </cell>
        </row>
        <row r="81">
          <cell r="F81" t="str">
            <v>Сельдь "Фареры" 350+ 1/29  Норд</v>
          </cell>
          <cell r="G81">
            <v>165</v>
          </cell>
        </row>
        <row r="82">
          <cell r="F82" t="str">
            <v>Сельдь "ФОР" 300+ 1/30  Норд</v>
          </cell>
          <cell r="G82">
            <v>240</v>
          </cell>
        </row>
        <row r="83">
          <cell r="F83" t="str">
            <v>Сельдь 300+ "Солидарность" эл.вес  Норд</v>
          </cell>
          <cell r="G83">
            <v>120</v>
          </cell>
        </row>
        <row r="84">
          <cell r="F84" t="str">
            <v>Сельдь 300+"ВРФ" 1/30  Норд</v>
          </cell>
          <cell r="G84">
            <v>240</v>
          </cell>
        </row>
        <row r="85">
          <cell r="F85" t="str">
            <v>Сельдь 300+"Мурманфлот" вес  Норд</v>
          </cell>
          <cell r="G85">
            <v>213</v>
          </cell>
        </row>
        <row r="86">
          <cell r="F86" t="str">
            <v>Сельдь МТФ 300+ 1/33  Норд</v>
          </cell>
          <cell r="G86">
            <v>155</v>
          </cell>
        </row>
        <row r="87">
          <cell r="F87" t="str">
            <v>Сельдь н/р 300-400 L ФБОР 1/20,5  Норд</v>
          </cell>
          <cell r="G87">
            <v>150</v>
          </cell>
        </row>
        <row r="88">
          <cell r="F88" t="str">
            <v>Сельдь н/р ФОР 300+ 1/24  Норд</v>
          </cell>
          <cell r="G88">
            <v>230</v>
          </cell>
        </row>
        <row r="89">
          <cell r="F89" t="str">
            <v>Сельдь т/о н/р 300+ Механик Ковтун 1/18  Норд</v>
          </cell>
          <cell r="G89">
            <v>163</v>
          </cell>
        </row>
        <row r="90">
          <cell r="F90" t="str">
            <v>Скумбрия н/р "ВРФ" 300-600 Июль 1/30  Норд</v>
          </cell>
          <cell r="G90">
            <v>338</v>
          </cell>
        </row>
        <row r="91">
          <cell r="F91" t="str">
            <v>Скумбрия н/р "ВРФ" 400-600 1/30  Норд</v>
          </cell>
          <cell r="G91">
            <v>275</v>
          </cell>
        </row>
        <row r="92">
          <cell r="F92" t="str">
            <v>Скумбрия н/р "Запморфлот" 300-600 июль 1/27  Норд</v>
          </cell>
          <cell r="G92">
            <v>225</v>
          </cell>
        </row>
        <row r="93">
          <cell r="F93" t="str">
            <v>Скумбрия н/р "МТФ" 400-600 1/30  Норд</v>
          </cell>
          <cell r="G93">
            <v>275</v>
          </cell>
        </row>
        <row r="94">
          <cell r="F94" t="str">
            <v>Скумбрия н/р "Робинзон Агапов" 300-600 1/27  Норд</v>
          </cell>
          <cell r="G94">
            <v>305</v>
          </cell>
        </row>
        <row r="95">
          <cell r="F95" t="str">
            <v>Скумбрия н/р "Янтарный" 300-600 1/30  Норд</v>
          </cell>
          <cell r="G95">
            <v>240</v>
          </cell>
        </row>
        <row r="96">
          <cell r="F96" t="str">
            <v>Скумбрия н/р 300-600 "ВРФ" Август 1/30  Норд</v>
          </cell>
          <cell r="G96">
            <v>250</v>
          </cell>
        </row>
        <row r="97">
          <cell r="F97" t="str">
            <v>Скумбрия н/р 400-600 КРФ 1/30  Норд</v>
          </cell>
          <cell r="G97">
            <v>270</v>
          </cell>
        </row>
        <row r="98">
          <cell r="F98" t="str">
            <v>Скумбрия н/р 500-700 Китай 1/10  Норд</v>
          </cell>
          <cell r="G98">
            <v>285</v>
          </cell>
        </row>
        <row r="99">
          <cell r="F99" t="str">
            <v>Скумбрия н/р 500+ Корея 1/20  Норд</v>
          </cell>
          <cell r="G99">
            <v>270</v>
          </cell>
        </row>
        <row r="100">
          <cell r="F100" t="str">
            <v>Скумбрия н/р 500+ Чили 1/20  Норд</v>
          </cell>
          <cell r="G100">
            <v>285</v>
          </cell>
        </row>
        <row r="101">
          <cell r="F101" t="str">
            <v>Скумбрия н/р 500+"Фареры" Июль 1/25  Норд</v>
          </cell>
          <cell r="G101">
            <v>365</v>
          </cell>
        </row>
        <row r="102">
          <cell r="F102" t="str">
            <v>Филе пангасиуса 220+ 5% 1/10  Норд</v>
          </cell>
          <cell r="G102">
            <v>283</v>
          </cell>
        </row>
        <row r="103">
          <cell r="F103" t="str">
            <v>Форель н/р 0,8-1,2 (вес) Турция  НОРД</v>
          </cell>
          <cell r="G103">
            <v>530</v>
          </cell>
        </row>
        <row r="104">
          <cell r="F104" t="str">
            <v>Форель н/р 800-1200 Турция (вес)  Норд</v>
          </cell>
          <cell r="G104">
            <v>757</v>
          </cell>
        </row>
        <row r="105">
          <cell r="F105" t="str">
            <v>Хек тушка 300-500 1/10  Норд</v>
          </cell>
          <cell r="G105">
            <v>345</v>
          </cell>
        </row>
        <row r="106">
          <cell r="F106" t="str">
            <v>Хек тушка 500-800 Аргентина вес  Норд</v>
          </cell>
          <cell r="G106">
            <v>380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цена стар</v>
          </cell>
          <cell r="P3" t="str">
            <v>цена нов</v>
          </cell>
        </row>
        <row r="4">
          <cell r="N4" t="str">
            <v>нет</v>
          </cell>
        </row>
        <row r="5">
          <cell r="E5">
            <v>382.02199999999999</v>
          </cell>
          <cell r="F5">
            <v>2691</v>
          </cell>
          <cell r="J5">
            <v>447</v>
          </cell>
          <cell r="K5">
            <v>-64.977999999999994</v>
          </cell>
          <cell r="L5">
            <v>0</v>
          </cell>
          <cell r="M5">
            <v>0</v>
          </cell>
          <cell r="N5">
            <v>0</v>
          </cell>
        </row>
        <row r="6">
          <cell r="A6" t="str">
            <v>Горбуша б/г "Скит" 1/22  Норд</v>
          </cell>
          <cell r="B6" t="str">
            <v>кг</v>
          </cell>
          <cell r="C6">
            <v>198</v>
          </cell>
          <cell r="F6">
            <v>198</v>
          </cell>
          <cell r="G6">
            <v>1</v>
          </cell>
          <cell r="K6">
            <v>0</v>
          </cell>
          <cell r="O6">
            <v>465</v>
          </cell>
          <cell r="P6">
            <v>485</v>
          </cell>
        </row>
        <row r="7">
          <cell r="A7" t="str">
            <v>Креветка ВАННАМЕЙ 50-60 1/5  Норд</v>
          </cell>
          <cell r="B7" t="str">
            <v>кг</v>
          </cell>
          <cell r="C7">
            <v>20</v>
          </cell>
          <cell r="F7">
            <v>20</v>
          </cell>
          <cell r="G7">
            <v>1</v>
          </cell>
          <cell r="K7">
            <v>0</v>
          </cell>
          <cell r="O7">
            <v>825</v>
          </cell>
          <cell r="P7" t="str">
            <v>нет в наличии</v>
          </cell>
        </row>
        <row r="8">
          <cell r="A8" t="str">
            <v>Креветка Ваннамей 50/60 1/5  Норд</v>
          </cell>
          <cell r="B8" t="str">
            <v>кг</v>
          </cell>
          <cell r="C8">
            <v>5</v>
          </cell>
          <cell r="D8">
            <v>0.65</v>
          </cell>
          <cell r="E8">
            <v>-0.65</v>
          </cell>
          <cell r="F8">
            <v>5</v>
          </cell>
          <cell r="G8">
            <v>1</v>
          </cell>
          <cell r="K8">
            <v>-0.65</v>
          </cell>
          <cell r="O8">
            <v>785</v>
          </cell>
          <cell r="P8" t="str">
            <v>нет в наличии</v>
          </cell>
        </row>
        <row r="9">
          <cell r="A9" t="str">
            <v>Креветки Королевские 50-70 1/5  Норд</v>
          </cell>
          <cell r="B9" t="str">
            <v>кг</v>
          </cell>
          <cell r="C9">
            <v>30</v>
          </cell>
          <cell r="D9">
            <v>50</v>
          </cell>
          <cell r="E9">
            <v>20</v>
          </cell>
          <cell r="F9">
            <v>60</v>
          </cell>
          <cell r="G9">
            <v>1</v>
          </cell>
          <cell r="J9">
            <v>20</v>
          </cell>
          <cell r="K9">
            <v>0</v>
          </cell>
          <cell r="O9">
            <v>605</v>
          </cell>
          <cell r="P9">
            <v>605</v>
          </cell>
        </row>
        <row r="10">
          <cell r="A10" t="str">
            <v>Минтай б/г "СКБСФ" L 30-35 1/24  Норд</v>
          </cell>
          <cell r="B10" t="str">
            <v>кг</v>
          </cell>
          <cell r="C10">
            <v>64.27</v>
          </cell>
          <cell r="D10">
            <v>0.73</v>
          </cell>
          <cell r="F10">
            <v>65</v>
          </cell>
          <cell r="G10">
            <v>1</v>
          </cell>
          <cell r="K10">
            <v>0</v>
          </cell>
          <cell r="O10">
            <v>205</v>
          </cell>
          <cell r="P10" t="str">
            <v>нет в наличии</v>
          </cell>
        </row>
        <row r="11">
          <cell r="A11" t="str">
            <v>Минтай б/г L КТФ 1/18  Норд</v>
          </cell>
          <cell r="B11" t="str">
            <v>кг</v>
          </cell>
          <cell r="C11">
            <v>625.75</v>
          </cell>
          <cell r="D11">
            <v>40.549999999999997</v>
          </cell>
          <cell r="E11">
            <v>15.98</v>
          </cell>
          <cell r="F11">
            <v>611</v>
          </cell>
          <cell r="G11">
            <v>1</v>
          </cell>
          <cell r="J11">
            <v>54</v>
          </cell>
          <cell r="K11">
            <v>-38.019999999999996</v>
          </cell>
          <cell r="O11">
            <v>205</v>
          </cell>
          <cell r="P11">
            <v>205</v>
          </cell>
        </row>
        <row r="12">
          <cell r="A12" t="str">
            <v>Мойва "МТФ" 1/24  Норд</v>
          </cell>
          <cell r="B12" t="str">
            <v>кг</v>
          </cell>
          <cell r="G12">
            <v>1</v>
          </cell>
          <cell r="K12">
            <v>0</v>
          </cell>
          <cell r="O12">
            <v>95</v>
          </cell>
          <cell r="P12" t="str">
            <v>нет в наличии</v>
          </cell>
        </row>
        <row r="13">
          <cell r="A13" t="str">
            <v>Путассу н/р " Механик Сергей Агапов" 1/33  Норд</v>
          </cell>
          <cell r="B13" t="str">
            <v>кг</v>
          </cell>
          <cell r="C13">
            <v>660</v>
          </cell>
          <cell r="D13">
            <v>2</v>
          </cell>
          <cell r="E13">
            <v>101</v>
          </cell>
          <cell r="F13">
            <v>561</v>
          </cell>
          <cell r="G13">
            <v>1</v>
          </cell>
          <cell r="J13">
            <v>99</v>
          </cell>
          <cell r="K13">
            <v>2</v>
          </cell>
          <cell r="O13">
            <v>105</v>
          </cell>
          <cell r="P13">
            <v>105</v>
          </cell>
        </row>
        <row r="14">
          <cell r="A14" t="str">
            <v>Путассу н/р "Карелия" 21+ 1/33  Норд</v>
          </cell>
          <cell r="B14" t="str">
            <v>кг</v>
          </cell>
          <cell r="C14">
            <v>-2.8</v>
          </cell>
          <cell r="D14">
            <v>2.8</v>
          </cell>
          <cell r="G14">
            <v>1</v>
          </cell>
          <cell r="K14">
            <v>0</v>
          </cell>
          <cell r="O14">
            <v>95</v>
          </cell>
          <cell r="P14" t="str">
            <v>нет в наличии</v>
          </cell>
        </row>
        <row r="15">
          <cell r="A15" t="str">
            <v>Сельдь "ФОР" 300+ 1/30  Норд</v>
          </cell>
          <cell r="B15" t="str">
            <v>кг</v>
          </cell>
          <cell r="C15">
            <v>479.25</v>
          </cell>
          <cell r="D15">
            <v>3.15</v>
          </cell>
          <cell r="E15">
            <v>62.4</v>
          </cell>
          <cell r="F15">
            <v>420</v>
          </cell>
          <cell r="G15">
            <v>1</v>
          </cell>
          <cell r="J15">
            <v>60</v>
          </cell>
          <cell r="K15">
            <v>2.3999999999999986</v>
          </cell>
          <cell r="O15">
            <v>240</v>
          </cell>
          <cell r="P15">
            <v>240</v>
          </cell>
        </row>
        <row r="16">
          <cell r="A16" t="str">
            <v>Сельдь н/р ФОР 300+ 1/24  Норд</v>
          </cell>
          <cell r="B16" t="str">
            <v>кг</v>
          </cell>
          <cell r="C16">
            <v>46.8</v>
          </cell>
          <cell r="D16">
            <v>8.1280000000000001</v>
          </cell>
          <cell r="E16">
            <v>17.532</v>
          </cell>
          <cell r="F16">
            <v>24</v>
          </cell>
          <cell r="G16">
            <v>1</v>
          </cell>
          <cell r="J16">
            <v>24</v>
          </cell>
          <cell r="K16">
            <v>-6.468</v>
          </cell>
          <cell r="O16">
            <v>230</v>
          </cell>
          <cell r="P16" t="str">
            <v>нет в наличии</v>
          </cell>
        </row>
        <row r="17">
          <cell r="A17" t="str">
            <v>Скумбрия н/р 500+ Чили 1/20  Норд</v>
          </cell>
          <cell r="B17" t="str">
            <v>кг</v>
          </cell>
          <cell r="C17">
            <v>195.27</v>
          </cell>
          <cell r="D17">
            <v>18.18</v>
          </cell>
          <cell r="E17">
            <v>93.45</v>
          </cell>
          <cell r="F17">
            <v>110</v>
          </cell>
          <cell r="G17">
            <v>1</v>
          </cell>
          <cell r="J17">
            <v>100</v>
          </cell>
          <cell r="K17">
            <v>-6.5499999999999972</v>
          </cell>
          <cell r="O17">
            <v>285</v>
          </cell>
          <cell r="P17">
            <v>285</v>
          </cell>
        </row>
        <row r="18">
          <cell r="A18" t="str">
            <v>Филе пангасиуса 220+ 5% 1/10  Норд</v>
          </cell>
          <cell r="B18" t="str">
            <v>кг</v>
          </cell>
          <cell r="C18">
            <v>210</v>
          </cell>
          <cell r="D18">
            <v>216</v>
          </cell>
          <cell r="E18">
            <v>64</v>
          </cell>
          <cell r="F18">
            <v>340</v>
          </cell>
          <cell r="G18">
            <v>1</v>
          </cell>
          <cell r="J18">
            <v>80</v>
          </cell>
          <cell r="K18">
            <v>-16</v>
          </cell>
          <cell r="O18">
            <v>283</v>
          </cell>
          <cell r="P18">
            <v>280</v>
          </cell>
        </row>
        <row r="19">
          <cell r="A19" t="str">
            <v>Форель н/р 800-1200 Турция (вес)  Норд</v>
          </cell>
          <cell r="B19" t="str">
            <v>кг</v>
          </cell>
          <cell r="C19">
            <v>288.27999999999997</v>
          </cell>
          <cell r="D19">
            <v>1.69</v>
          </cell>
          <cell r="E19">
            <v>8.31</v>
          </cell>
          <cell r="F19">
            <v>277</v>
          </cell>
          <cell r="G19">
            <v>1</v>
          </cell>
          <cell r="J19">
            <v>10</v>
          </cell>
          <cell r="K19">
            <v>-1.6899999999999995</v>
          </cell>
          <cell r="O19">
            <v>757</v>
          </cell>
          <cell r="P19">
            <v>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9" width="0.5703125" customWidth="1"/>
    <col min="10" max="11" width="7" customWidth="1"/>
    <col min="12" max="14" width="0.7109375" customWidth="1"/>
    <col min="15" max="15" width="9.5703125" style="9" customWidth="1"/>
    <col min="16" max="16" width="12.85546875" style="9" customWidth="1"/>
    <col min="17" max="19" width="7" customWidth="1"/>
    <col min="20" max="20" width="21" customWidth="1"/>
    <col min="21" max="22" width="5" customWidth="1"/>
    <col min="23" max="32" width="6" customWidth="1"/>
    <col min="33" max="33" width="47.7109375" customWidth="1"/>
    <col min="34" max="34" width="7" customWidth="1"/>
    <col min="35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7"/>
      <c r="P1" s="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7"/>
      <c r="P2" s="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4" t="s">
        <v>57</v>
      </c>
      <c r="P3" s="14" t="s">
        <v>58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7"/>
      <c r="P4" s="7"/>
      <c r="Q4" s="1" t="s">
        <v>24</v>
      </c>
      <c r="R4" s="1"/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5.75" thickBot="1" x14ac:dyDescent="0.3">
      <c r="A5" s="1"/>
      <c r="B5" s="1"/>
      <c r="C5" s="1"/>
      <c r="D5" s="1"/>
      <c r="E5" s="4">
        <f>SUM(E6:E500)</f>
        <v>17.217000000000002</v>
      </c>
      <c r="F5" s="4">
        <f>SUM(F6:F500)</f>
        <v>1710.5029999999999</v>
      </c>
      <c r="G5" s="7"/>
      <c r="H5" s="1"/>
      <c r="I5" s="1"/>
      <c r="J5" s="4">
        <f t="shared" ref="J5:S5" si="0">SUM(J6:J500)</f>
        <v>71</v>
      </c>
      <c r="K5" s="4">
        <f t="shared" si="0"/>
        <v>-53.783000000000001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7"/>
      <c r="P5" s="7"/>
      <c r="Q5" s="4">
        <f t="shared" si="0"/>
        <v>3.4433999999999996</v>
      </c>
      <c r="R5" s="4">
        <f t="shared" si="0"/>
        <v>0</v>
      </c>
      <c r="S5" s="4">
        <f t="shared" si="0"/>
        <v>0</v>
      </c>
      <c r="T5" s="1"/>
      <c r="U5" s="1"/>
      <c r="V5" s="1"/>
      <c r="W5" s="4">
        <f t="shared" ref="W5:AF5" si="1">SUM(W6:W500)</f>
        <v>60.01</v>
      </c>
      <c r="X5" s="4">
        <f t="shared" si="1"/>
        <v>69.69</v>
      </c>
      <c r="Y5" s="4">
        <f t="shared" si="1"/>
        <v>40.771999999999998</v>
      </c>
      <c r="Z5" s="4">
        <f t="shared" si="1"/>
        <v>58.415999999999997</v>
      </c>
      <c r="AA5" s="4">
        <f t="shared" si="1"/>
        <v>29.783999999999999</v>
      </c>
      <c r="AB5" s="4">
        <f t="shared" si="1"/>
        <v>63.086800000000004</v>
      </c>
      <c r="AC5" s="4">
        <f t="shared" si="1"/>
        <v>76.356000000000009</v>
      </c>
      <c r="AD5" s="4">
        <f t="shared" si="1"/>
        <v>66.103999999999999</v>
      </c>
      <c r="AE5" s="4">
        <f t="shared" si="1"/>
        <v>13.751999999999999</v>
      </c>
      <c r="AF5" s="4">
        <f t="shared" si="1"/>
        <v>17.271999999999998</v>
      </c>
      <c r="AG5" s="1"/>
      <c r="AH5" s="4">
        <f>SUM(AH6:AH500)</f>
        <v>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5" t="s">
        <v>35</v>
      </c>
      <c r="B6" s="16" t="s">
        <v>36</v>
      </c>
      <c r="C6" s="16">
        <v>314</v>
      </c>
      <c r="D6" s="16">
        <v>20.387</v>
      </c>
      <c r="E6" s="16">
        <v>-20.387</v>
      </c>
      <c r="F6" s="17">
        <v>334.387</v>
      </c>
      <c r="G6" s="7">
        <v>1</v>
      </c>
      <c r="H6" s="1"/>
      <c r="I6" s="1"/>
      <c r="J6" s="1"/>
      <c r="K6" s="1">
        <f t="shared" ref="K6:K23" si="2">E6-J6</f>
        <v>-20.387</v>
      </c>
      <c r="L6" s="1"/>
      <c r="M6" s="1"/>
      <c r="N6" s="1"/>
      <c r="O6" s="7">
        <f>VLOOKUP(A6,[1]TDSheet!$F:$G,2,0)</f>
        <v>465</v>
      </c>
      <c r="P6" s="7">
        <f>VLOOKUP(A6,[2]Sheet!$A:$P,16,0)</f>
        <v>485</v>
      </c>
      <c r="Q6" s="1">
        <f>E6/5</f>
        <v>-4.0773999999999999</v>
      </c>
      <c r="R6" s="5"/>
      <c r="S6" s="5"/>
      <c r="T6" s="1"/>
      <c r="U6" s="1">
        <f>(F6+R6)/Q6</f>
        <v>-82.009859224015301</v>
      </c>
      <c r="V6" s="1">
        <f>F6/Q6</f>
        <v>-82.009859224015301</v>
      </c>
      <c r="W6" s="1">
        <v>0</v>
      </c>
      <c r="X6" s="1">
        <v>2.48</v>
      </c>
      <c r="Y6" s="1">
        <v>0</v>
      </c>
      <c r="Z6" s="1">
        <v>2.2799999999999998</v>
      </c>
      <c r="AA6" s="1">
        <v>2.2799999999999998</v>
      </c>
      <c r="AB6" s="1">
        <v>2.23</v>
      </c>
      <c r="AC6" s="1">
        <v>6.8400000000000007</v>
      </c>
      <c r="AD6" s="1">
        <v>6.8439999999999994</v>
      </c>
      <c r="AE6" s="1">
        <v>0</v>
      </c>
      <c r="AF6" s="1">
        <v>0</v>
      </c>
      <c r="AG6" s="32" t="s">
        <v>37</v>
      </c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15.75" thickBot="1" x14ac:dyDescent="0.3">
      <c r="A7" s="18" t="s">
        <v>38</v>
      </c>
      <c r="B7" s="19" t="s">
        <v>36</v>
      </c>
      <c r="C7" s="19"/>
      <c r="D7" s="19">
        <v>0.88600000000000001</v>
      </c>
      <c r="E7" s="19">
        <v>-0.88600000000000001</v>
      </c>
      <c r="F7" s="20">
        <v>0.88600000000000001</v>
      </c>
      <c r="G7" s="11">
        <v>1</v>
      </c>
      <c r="H7" s="10"/>
      <c r="I7" s="10"/>
      <c r="J7" s="10"/>
      <c r="K7" s="10">
        <f t="shared" si="2"/>
        <v>-0.88600000000000001</v>
      </c>
      <c r="L7" s="10"/>
      <c r="M7" s="10"/>
      <c r="N7" s="10"/>
      <c r="O7" s="11">
        <f>VLOOKUP(A7,[1]TDSheet!$F:$G,2,0)</f>
        <v>365</v>
      </c>
      <c r="P7" s="11"/>
      <c r="Q7" s="10">
        <f t="shared" ref="Q7:Q23" si="3">E7/5</f>
        <v>-0.1772</v>
      </c>
      <c r="R7" s="12"/>
      <c r="S7" s="12"/>
      <c r="T7" s="10"/>
      <c r="U7" s="10">
        <f t="shared" ref="U7:U23" si="4">(F7+R7)/Q7</f>
        <v>-5</v>
      </c>
      <c r="V7" s="10">
        <f t="shared" ref="V7:V23" si="5">F7/Q7</f>
        <v>-5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3" t="s">
        <v>56</v>
      </c>
      <c r="AH7" s="10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5" t="s">
        <v>39</v>
      </c>
      <c r="B8" s="16" t="s">
        <v>36</v>
      </c>
      <c r="C8" s="16">
        <v>120</v>
      </c>
      <c r="D8" s="16">
        <v>1.6459999999999999</v>
      </c>
      <c r="E8" s="16">
        <v>3.3540000000000001</v>
      </c>
      <c r="F8" s="17">
        <v>116.646</v>
      </c>
      <c r="G8" s="7">
        <v>1</v>
      </c>
      <c r="H8" s="1"/>
      <c r="I8" s="1"/>
      <c r="J8" s="1">
        <v>5</v>
      </c>
      <c r="K8" s="1">
        <f t="shared" si="2"/>
        <v>-1.6459999999999999</v>
      </c>
      <c r="L8" s="1"/>
      <c r="M8" s="1"/>
      <c r="N8" s="1"/>
      <c r="O8" s="7">
        <f>VLOOKUP(A8,[1]TDSheet!$F:$G,2,0)</f>
        <v>785</v>
      </c>
      <c r="P8" s="31" t="str">
        <f>VLOOKUP(A8,[2]Sheet!$A:$P,16,0)</f>
        <v>нет в наличии</v>
      </c>
      <c r="Q8" s="1">
        <f t="shared" si="3"/>
        <v>0.67080000000000006</v>
      </c>
      <c r="R8" s="5"/>
      <c r="S8" s="5"/>
      <c r="T8" s="1"/>
      <c r="U8" s="1">
        <f t="shared" si="4"/>
        <v>173.89087656529514</v>
      </c>
      <c r="V8" s="1">
        <f t="shared" si="5"/>
        <v>173.89087656529514</v>
      </c>
      <c r="W8" s="1">
        <v>4</v>
      </c>
      <c r="X8" s="1">
        <v>4</v>
      </c>
      <c r="Y8" s="1">
        <v>4</v>
      </c>
      <c r="Z8" s="1">
        <v>4</v>
      </c>
      <c r="AA8" s="1">
        <v>3</v>
      </c>
      <c r="AB8" s="1">
        <v>2</v>
      </c>
      <c r="AC8" s="1">
        <v>5</v>
      </c>
      <c r="AD8" s="1">
        <v>4</v>
      </c>
      <c r="AE8" s="1">
        <v>0</v>
      </c>
      <c r="AF8" s="1">
        <v>0</v>
      </c>
      <c r="AG8" s="32" t="s">
        <v>37</v>
      </c>
      <c r="AH8" s="1">
        <f t="shared" ref="AH8:AH17" si="6"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15.75" thickBot="1" x14ac:dyDescent="0.3">
      <c r="A9" s="21" t="s">
        <v>40</v>
      </c>
      <c r="B9" s="22" t="s">
        <v>36</v>
      </c>
      <c r="C9" s="22">
        <v>35</v>
      </c>
      <c r="D9" s="22"/>
      <c r="E9" s="22">
        <v>5</v>
      </c>
      <c r="F9" s="23">
        <v>30</v>
      </c>
      <c r="G9" s="7">
        <v>1</v>
      </c>
      <c r="H9" s="1"/>
      <c r="I9" s="1"/>
      <c r="J9" s="1">
        <v>5</v>
      </c>
      <c r="K9" s="1">
        <f t="shared" si="2"/>
        <v>0</v>
      </c>
      <c r="L9" s="1"/>
      <c r="M9" s="1"/>
      <c r="N9" s="1"/>
      <c r="O9" s="7">
        <f>VLOOKUP(A9,[1]TDSheet!$F:$G,2,0)</f>
        <v>605</v>
      </c>
      <c r="P9" s="7">
        <f>VLOOKUP(A9,[2]Sheet!$A:$P,16,0)</f>
        <v>605</v>
      </c>
      <c r="Q9" s="1">
        <f t="shared" si="3"/>
        <v>1</v>
      </c>
      <c r="R9" s="5"/>
      <c r="S9" s="5"/>
      <c r="T9" s="1"/>
      <c r="U9" s="1">
        <f t="shared" si="4"/>
        <v>30</v>
      </c>
      <c r="V9" s="1">
        <f t="shared" si="5"/>
        <v>30</v>
      </c>
      <c r="W9" s="1">
        <v>2</v>
      </c>
      <c r="X9" s="1">
        <v>0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32" t="s">
        <v>37</v>
      </c>
      <c r="AH9" s="1">
        <f t="shared" si="6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5" t="s">
        <v>41</v>
      </c>
      <c r="B10" s="16" t="s">
        <v>36</v>
      </c>
      <c r="C10" s="16">
        <v>-0.48</v>
      </c>
      <c r="D10" s="16">
        <v>0.48</v>
      </c>
      <c r="E10" s="16"/>
      <c r="F10" s="17"/>
      <c r="G10" s="7">
        <v>1</v>
      </c>
      <c r="H10" s="1"/>
      <c r="I10" s="1"/>
      <c r="J10" s="1"/>
      <c r="K10" s="1">
        <f t="shared" si="2"/>
        <v>0</v>
      </c>
      <c r="L10" s="1"/>
      <c r="M10" s="1"/>
      <c r="N10" s="1"/>
      <c r="O10" s="7">
        <f>VLOOKUP(A10,[1]TDSheet!$F:$G,2,0)</f>
        <v>178</v>
      </c>
      <c r="P10" s="31" t="s">
        <v>59</v>
      </c>
      <c r="Q10" s="1">
        <f t="shared" si="3"/>
        <v>0</v>
      </c>
      <c r="R10" s="5"/>
      <c r="S10" s="5"/>
      <c r="T10" s="1"/>
      <c r="U10" s="1" t="e">
        <f t="shared" si="4"/>
        <v>#DIV/0!</v>
      </c>
      <c r="V10" s="1" t="e">
        <f t="shared" si="5"/>
        <v>#DIV/0!</v>
      </c>
      <c r="W10" s="1">
        <v>2.6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/>
      <c r="AH10" s="1">
        <f t="shared" si="6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24" t="s">
        <v>42</v>
      </c>
      <c r="B11" s="25" t="s">
        <v>36</v>
      </c>
      <c r="C11" s="25">
        <v>7.43</v>
      </c>
      <c r="D11" s="25"/>
      <c r="E11" s="25"/>
      <c r="F11" s="26">
        <v>7.43</v>
      </c>
      <c r="G11" s="7">
        <v>1</v>
      </c>
      <c r="H11" s="1"/>
      <c r="I11" s="1"/>
      <c r="J11" s="1"/>
      <c r="K11" s="1">
        <f t="shared" si="2"/>
        <v>0</v>
      </c>
      <c r="L11" s="1"/>
      <c r="M11" s="1"/>
      <c r="N11" s="1"/>
      <c r="O11" s="7">
        <f>VLOOKUP(A11,[1]TDSheet!$F:$G,2,0)</f>
        <v>195</v>
      </c>
      <c r="P11" s="31" t="s">
        <v>59</v>
      </c>
      <c r="Q11" s="1">
        <f t="shared" si="3"/>
        <v>0</v>
      </c>
      <c r="R11" s="5"/>
      <c r="S11" s="5"/>
      <c r="T11" s="1"/>
      <c r="U11" s="1" t="e">
        <f t="shared" si="4"/>
        <v>#DIV/0!</v>
      </c>
      <c r="V11" s="1" t="e">
        <f t="shared" si="5"/>
        <v>#DIV/0!</v>
      </c>
      <c r="W11" s="1">
        <v>2.4700000000000002</v>
      </c>
      <c r="X11" s="1">
        <v>0</v>
      </c>
      <c r="Y11" s="1">
        <v>0</v>
      </c>
      <c r="Z11" s="1">
        <v>0</v>
      </c>
      <c r="AA11" s="1">
        <v>0</v>
      </c>
      <c r="AB11" s="1">
        <v>7.26</v>
      </c>
      <c r="AC11" s="1">
        <v>14.9</v>
      </c>
      <c r="AD11" s="1">
        <v>7.26</v>
      </c>
      <c r="AE11" s="1">
        <v>9.7519999999999989</v>
      </c>
      <c r="AF11" s="1">
        <v>2.472</v>
      </c>
      <c r="AG11" s="1"/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24" t="s">
        <v>43</v>
      </c>
      <c r="B12" s="25" t="s">
        <v>36</v>
      </c>
      <c r="C12" s="25">
        <v>9.0399999999999991</v>
      </c>
      <c r="D12" s="25"/>
      <c r="E12" s="25"/>
      <c r="F12" s="26">
        <v>9.0399999999999991</v>
      </c>
      <c r="G12" s="7">
        <v>1</v>
      </c>
      <c r="H12" s="1"/>
      <c r="I12" s="1"/>
      <c r="J12" s="1"/>
      <c r="K12" s="1">
        <f t="shared" si="2"/>
        <v>0</v>
      </c>
      <c r="L12" s="1"/>
      <c r="M12" s="1"/>
      <c r="N12" s="1"/>
      <c r="O12" s="7">
        <f>VLOOKUP(A12,[1]TDSheet!$F:$G,2,0)</f>
        <v>210</v>
      </c>
      <c r="P12" s="31" t="s">
        <v>59</v>
      </c>
      <c r="Q12" s="1">
        <f t="shared" si="3"/>
        <v>0</v>
      </c>
      <c r="R12" s="5"/>
      <c r="S12" s="5"/>
      <c r="T12" s="1"/>
      <c r="U12" s="1" t="e">
        <f t="shared" si="4"/>
        <v>#DIV/0!</v>
      </c>
      <c r="V12" s="1" t="e">
        <f t="shared" si="5"/>
        <v>#DIV/0!</v>
      </c>
      <c r="W12" s="1">
        <v>0</v>
      </c>
      <c r="X12" s="1">
        <v>7.44</v>
      </c>
      <c r="Y12" s="1">
        <v>14.632</v>
      </c>
      <c r="Z12" s="1">
        <v>9.7200000000000006</v>
      </c>
      <c r="AA12" s="1">
        <v>4.8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15.75" thickBot="1" x14ac:dyDescent="0.3">
      <c r="A13" s="21" t="s">
        <v>44</v>
      </c>
      <c r="B13" s="22" t="s">
        <v>36</v>
      </c>
      <c r="C13" s="22">
        <v>108</v>
      </c>
      <c r="D13" s="22"/>
      <c r="E13" s="22"/>
      <c r="F13" s="23">
        <v>108</v>
      </c>
      <c r="G13" s="7">
        <v>1</v>
      </c>
      <c r="H13" s="1"/>
      <c r="I13" s="1"/>
      <c r="J13" s="1"/>
      <c r="K13" s="1">
        <f t="shared" si="2"/>
        <v>0</v>
      </c>
      <c r="L13" s="1"/>
      <c r="M13" s="1"/>
      <c r="N13" s="1"/>
      <c r="O13" s="7">
        <f>VLOOKUP(A13,[1]TDSheet!$F:$G,2,0)</f>
        <v>205</v>
      </c>
      <c r="P13" s="7">
        <f>VLOOKUP(A13,[2]Sheet!$A:$P,16,0)</f>
        <v>205</v>
      </c>
      <c r="Q13" s="1">
        <f t="shared" si="3"/>
        <v>0</v>
      </c>
      <c r="R13" s="5"/>
      <c r="S13" s="5"/>
      <c r="T13" s="1"/>
      <c r="U13" s="1" t="e">
        <f t="shared" si="4"/>
        <v>#DIV/0!</v>
      </c>
      <c r="V13" s="1" t="e">
        <f t="shared" si="5"/>
        <v>#DIV/0!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32" t="s">
        <v>37</v>
      </c>
      <c r="AH13" s="1">
        <f t="shared" si="6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15.75" thickBot="1" x14ac:dyDescent="0.3">
      <c r="A14" s="30" t="s">
        <v>45</v>
      </c>
      <c r="B14" s="1" t="s">
        <v>36</v>
      </c>
      <c r="C14" s="1"/>
      <c r="D14" s="1"/>
      <c r="E14" s="1"/>
      <c r="F14" s="1"/>
      <c r="G14" s="7">
        <v>1</v>
      </c>
      <c r="H14" s="1"/>
      <c r="I14" s="1"/>
      <c r="J14" s="1"/>
      <c r="K14" s="1">
        <f t="shared" si="2"/>
        <v>0</v>
      </c>
      <c r="L14" s="1"/>
      <c r="M14" s="1"/>
      <c r="N14" s="1"/>
      <c r="O14" s="7">
        <f>VLOOKUP(A14,[1]TDSheet!$F:$G,2,0)</f>
        <v>95</v>
      </c>
      <c r="P14" s="31" t="str">
        <f>VLOOKUP(A14,[2]Sheet!$A:$P,16,0)</f>
        <v>нет в наличии</v>
      </c>
      <c r="Q14" s="1">
        <f t="shared" si="3"/>
        <v>0</v>
      </c>
      <c r="R14" s="5"/>
      <c r="S14" s="5"/>
      <c r="T14" s="1"/>
      <c r="U14" s="1" t="e">
        <f t="shared" si="4"/>
        <v>#DIV/0!</v>
      </c>
      <c r="V14" s="1" t="e">
        <f t="shared" si="5"/>
        <v>#DIV/0!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4.8</v>
      </c>
      <c r="AG14" s="1"/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5" t="s">
        <v>46</v>
      </c>
      <c r="B15" s="16" t="s">
        <v>36</v>
      </c>
      <c r="C15" s="16">
        <v>132</v>
      </c>
      <c r="D15" s="16"/>
      <c r="E15" s="16">
        <v>11.36</v>
      </c>
      <c r="F15" s="17">
        <v>120.64</v>
      </c>
      <c r="G15" s="7">
        <v>1</v>
      </c>
      <c r="H15" s="1"/>
      <c r="I15" s="1"/>
      <c r="J15" s="1">
        <v>12</v>
      </c>
      <c r="K15" s="1">
        <f t="shared" si="2"/>
        <v>-0.64000000000000057</v>
      </c>
      <c r="L15" s="1"/>
      <c r="M15" s="1"/>
      <c r="N15" s="1"/>
      <c r="O15" s="7">
        <f>VLOOKUP(A15,[1]TDSheet!$F:$G,2,0)</f>
        <v>105</v>
      </c>
      <c r="P15" s="33">
        <f>VLOOKUP(A15,[2]Sheet!$A:$P,16,0)</f>
        <v>105</v>
      </c>
      <c r="Q15" s="1">
        <f t="shared" si="3"/>
        <v>2.2719999999999998</v>
      </c>
      <c r="R15" s="5"/>
      <c r="S15" s="5"/>
      <c r="T15" s="34" t="s">
        <v>47</v>
      </c>
      <c r="U15" s="1">
        <f t="shared" si="4"/>
        <v>53.098591549295783</v>
      </c>
      <c r="V15" s="1">
        <f t="shared" si="5"/>
        <v>53.098591549295783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32" t="s">
        <v>37</v>
      </c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15.75" thickBot="1" x14ac:dyDescent="0.3">
      <c r="A16" s="21" t="s">
        <v>48</v>
      </c>
      <c r="B16" s="22" t="s">
        <v>36</v>
      </c>
      <c r="C16" s="22">
        <v>0.46</v>
      </c>
      <c r="D16" s="22"/>
      <c r="E16" s="22"/>
      <c r="F16" s="23"/>
      <c r="G16" s="7">
        <v>1</v>
      </c>
      <c r="H16" s="1"/>
      <c r="I16" s="1"/>
      <c r="J16" s="1"/>
      <c r="K16" s="1">
        <f t="shared" si="2"/>
        <v>0</v>
      </c>
      <c r="L16" s="1"/>
      <c r="M16" s="1"/>
      <c r="N16" s="1"/>
      <c r="O16" s="7">
        <f>VLOOKUP(A16,[1]TDSheet!$F:$G,2,0)</f>
        <v>95</v>
      </c>
      <c r="P16" s="31" t="str">
        <f>VLOOKUP(A16,[2]Sheet!$A:$P,16,0)</f>
        <v>нет в наличии</v>
      </c>
      <c r="Q16" s="1">
        <f t="shared" si="3"/>
        <v>0</v>
      </c>
      <c r="R16" s="5"/>
      <c r="S16" s="5"/>
      <c r="T16" s="1"/>
      <c r="U16" s="1" t="e">
        <f t="shared" si="4"/>
        <v>#DIV/0!</v>
      </c>
      <c r="V16" s="1" t="e">
        <f t="shared" si="5"/>
        <v>#DIV/0!</v>
      </c>
      <c r="W16" s="1">
        <v>2.3199999999999998</v>
      </c>
      <c r="X16" s="1">
        <v>8.32</v>
      </c>
      <c r="Y16" s="1">
        <v>4.5920000000000014</v>
      </c>
      <c r="Z16" s="1">
        <v>6.3879999999999999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/>
      <c r="AH16" s="1">
        <f t="shared" si="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5.75" thickBot="1" x14ac:dyDescent="0.3">
      <c r="A17" s="1" t="s">
        <v>49</v>
      </c>
      <c r="B17" s="1" t="s">
        <v>36</v>
      </c>
      <c r="C17" s="1">
        <v>307.82</v>
      </c>
      <c r="D17" s="1"/>
      <c r="E17" s="1">
        <v>10.34</v>
      </c>
      <c r="F17" s="1">
        <v>297.48</v>
      </c>
      <c r="G17" s="7">
        <v>1</v>
      </c>
      <c r="H17" s="1"/>
      <c r="I17" s="1"/>
      <c r="J17" s="1">
        <v>15</v>
      </c>
      <c r="K17" s="1">
        <f t="shared" si="2"/>
        <v>-4.66</v>
      </c>
      <c r="L17" s="1"/>
      <c r="M17" s="1"/>
      <c r="N17" s="1"/>
      <c r="O17" s="7">
        <f>VLOOKUP(A17,[1]TDSheet!$F:$G,2,0)</f>
        <v>240</v>
      </c>
      <c r="P17" s="7">
        <v>240</v>
      </c>
      <c r="Q17" s="1">
        <f t="shared" si="3"/>
        <v>2.0680000000000001</v>
      </c>
      <c r="R17" s="5"/>
      <c r="S17" s="5"/>
      <c r="T17" s="1"/>
      <c r="U17" s="1">
        <f t="shared" si="4"/>
        <v>143.84912959381046</v>
      </c>
      <c r="V17" s="1">
        <f t="shared" si="5"/>
        <v>143.84912959381046</v>
      </c>
      <c r="W17" s="1">
        <v>12</v>
      </c>
      <c r="X17" s="1">
        <v>10.311999999999999</v>
      </c>
      <c r="Y17" s="1">
        <v>6.0519999999999996</v>
      </c>
      <c r="Z17" s="1">
        <v>8.0280000000000005</v>
      </c>
      <c r="AA17" s="1">
        <v>6</v>
      </c>
      <c r="AB17" s="1">
        <v>6</v>
      </c>
      <c r="AC17" s="1">
        <v>16.044</v>
      </c>
      <c r="AD17" s="1">
        <v>0</v>
      </c>
      <c r="AE17" s="1">
        <v>0</v>
      </c>
      <c r="AF17" s="1">
        <v>0</v>
      </c>
      <c r="AG17" s="32" t="s">
        <v>37</v>
      </c>
      <c r="AH17" s="1">
        <f t="shared" si="6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27" t="s">
        <v>50</v>
      </c>
      <c r="B18" s="28" t="s">
        <v>36</v>
      </c>
      <c r="C18" s="28"/>
      <c r="D18" s="28">
        <v>8.1440000000000001</v>
      </c>
      <c r="E18" s="28">
        <v>-8.1440000000000001</v>
      </c>
      <c r="F18" s="29">
        <v>8.1440000000000001</v>
      </c>
      <c r="G18" s="11">
        <v>1</v>
      </c>
      <c r="H18" s="10"/>
      <c r="I18" s="10"/>
      <c r="J18" s="10"/>
      <c r="K18" s="10">
        <f t="shared" si="2"/>
        <v>-8.1440000000000001</v>
      </c>
      <c r="L18" s="10"/>
      <c r="M18" s="10"/>
      <c r="N18" s="10"/>
      <c r="O18" s="11">
        <f>VLOOKUP(A18,[1]TDSheet!$F:$G,2,0)</f>
        <v>305</v>
      </c>
      <c r="P18" s="11"/>
      <c r="Q18" s="10">
        <f t="shared" si="3"/>
        <v>-1.6288</v>
      </c>
      <c r="R18" s="12"/>
      <c r="S18" s="12"/>
      <c r="T18" s="10"/>
      <c r="U18" s="10">
        <f t="shared" si="4"/>
        <v>-5</v>
      </c>
      <c r="V18" s="10">
        <f t="shared" si="5"/>
        <v>-5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3" t="s">
        <v>56</v>
      </c>
      <c r="AH18" s="10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24" t="s">
        <v>51</v>
      </c>
      <c r="B19" s="25" t="s">
        <v>36</v>
      </c>
      <c r="C19" s="25">
        <v>320</v>
      </c>
      <c r="D19" s="25"/>
      <c r="E19" s="25">
        <v>20</v>
      </c>
      <c r="F19" s="26">
        <v>300</v>
      </c>
      <c r="G19" s="7">
        <v>1</v>
      </c>
      <c r="H19" s="1"/>
      <c r="I19" s="1"/>
      <c r="J19" s="1">
        <v>20</v>
      </c>
      <c r="K19" s="1">
        <f t="shared" si="2"/>
        <v>0</v>
      </c>
      <c r="L19" s="1"/>
      <c r="M19" s="1"/>
      <c r="N19" s="1"/>
      <c r="O19" s="7">
        <f>VLOOKUP(A19,[1]TDSheet!$F:$G,2,0)</f>
        <v>285</v>
      </c>
      <c r="P19" s="7">
        <f>VLOOKUP(A19,[2]Sheet!$A:$P,16,0)</f>
        <v>285</v>
      </c>
      <c r="Q19" s="1">
        <f t="shared" si="3"/>
        <v>4</v>
      </c>
      <c r="R19" s="5"/>
      <c r="S19" s="5"/>
      <c r="T19" s="1"/>
      <c r="U19" s="1">
        <f t="shared" si="4"/>
        <v>75</v>
      </c>
      <c r="V19" s="1">
        <f t="shared" si="5"/>
        <v>75</v>
      </c>
      <c r="W19" s="1">
        <v>12</v>
      </c>
      <c r="X19" s="1">
        <v>16</v>
      </c>
      <c r="Y19" s="1">
        <v>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32" t="s">
        <v>37</v>
      </c>
      <c r="AH19" s="1">
        <f>G19*R19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5.75" thickBot="1" x14ac:dyDescent="0.3">
      <c r="A20" s="21" t="s">
        <v>52</v>
      </c>
      <c r="B20" s="22" t="s">
        <v>36</v>
      </c>
      <c r="C20" s="22">
        <v>10</v>
      </c>
      <c r="D20" s="22">
        <v>2.2000000000000002</v>
      </c>
      <c r="E20" s="22">
        <v>7.8</v>
      </c>
      <c r="F20" s="23">
        <v>2.2000000000000002</v>
      </c>
      <c r="G20" s="7">
        <v>1</v>
      </c>
      <c r="H20" s="1"/>
      <c r="I20" s="1"/>
      <c r="J20" s="1">
        <v>10</v>
      </c>
      <c r="K20" s="1">
        <f t="shared" si="2"/>
        <v>-2.2000000000000002</v>
      </c>
      <c r="L20" s="1"/>
      <c r="M20" s="1"/>
      <c r="N20" s="1"/>
      <c r="O20" s="7">
        <f>VLOOKUP(A20,[1]TDSheet!$F:$G,2,0)</f>
        <v>285</v>
      </c>
      <c r="P20" s="31" t="s">
        <v>59</v>
      </c>
      <c r="Q20" s="1">
        <f t="shared" si="3"/>
        <v>1.56</v>
      </c>
      <c r="R20" s="5"/>
      <c r="S20" s="5"/>
      <c r="T20" s="1"/>
      <c r="U20" s="1">
        <f t="shared" si="4"/>
        <v>1.4102564102564104</v>
      </c>
      <c r="V20" s="1">
        <f t="shared" si="5"/>
        <v>1.4102564102564104</v>
      </c>
      <c r="W20" s="1">
        <v>4</v>
      </c>
      <c r="X20" s="1">
        <v>12</v>
      </c>
      <c r="Y20" s="1">
        <v>2</v>
      </c>
      <c r="Z20" s="1">
        <v>24</v>
      </c>
      <c r="AA20" s="1">
        <v>10</v>
      </c>
      <c r="AB20" s="1">
        <v>34</v>
      </c>
      <c r="AC20" s="1">
        <v>26</v>
      </c>
      <c r="AD20" s="1">
        <v>40</v>
      </c>
      <c r="AE20" s="1">
        <v>0</v>
      </c>
      <c r="AF20" s="1">
        <v>0</v>
      </c>
      <c r="AG20" s="1"/>
      <c r="AH20" s="1">
        <f>G20*R20</f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53</v>
      </c>
      <c r="B21" s="1" t="s">
        <v>36</v>
      </c>
      <c r="C21" s="1">
        <v>60</v>
      </c>
      <c r="D21" s="1">
        <v>9.3840000000000003</v>
      </c>
      <c r="E21" s="1">
        <v>-9.3840000000000003</v>
      </c>
      <c r="F21" s="1">
        <v>69.384</v>
      </c>
      <c r="G21" s="7">
        <v>1</v>
      </c>
      <c r="H21" s="1"/>
      <c r="I21" s="1"/>
      <c r="J21" s="1"/>
      <c r="K21" s="1">
        <f t="shared" si="2"/>
        <v>-9.3840000000000003</v>
      </c>
      <c r="L21" s="1"/>
      <c r="M21" s="1"/>
      <c r="N21" s="1"/>
      <c r="O21" s="7">
        <f>VLOOKUP(A21,[1]TDSheet!$F:$G,2,0)</f>
        <v>283</v>
      </c>
      <c r="P21" s="7">
        <f>VLOOKUP(A21,[2]Sheet!$A:$P,16,0)</f>
        <v>280</v>
      </c>
      <c r="Q21" s="1">
        <f t="shared" si="3"/>
        <v>-1.8768</v>
      </c>
      <c r="R21" s="5"/>
      <c r="S21" s="5"/>
      <c r="T21" s="1"/>
      <c r="U21" s="1">
        <f t="shared" si="4"/>
        <v>-36.969309462915604</v>
      </c>
      <c r="V21" s="1">
        <f t="shared" si="5"/>
        <v>-36.969309462915604</v>
      </c>
      <c r="W21" s="1">
        <v>18</v>
      </c>
      <c r="X21" s="1">
        <v>8</v>
      </c>
      <c r="Y21" s="1">
        <v>6</v>
      </c>
      <c r="Z21" s="1">
        <v>0</v>
      </c>
      <c r="AA21" s="1">
        <v>2</v>
      </c>
      <c r="AB21" s="1">
        <v>2</v>
      </c>
      <c r="AC21" s="1">
        <v>4</v>
      </c>
      <c r="AD21" s="1">
        <v>8</v>
      </c>
      <c r="AE21" s="1">
        <v>4</v>
      </c>
      <c r="AF21" s="1">
        <v>10</v>
      </c>
      <c r="AG21" s="32" t="s">
        <v>37</v>
      </c>
      <c r="AH21" s="1">
        <f>G21*R21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0" t="s">
        <v>54</v>
      </c>
      <c r="B22" s="10" t="s">
        <v>36</v>
      </c>
      <c r="C22" s="10"/>
      <c r="D22" s="10">
        <v>5.4359999999999999</v>
      </c>
      <c r="E22" s="10">
        <v>-5.4359999999999999</v>
      </c>
      <c r="F22" s="10">
        <v>5.4359999999999999</v>
      </c>
      <c r="G22" s="11">
        <v>0</v>
      </c>
      <c r="H22" s="10"/>
      <c r="I22" s="10"/>
      <c r="J22" s="10"/>
      <c r="K22" s="10">
        <f t="shared" si="2"/>
        <v>-5.4359999999999999</v>
      </c>
      <c r="L22" s="10"/>
      <c r="M22" s="10"/>
      <c r="N22" s="10"/>
      <c r="O22" s="11">
        <f>VLOOKUP(A22,[1]TDSheet!$F:$G,2,0)</f>
        <v>530</v>
      </c>
      <c r="P22" s="11"/>
      <c r="Q22" s="10">
        <f t="shared" si="3"/>
        <v>-1.0871999999999999</v>
      </c>
      <c r="R22" s="12"/>
      <c r="S22" s="12"/>
      <c r="T22" s="10"/>
      <c r="U22" s="10">
        <f t="shared" si="4"/>
        <v>-5</v>
      </c>
      <c r="V22" s="10">
        <f t="shared" si="5"/>
        <v>-5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3" t="s">
        <v>56</v>
      </c>
      <c r="AH22" s="10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55</v>
      </c>
      <c r="B23" s="1" t="s">
        <v>36</v>
      </c>
      <c r="C23" s="1">
        <v>304.43</v>
      </c>
      <c r="D23" s="1"/>
      <c r="E23" s="1">
        <v>3.6</v>
      </c>
      <c r="F23" s="1">
        <v>300.83</v>
      </c>
      <c r="G23" s="7">
        <v>1</v>
      </c>
      <c r="H23" s="1"/>
      <c r="I23" s="1"/>
      <c r="J23" s="1">
        <v>4</v>
      </c>
      <c r="K23" s="1">
        <f t="shared" si="2"/>
        <v>-0.39999999999999991</v>
      </c>
      <c r="L23" s="1"/>
      <c r="M23" s="1"/>
      <c r="N23" s="1"/>
      <c r="O23" s="7">
        <f>VLOOKUP(A23,[1]TDSheet!$F:$G,2,0)</f>
        <v>757</v>
      </c>
      <c r="P23" s="7">
        <f>VLOOKUP(A23,[2]Sheet!$A:$P,16,0)</f>
        <v>995</v>
      </c>
      <c r="Q23" s="1">
        <f t="shared" si="3"/>
        <v>0.72</v>
      </c>
      <c r="R23" s="5"/>
      <c r="S23" s="5"/>
      <c r="T23" s="1"/>
      <c r="U23" s="1">
        <f t="shared" si="4"/>
        <v>417.81944444444446</v>
      </c>
      <c r="V23" s="1">
        <f t="shared" si="5"/>
        <v>417.81944444444446</v>
      </c>
      <c r="W23" s="1">
        <v>0.62</v>
      </c>
      <c r="X23" s="1">
        <v>1.1379999999999999</v>
      </c>
      <c r="Y23" s="1">
        <v>2.496</v>
      </c>
      <c r="Z23" s="1">
        <v>0</v>
      </c>
      <c r="AA23" s="1">
        <v>1.704</v>
      </c>
      <c r="AB23" s="1">
        <v>9.5968</v>
      </c>
      <c r="AC23" s="1">
        <v>3.5720000000000001</v>
      </c>
      <c r="AD23" s="1">
        <v>0</v>
      </c>
      <c r="AE23" s="1">
        <v>0</v>
      </c>
      <c r="AF23" s="1">
        <v>0</v>
      </c>
      <c r="AG23" s="32" t="s">
        <v>37</v>
      </c>
      <c r="AH23" s="1">
        <f>G23*R23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7"/>
      <c r="P24" s="7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7"/>
      <c r="P25" s="7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7"/>
      <c r="P26" s="7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7"/>
      <c r="P27" s="7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7"/>
      <c r="P28" s="7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7"/>
      <c r="P29" s="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7"/>
      <c r="P30" s="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7"/>
      <c r="P31" s="7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7"/>
      <c r="P32" s="7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7"/>
      <c r="P33" s="7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7"/>
      <c r="P34" s="7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7"/>
      <c r="P35" s="7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7"/>
      <c r="P36" s="7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7"/>
      <c r="P37" s="7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7"/>
      <c r="P38" s="7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7"/>
      <c r="P39" s="7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7"/>
      <c r="P40" s="7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7"/>
      <c r="P41" s="7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7"/>
      <c r="P42" s="7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7"/>
      <c r="P43" s="7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7"/>
      <c r="P44" s="7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7"/>
      <c r="P45" s="7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7"/>
      <c r="P46" s="7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7"/>
      <c r="P47" s="7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7"/>
      <c r="P48" s="7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7"/>
      <c r="P49" s="7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7"/>
      <c r="P50" s="7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7"/>
      <c r="P51" s="7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7"/>
      <c r="P52" s="7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7"/>
      <c r="P53" s="7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7"/>
      <c r="P54" s="7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7"/>
      <c r="P55" s="7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7"/>
      <c r="P56" s="7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7"/>
      <c r="P57" s="7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7"/>
      <c r="P58" s="7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7"/>
      <c r="P59" s="7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7"/>
      <c r="P60" s="7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7"/>
      <c r="P61" s="7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7"/>
      <c r="P62" s="7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7"/>
      <c r="P63" s="7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7"/>
      <c r="P64" s="7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7"/>
      <c r="P65" s="7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7"/>
      <c r="P66" s="7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7"/>
      <c r="P67" s="7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7"/>
      <c r="P68" s="7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7"/>
      <c r="P69" s="7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7"/>
      <c r="P70" s="7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7"/>
      <c r="P71" s="7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7"/>
      <c r="P72" s="7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7"/>
      <c r="P73" s="7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7"/>
      <c r="P74" s="7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7"/>
      <c r="P75" s="7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7"/>
      <c r="P76" s="7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7"/>
      <c r="P77" s="7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7"/>
      <c r="P78" s="7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7"/>
      <c r="P79" s="7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7"/>
      <c r="P80" s="7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7"/>
      <c r="P81" s="7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7"/>
      <c r="P82" s="7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7"/>
      <c r="P83" s="7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7"/>
      <c r="P84" s="7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7"/>
      <c r="P85" s="7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7"/>
      <c r="P86" s="7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7"/>
      <c r="P87" s="7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7"/>
      <c r="P88" s="7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7"/>
      <c r="P89" s="7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7"/>
      <c r="P90" s="7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7"/>
      <c r="P91" s="7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7"/>
      <c r="P92" s="7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7"/>
      <c r="P93" s="7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7"/>
      <c r="P94" s="7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7"/>
      <c r="P95" s="7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7"/>
      <c r="P96" s="7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7"/>
      <c r="P97" s="7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7"/>
      <c r="P98" s="7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7"/>
      <c r="P99" s="7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7"/>
      <c r="P100" s="7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7"/>
      <c r="P101" s="7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7"/>
      <c r="P102" s="7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7"/>
      <c r="P103" s="7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7"/>
      <c r="P104" s="7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7"/>
      <c r="P105" s="7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7"/>
      <c r="P106" s="7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7"/>
      <c r="P107" s="7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7"/>
      <c r="P108" s="7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7"/>
      <c r="P109" s="7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7"/>
      <c r="P110" s="7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7"/>
      <c r="P111" s="7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7"/>
      <c r="P112" s="7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7"/>
      <c r="P113" s="7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7"/>
      <c r="P114" s="7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7"/>
      <c r="P115" s="7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7"/>
      <c r="P116" s="7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7"/>
      <c r="P117" s="7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7"/>
      <c r="P118" s="7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7"/>
      <c r="P119" s="7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7"/>
      <c r="P120" s="7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7"/>
      <c r="P121" s="7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7"/>
      <c r="P122" s="7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7"/>
      <c r="P123" s="7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7"/>
      <c r="P124" s="7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7"/>
      <c r="P125" s="7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7"/>
      <c r="P126" s="7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7"/>
      <c r="P127" s="7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7"/>
      <c r="P128" s="7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7"/>
      <c r="P129" s="7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7"/>
      <c r="P130" s="7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7"/>
      <c r="P131" s="7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7"/>
      <c r="P132" s="7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7"/>
      <c r="P133" s="7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7"/>
      <c r="P134" s="7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7"/>
      <c r="P135" s="7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7"/>
      <c r="P136" s="7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7"/>
      <c r="P137" s="7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7"/>
      <c r="P138" s="7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7"/>
      <c r="P139" s="7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7"/>
      <c r="P140" s="7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7"/>
      <c r="P141" s="7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7"/>
      <c r="P142" s="7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7"/>
      <c r="P143" s="7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7"/>
      <c r="P144" s="7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7"/>
      <c r="P145" s="7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7"/>
      <c r="P146" s="7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7"/>
      <c r="P147" s="7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7"/>
      <c r="P148" s="7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7"/>
      <c r="P149" s="7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7"/>
      <c r="P150" s="7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7"/>
      <c r="P151" s="7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7"/>
      <c r="P152" s="7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7"/>
      <c r="P153" s="7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7"/>
      <c r="P154" s="7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7"/>
      <c r="P155" s="7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7"/>
      <c r="P156" s="7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7"/>
      <c r="P157" s="7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7"/>
      <c r="P158" s="7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7"/>
      <c r="P159" s="7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7"/>
      <c r="P160" s="7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7"/>
      <c r="P161" s="7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7"/>
      <c r="P162" s="7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7"/>
      <c r="P163" s="7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7"/>
      <c r="P164" s="7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7"/>
      <c r="P165" s="7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7"/>
      <c r="P166" s="7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7"/>
      <c r="P167" s="7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7"/>
      <c r="P168" s="7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7"/>
      <c r="P169" s="7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7"/>
      <c r="P170" s="7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7"/>
      <c r="P171" s="7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7"/>
      <c r="P172" s="7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7"/>
      <c r="P173" s="7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7"/>
      <c r="P174" s="7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7"/>
      <c r="P175" s="7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7"/>
      <c r="P176" s="7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7"/>
      <c r="P177" s="7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7"/>
      <c r="P178" s="7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7"/>
      <c r="P179" s="7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7"/>
      <c r="P180" s="7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7"/>
      <c r="P181" s="7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7"/>
      <c r="P182" s="7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7"/>
      <c r="P183" s="7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7"/>
      <c r="P184" s="7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7"/>
      <c r="P185" s="7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7"/>
      <c r="P186" s="7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7"/>
      <c r="P187" s="7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7"/>
      <c r="P188" s="7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7"/>
      <c r="P189" s="7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7"/>
      <c r="P190" s="7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7"/>
      <c r="P191" s="7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7"/>
      <c r="P192" s="7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7"/>
      <c r="P193" s="7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7"/>
      <c r="P194" s="7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7"/>
      <c r="P195" s="7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7"/>
      <c r="P196" s="7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7"/>
      <c r="P197" s="7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7"/>
      <c r="P198" s="7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7"/>
      <c r="P199" s="7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7"/>
      <c r="P200" s="7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7"/>
      <c r="P201" s="7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7"/>
      <c r="P202" s="7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7"/>
      <c r="P203" s="7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7"/>
      <c r="P204" s="7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7"/>
      <c r="P205" s="7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7"/>
      <c r="P206" s="7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7"/>
      <c r="P207" s="7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7"/>
      <c r="P208" s="7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7"/>
      <c r="P209" s="7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7"/>
      <c r="P210" s="7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7"/>
      <c r="P211" s="7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7"/>
      <c r="P212" s="7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7"/>
      <c r="P213" s="7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7"/>
      <c r="P214" s="7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7"/>
      <c r="P215" s="7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7"/>
      <c r="P216" s="7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7"/>
      <c r="P217" s="7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7"/>
      <c r="P218" s="7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7"/>
      <c r="P219" s="7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7"/>
      <c r="P220" s="7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7"/>
      <c r="P221" s="7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7"/>
      <c r="P222" s="7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7"/>
      <c r="P223" s="7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7"/>
      <c r="P224" s="7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7"/>
      <c r="P225" s="7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7"/>
      <c r="P226" s="7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7"/>
      <c r="P227" s="7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7"/>
      <c r="P228" s="7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7"/>
      <c r="P229" s="7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7"/>
      <c r="P230" s="7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7"/>
      <c r="P231" s="7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7"/>
      <c r="P232" s="7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7"/>
      <c r="P233" s="7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7"/>
      <c r="P234" s="7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7"/>
      <c r="P235" s="7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7"/>
      <c r="P236" s="7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7"/>
      <c r="P237" s="7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7"/>
      <c r="P238" s="7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7"/>
      <c r="P239" s="7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7"/>
      <c r="P240" s="7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7"/>
      <c r="P241" s="7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7"/>
      <c r="P242" s="7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7"/>
      <c r="P243" s="7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7"/>
      <c r="P244" s="7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7"/>
      <c r="P245" s="7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7"/>
      <c r="P246" s="7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7"/>
      <c r="P247" s="7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7"/>
      <c r="P248" s="7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7"/>
      <c r="P249" s="7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7"/>
      <c r="P250" s="7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7"/>
      <c r="P251" s="7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7"/>
      <c r="P252" s="7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7"/>
      <c r="P253" s="7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7"/>
      <c r="P254" s="7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7"/>
      <c r="P255" s="7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7"/>
      <c r="P256" s="7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7"/>
      <c r="P257" s="7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7"/>
      <c r="P258" s="7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7"/>
      <c r="P259" s="7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7"/>
      <c r="P260" s="7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7"/>
      <c r="P261" s="7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7"/>
      <c r="P262" s="7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7"/>
      <c r="P263" s="7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7"/>
      <c r="P264" s="7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7"/>
      <c r="P265" s="7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7"/>
      <c r="P266" s="7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7"/>
      <c r="P267" s="7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7"/>
      <c r="P268" s="7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7"/>
      <c r="P269" s="7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7"/>
      <c r="P270" s="7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7"/>
      <c r="P271" s="7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7"/>
      <c r="P272" s="7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7"/>
      <c r="P273" s="7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7"/>
      <c r="P274" s="7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7"/>
      <c r="P275" s="7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7"/>
      <c r="P276" s="7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7"/>
      <c r="P277" s="7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7"/>
      <c r="P278" s="7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7"/>
      <c r="P279" s="7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7"/>
      <c r="P280" s="7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7"/>
      <c r="P281" s="7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7"/>
      <c r="P282" s="7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7"/>
      <c r="P283" s="7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7"/>
      <c r="P284" s="7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7"/>
      <c r="P285" s="7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7"/>
      <c r="P286" s="7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7"/>
      <c r="P287" s="7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7"/>
      <c r="P288" s="7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7"/>
      <c r="P289" s="7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7"/>
      <c r="P290" s="7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7"/>
      <c r="P291" s="7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7"/>
      <c r="P292" s="7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7"/>
      <c r="P293" s="7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7"/>
      <c r="P294" s="7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7"/>
      <c r="P295" s="7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7"/>
      <c r="P296" s="7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7"/>
      <c r="P297" s="7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7"/>
      <c r="P298" s="7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7"/>
      <c r="P299" s="7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7"/>
      <c r="P300" s="7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7"/>
      <c r="P301" s="7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7"/>
      <c r="P302" s="7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7"/>
      <c r="P303" s="7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7"/>
      <c r="P304" s="7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7"/>
      <c r="P305" s="7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7"/>
      <c r="P306" s="7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7"/>
      <c r="P307" s="7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7"/>
      <c r="P308" s="7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7"/>
      <c r="P309" s="7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7"/>
      <c r="P310" s="7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7"/>
      <c r="P311" s="7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7"/>
      <c r="P312" s="7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7"/>
      <c r="P313" s="7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7"/>
      <c r="P314" s="7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7"/>
      <c r="P315" s="7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7"/>
      <c r="P316" s="7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7"/>
      <c r="P317" s="7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7"/>
      <c r="P318" s="7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7"/>
      <c r="P319" s="7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7"/>
      <c r="P320" s="7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7"/>
      <c r="P321" s="7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7"/>
      <c r="P322" s="7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7"/>
      <c r="P323" s="7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7"/>
      <c r="P324" s="7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7"/>
      <c r="P325" s="7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7"/>
      <c r="P326" s="7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7"/>
      <c r="P327" s="7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7"/>
      <c r="P328" s="7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7"/>
      <c r="P329" s="7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7"/>
      <c r="P330" s="7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7"/>
      <c r="P331" s="7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7"/>
      <c r="P332" s="7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7"/>
      <c r="P333" s="7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7"/>
      <c r="P334" s="7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7"/>
      <c r="P335" s="7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7"/>
      <c r="P336" s="7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7"/>
      <c r="P337" s="7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7"/>
      <c r="P338" s="7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7"/>
      <c r="P339" s="7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7"/>
      <c r="P340" s="7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7"/>
      <c r="P341" s="7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7"/>
      <c r="P342" s="7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7"/>
      <c r="P343" s="7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7"/>
      <c r="P344" s="7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7"/>
      <c r="P345" s="7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7"/>
      <c r="P346" s="7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7"/>
      <c r="P347" s="7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7"/>
      <c r="P348" s="7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7"/>
      <c r="P349" s="7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7"/>
      <c r="P350" s="7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7"/>
      <c r="P351" s="7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7"/>
      <c r="P352" s="7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7"/>
      <c r="P353" s="7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7"/>
      <c r="P354" s="7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7"/>
      <c r="P355" s="7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7"/>
      <c r="P356" s="7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7"/>
      <c r="P357" s="7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7"/>
      <c r="P358" s="7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7"/>
      <c r="P359" s="7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7"/>
      <c r="P360" s="7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7"/>
      <c r="P361" s="7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7"/>
      <c r="P362" s="7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7"/>
      <c r="P363" s="7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7"/>
      <c r="P364" s="7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7"/>
      <c r="P365" s="7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7"/>
      <c r="P366" s="7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7"/>
      <c r="P367" s="7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7"/>
      <c r="P368" s="7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7"/>
      <c r="P369" s="7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7"/>
      <c r="P370" s="7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7"/>
      <c r="P371" s="7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7"/>
      <c r="P372" s="7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7"/>
      <c r="P373" s="7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7"/>
      <c r="P374" s="7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7"/>
      <c r="P375" s="7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7"/>
      <c r="P376" s="7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7"/>
      <c r="P377" s="7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7"/>
      <c r="P378" s="7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7"/>
      <c r="P379" s="7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7"/>
      <c r="P380" s="7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7"/>
      <c r="P381" s="7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7"/>
      <c r="P382" s="7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7"/>
      <c r="P383" s="7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7"/>
      <c r="P384" s="7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7"/>
      <c r="P385" s="7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7"/>
      <c r="P386" s="7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7"/>
      <c r="P387" s="7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7"/>
      <c r="P388" s="7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7"/>
      <c r="P389" s="7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7"/>
      <c r="P390" s="7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7"/>
      <c r="P391" s="7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7"/>
      <c r="P392" s="7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7"/>
      <c r="P393" s="7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7"/>
      <c r="P394" s="7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7"/>
      <c r="P395" s="7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7"/>
      <c r="P396" s="7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7"/>
      <c r="P397" s="7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7"/>
      <c r="P398" s="7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7"/>
      <c r="P399" s="7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7"/>
      <c r="P400" s="7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7"/>
      <c r="P401" s="7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7"/>
      <c r="P402" s="7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7"/>
      <c r="P403" s="7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7"/>
      <c r="P404" s="7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7"/>
      <c r="P405" s="7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7"/>
      <c r="P406" s="7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7"/>
      <c r="P407" s="7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7"/>
      <c r="P408" s="7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7"/>
      <c r="P409" s="7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7"/>
      <c r="P410" s="7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7"/>
      <c r="P411" s="7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7"/>
      <c r="P412" s="7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7"/>
      <c r="P413" s="7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7"/>
      <c r="P414" s="7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7"/>
      <c r="P415" s="7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7"/>
      <c r="P416" s="7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7"/>
      <c r="P417" s="7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7"/>
      <c r="P418" s="7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7"/>
      <c r="P419" s="7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7"/>
      <c r="P420" s="7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7"/>
      <c r="P421" s="7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7"/>
      <c r="P422" s="7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7"/>
      <c r="P423" s="7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7"/>
      <c r="P424" s="7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7"/>
      <c r="P425" s="7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7"/>
      <c r="P426" s="7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7"/>
      <c r="P427" s="7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7"/>
      <c r="P428" s="7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7"/>
      <c r="P429" s="7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7"/>
      <c r="P430" s="7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7"/>
      <c r="P431" s="7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7"/>
      <c r="P432" s="7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7"/>
      <c r="P433" s="7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7"/>
      <c r="P434" s="7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7"/>
      <c r="P435" s="7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7"/>
      <c r="P436" s="7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7"/>
      <c r="P437" s="7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7"/>
      <c r="P438" s="7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7"/>
      <c r="P439" s="7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7"/>
      <c r="P440" s="7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7"/>
      <c r="P441" s="7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7"/>
      <c r="P442" s="7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7"/>
      <c r="P443" s="7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7"/>
      <c r="P444" s="7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7"/>
      <c r="P445" s="7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7"/>
      <c r="P446" s="7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7"/>
      <c r="P447" s="7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7"/>
      <c r="P448" s="7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7"/>
      <c r="P449" s="7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7"/>
      <c r="P450" s="7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7"/>
      <c r="P451" s="7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7"/>
      <c r="P452" s="7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7"/>
      <c r="P453" s="7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7"/>
      <c r="P454" s="7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7"/>
      <c r="P455" s="7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7"/>
      <c r="P456" s="7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7"/>
      <c r="P457" s="7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7"/>
      <c r="P458" s="7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7"/>
      <c r="P459" s="7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7"/>
      <c r="P460" s="7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7"/>
      <c r="P461" s="7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7"/>
      <c r="P462" s="7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7"/>
      <c r="P463" s="7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7"/>
      <c r="P464" s="7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7"/>
      <c r="P465" s="7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7"/>
      <c r="P466" s="7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7"/>
      <c r="P467" s="7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7"/>
      <c r="P468" s="7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7"/>
      <c r="P469" s="7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7"/>
      <c r="P470" s="7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7"/>
      <c r="P471" s="7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7"/>
      <c r="P472" s="7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7"/>
      <c r="P473" s="7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7"/>
      <c r="P474" s="7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7"/>
      <c r="P475" s="7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7"/>
      <c r="P476" s="7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7"/>
      <c r="P477" s="7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7"/>
      <c r="P478" s="7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7"/>
      <c r="P479" s="7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7"/>
      <c r="P480" s="7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7"/>
      <c r="P481" s="7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7"/>
      <c r="P482" s="7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7"/>
      <c r="P483" s="7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7"/>
      <c r="P484" s="7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7"/>
      <c r="P485" s="7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7"/>
      <c r="P486" s="7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7"/>
      <c r="P487" s="7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7"/>
      <c r="P488" s="7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7"/>
      <c r="P489" s="7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7"/>
      <c r="P490" s="7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7"/>
      <c r="P491" s="7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7"/>
      <c r="P492" s="7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7"/>
      <c r="P493" s="7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7"/>
      <c r="P494" s="7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7"/>
      <c r="P495" s="7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7"/>
      <c r="P496" s="7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7"/>
      <c r="P497" s="7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7"/>
      <c r="P498" s="7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7"/>
      <c r="P499" s="7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7"/>
      <c r="P500" s="7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H23" xr:uid="{91DABF15-D6ED-404C-B5C7-4BEF2AEF6CD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2025-04-28T07:59:30Z</dcterms:created>
  <dcterms:modified xsi:type="dcterms:W3CDTF">2025-04-28T08:37:01Z</dcterms:modified>
</cp:coreProperties>
</file>