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BE061444-7768-4BE6-9380-528FE53552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11" i="1"/>
  <c r="Q12" i="1"/>
  <c r="Q13" i="1"/>
  <c r="Q15" i="1"/>
  <c r="Q16" i="1"/>
  <c r="Q17" i="1"/>
  <c r="Q6" i="1"/>
  <c r="P10" i="1" l="1"/>
  <c r="P11" i="1"/>
  <c r="P14" i="1"/>
  <c r="P15" i="1"/>
  <c r="P16" i="1"/>
  <c r="P17" i="1"/>
  <c r="P6" i="1"/>
  <c r="W7" i="1" l="1"/>
  <c r="W9" i="1"/>
  <c r="W11" i="1"/>
  <c r="V15" i="1"/>
  <c r="V17" i="1"/>
  <c r="W6" i="1"/>
  <c r="R6" i="1"/>
  <c r="V6" i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W14" i="1" s="1"/>
  <c r="R15" i="1"/>
  <c r="W15" i="1" s="1"/>
  <c r="R16" i="1"/>
  <c r="W16" i="1" s="1"/>
  <c r="R17" i="1"/>
  <c r="W17" i="1" s="1"/>
  <c r="AI7" i="1"/>
  <c r="AI8" i="1"/>
  <c r="AI9" i="1"/>
  <c r="AI10" i="1"/>
  <c r="AI11" i="1"/>
  <c r="AI12" i="1"/>
  <c r="AI13" i="1"/>
  <c r="AI14" i="1"/>
  <c r="AI15" i="1"/>
  <c r="AI16" i="1"/>
  <c r="AI17" i="1"/>
  <c r="V16" i="1" l="1"/>
  <c r="V14" i="1"/>
  <c r="W10" i="1"/>
  <c r="W8" i="1"/>
  <c r="W13" i="1"/>
  <c r="W12" i="1"/>
  <c r="L17" i="1"/>
  <c r="L16" i="1"/>
  <c r="L15" i="1"/>
  <c r="L14" i="1"/>
  <c r="L13" i="1"/>
  <c r="L12" i="1"/>
  <c r="L11" i="1"/>
  <c r="L10" i="1"/>
  <c r="L9" i="1"/>
  <c r="L8" i="1"/>
  <c r="AI6" i="1"/>
  <c r="L6" i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<sst xmlns="http://schemas.openxmlformats.org/spreadsheetml/2006/main" count="83" uniqueCount="55">
  <si>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</si>
  <si>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</si>
  <si>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</si>
  <si>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</si>
  <si>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</si>
  <si>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</si>
  <si>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</si>
  <si>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</si>
  <si>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</si>
  <si>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</si>
  <si>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</si>
  <si>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</si>
  <si>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</si>
  <si>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</si>
  <si>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</si>
  <si>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</si>
  <si>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</si>
  <si>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</si>
  <si>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</si>
  <si>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</si>
  <si>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</si>
  <si>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</si>
  <si>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</si>
  <si>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</si>
  <si>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</si>
  <si>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</si>
  <si>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</si>
  <si>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</si>
  <si>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</si>
  <si>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</si>
  <si>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</si>
  <si>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</si>
  <si>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</si>
  <si>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</si>
  <si>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</si>
  <si>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</si>
  <si>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</si>
  <si>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</si>
  <si>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</si>
  <si>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</si>
  <si>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</si>
  <si>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25+ 1/24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</si>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</sst>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5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7" borderId="1" xfId="1" applyNumberFormat="1" applyFont="1" applyFill="1"/>
    <xf numFmtId="2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цена стар</v>
          </cell>
          <cell r="Q3" t="str">
            <v>цена нов</v>
          </cell>
        </row>
        <row r="4">
          <cell r="O4" t="str">
            <v>нет</v>
          </cell>
        </row>
        <row r="5">
          <cell r="E5">
            <v>292.95</v>
          </cell>
          <cell r="F5">
            <v>775.67</v>
          </cell>
          <cell r="K5">
            <v>292</v>
          </cell>
          <cell r="L5">
            <v>0.94999999999998863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125.41</v>
          </cell>
          <cell r="E6">
            <v>22</v>
          </cell>
          <cell r="F6">
            <v>103.41</v>
          </cell>
          <cell r="G6">
            <v>1</v>
          </cell>
          <cell r="K6">
            <v>22</v>
          </cell>
          <cell r="L6">
            <v>0</v>
          </cell>
          <cell r="P6">
            <v>465</v>
          </cell>
          <cell r="Q6">
            <v>485</v>
          </cell>
        </row>
        <row r="7">
          <cell r="A7" t="str">
            <v>Котлеты из лосося</v>
          </cell>
          <cell r="B7" t="str">
            <v>кг</v>
          </cell>
          <cell r="G7">
            <v>1</v>
          </cell>
          <cell r="L7">
            <v>0</v>
          </cell>
          <cell r="P7" t="str">
            <v>нет</v>
          </cell>
          <cell r="Q7">
            <v>205</v>
          </cell>
        </row>
        <row r="8">
          <cell r="A8" t="str">
            <v>Креветки Королевские 30-40 1/5  Норд</v>
          </cell>
          <cell r="B8" t="str">
            <v>кг</v>
          </cell>
          <cell r="D8">
            <v>30</v>
          </cell>
          <cell r="F8">
            <v>30</v>
          </cell>
          <cell r="G8">
            <v>1</v>
          </cell>
          <cell r="L8">
            <v>0</v>
          </cell>
          <cell r="P8">
            <v>715</v>
          </cell>
          <cell r="Q8">
            <v>715</v>
          </cell>
        </row>
        <row r="9">
          <cell r="A9" t="str">
            <v>Минтай б/г "Кайтес" 30+ 1/24  Норд</v>
          </cell>
          <cell r="B9" t="str">
            <v>кг</v>
          </cell>
          <cell r="D9">
            <v>192</v>
          </cell>
          <cell r="F9">
            <v>192</v>
          </cell>
          <cell r="G9">
            <v>1</v>
          </cell>
          <cell r="L9">
            <v>0</v>
          </cell>
          <cell r="P9">
            <v>195</v>
          </cell>
          <cell r="Q9">
            <v>205</v>
          </cell>
        </row>
        <row r="10">
          <cell r="A10" t="str">
            <v>Мойва "МТФ" 1/24  Норд</v>
          </cell>
          <cell r="B10" t="str">
            <v>кг</v>
          </cell>
          <cell r="G10">
            <v>1</v>
          </cell>
          <cell r="L10">
            <v>0</v>
          </cell>
          <cell r="P10">
            <v>95</v>
          </cell>
          <cell r="Q10">
            <v>385</v>
          </cell>
        </row>
        <row r="11">
          <cell r="A11" t="str">
            <v>Путассу н/р " Механик Сергей Агапов" 1/33  Норд</v>
          </cell>
          <cell r="B11" t="str">
            <v>кг</v>
          </cell>
          <cell r="G11">
            <v>1</v>
          </cell>
          <cell r="L11">
            <v>0</v>
          </cell>
          <cell r="P11">
            <v>105</v>
          </cell>
          <cell r="Q11" t="str">
            <v>нет в наличии</v>
          </cell>
        </row>
        <row r="12">
          <cell r="A12" t="str">
            <v>Рыбные медальоны с морковью</v>
          </cell>
          <cell r="B12" t="str">
            <v>кг</v>
          </cell>
          <cell r="G12">
            <v>1</v>
          </cell>
          <cell r="L12">
            <v>0</v>
          </cell>
          <cell r="P12" t="str">
            <v>нет</v>
          </cell>
        </row>
        <row r="13">
          <cell r="A13" t="str">
            <v>Сардина иваси L «ОКРФ» крупная</v>
          </cell>
          <cell r="B13" t="str">
            <v>кг</v>
          </cell>
          <cell r="G13">
            <v>1</v>
          </cell>
          <cell r="L13">
            <v>0</v>
          </cell>
          <cell r="P13" t="str">
            <v>нет</v>
          </cell>
        </row>
        <row r="14">
          <cell r="A14" t="str">
            <v>Сельдь 300+"ВРФ" 1/30  Норд</v>
          </cell>
          <cell r="B14" t="str">
            <v>кг</v>
          </cell>
          <cell r="C14">
            <v>7.46</v>
          </cell>
          <cell r="F14">
            <v>7.46</v>
          </cell>
          <cell r="G14">
            <v>1</v>
          </cell>
          <cell r="L14">
            <v>0</v>
          </cell>
          <cell r="P14">
            <v>240</v>
          </cell>
          <cell r="Q14">
            <v>240</v>
          </cell>
        </row>
        <row r="15">
          <cell r="A15" t="str">
            <v>Скумбрия Н/Р 500-900 Перу 1/20  Норд</v>
          </cell>
          <cell r="B15" t="str">
            <v>кг</v>
          </cell>
          <cell r="C15">
            <v>200</v>
          </cell>
          <cell r="E15">
            <v>180.95</v>
          </cell>
          <cell r="F15">
            <v>-0.95</v>
          </cell>
          <cell r="G15">
            <v>1</v>
          </cell>
          <cell r="K15">
            <v>180</v>
          </cell>
          <cell r="L15">
            <v>0.94999999999998863</v>
          </cell>
          <cell r="P15">
            <v>275</v>
          </cell>
          <cell r="Q15" t="str">
            <v>нет в наличии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0.14399999999999999</v>
          </cell>
          <cell r="F16">
            <v>0.14399999999999999</v>
          </cell>
          <cell r="G16">
            <v>1</v>
          </cell>
          <cell r="L16">
            <v>0</v>
          </cell>
          <cell r="P16">
            <v>305</v>
          </cell>
          <cell r="Q16" t="str">
            <v>нет в наличии</v>
          </cell>
        </row>
        <row r="17">
          <cell r="A17" t="str">
            <v>Филе пангасиуса 220+ 5% 1/10  Норд</v>
          </cell>
          <cell r="B17" t="str">
            <v>кг</v>
          </cell>
          <cell r="C17">
            <v>110</v>
          </cell>
          <cell r="D17">
            <v>200</v>
          </cell>
          <cell r="E17">
            <v>90</v>
          </cell>
          <cell r="F17">
            <v>200</v>
          </cell>
          <cell r="G17">
            <v>1</v>
          </cell>
          <cell r="K17">
            <v>90</v>
          </cell>
          <cell r="L17">
            <v>0</v>
          </cell>
          <cell r="P17">
            <v>250</v>
          </cell>
          <cell r="Q17">
            <v>250</v>
          </cell>
        </row>
        <row r="18">
          <cell r="A18" t="str">
            <v>Форель н/р 800-1200 Турция (вес)  Норд</v>
          </cell>
          <cell r="B18" t="str">
            <v>кг</v>
          </cell>
          <cell r="C18">
            <v>247.7</v>
          </cell>
          <cell r="F18">
            <v>243.60599999999999</v>
          </cell>
          <cell r="G18">
            <v>1</v>
          </cell>
          <cell r="L18">
            <v>0</v>
          </cell>
          <cell r="P18">
            <v>757</v>
          </cell>
          <cell r="Q18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5" width="0.42578125" customWidth="1"/>
    <col min="16" max="16" width="10.28515625" style="6" customWidth="1"/>
    <col min="17" max="17" width="14.2851562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48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52</v>
      </c>
      <c r="Q3" s="11" t="s">
        <v>53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100</v>
      </c>
      <c r="F5" s="4">
        <f>SUM(F6:F498)</f>
        <v>1038.5</v>
      </c>
      <c r="G5" s="8"/>
      <c r="H5" s="1"/>
      <c r="I5" s="1"/>
      <c r="J5" s="1"/>
      <c r="K5" s="4">
        <f>SUM(K6:K498)</f>
        <v>100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20</v>
      </c>
      <c r="S5" s="4">
        <f>SUM(S6:S498)</f>
        <v>0</v>
      </c>
      <c r="T5" s="4">
        <f>SUM(T6:T498)</f>
        <v>0</v>
      </c>
      <c r="U5" s="1"/>
      <c r="V5" s="1"/>
      <c r="W5" s="1"/>
      <c r="X5" s="4">
        <f>SUM(X6:X498)</f>
        <v>12</v>
      </c>
      <c r="Y5" s="4">
        <f>SUM(Y6:Y498)</f>
        <v>0</v>
      </c>
      <c r="Z5" s="4">
        <f>SUM(Z6:Z498)</f>
        <v>25</v>
      </c>
      <c r="AA5" s="4">
        <f>SUM(AA6:AA498)</f>
        <v>20.740000000000002</v>
      </c>
      <c r="AB5" s="4">
        <f>SUM(AB6:AB498)</f>
        <v>46.98</v>
      </c>
      <c r="AC5" s="4">
        <f>SUM(AC6:AC498)</f>
        <v>41.56</v>
      </c>
      <c r="AD5" s="4">
        <f>SUM(AD6:AD498)</f>
        <v>47.142000000000003</v>
      </c>
      <c r="AE5" s="4">
        <f>SUM(AE6:AE498)</f>
        <v>40.293999999999997</v>
      </c>
      <c r="AF5" s="4">
        <f>SUM(AF6:AF498)</f>
        <v>24</v>
      </c>
      <c r="AG5" s="4">
        <f>SUM(AG6:AG498)</f>
        <v>24.091999999999999</v>
      </c>
      <c r="AH5" s="1"/>
      <c r="AI5" s="4">
        <f>SUM(AI6:AI498)</f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7" si="0">E6-K6</f>
        <v>0</v>
      </c>
      <c r="M6" s="1"/>
      <c r="N6" s="1"/>
      <c r="O6" s="1"/>
      <c r="P6" s="8">
        <f>VLOOKUP(A6,[1]TDSheet!$F:$G,2,0)</f>
        <v>465</v>
      </c>
      <c r="Q6" s="8">
        <f>VLOOKUP(A6,[2]Sheet!$A:$Q,17,0)</f>
        <v>485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9.0599999999999987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9" t="s">
        <v>38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2" t="s">
        <v>39</v>
      </c>
      <c r="B7" s="12" t="s">
        <v>37</v>
      </c>
      <c r="C7" s="12"/>
      <c r="D7" s="12"/>
      <c r="E7" s="12"/>
      <c r="F7" s="12"/>
      <c r="G7" s="13">
        <v>1</v>
      </c>
      <c r="H7" s="12"/>
      <c r="I7" s="12"/>
      <c r="J7" s="12"/>
      <c r="K7" s="12"/>
      <c r="L7" s="12"/>
      <c r="M7" s="12"/>
      <c r="N7" s="12"/>
      <c r="O7" s="12"/>
      <c r="P7" s="15" t="s">
        <v>24</v>
      </c>
      <c r="Q7" s="15">
        <f>VLOOKUP(A7,[2]Sheet!$A:$Q,17,0)</f>
        <v>205</v>
      </c>
      <c r="R7" s="12">
        <f t="shared" ref="R7:R17" si="1">E7/5</f>
        <v>0</v>
      </c>
      <c r="S7" s="14"/>
      <c r="T7" s="14"/>
      <c r="U7" s="12"/>
      <c r="V7" s="12" t="e">
        <f t="shared" ref="V7:V17" si="2">(F7+S7)/R7</f>
        <v>#DIV/0!</v>
      </c>
      <c r="W7" s="12" t="e">
        <f t="shared" ref="W7:W17" si="3">F7/R7</f>
        <v>#DIV/0!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 t="s">
        <v>51</v>
      </c>
      <c r="AI7" s="12">
        <f t="shared" ref="AI7:AI17" si="4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0"/>
        <v>0</v>
      </c>
      <c r="M8" s="1"/>
      <c r="N8" s="1"/>
      <c r="O8" s="1"/>
      <c r="P8" s="8">
        <v>715</v>
      </c>
      <c r="Q8" s="8">
        <f>VLOOKUP(A8,[2]Sheet!$A:$Q,17,0)</f>
        <v>715</v>
      </c>
      <c r="R8" s="1">
        <f t="shared" si="1"/>
        <v>0</v>
      </c>
      <c r="S8" s="5"/>
      <c r="T8" s="5"/>
      <c r="U8" s="1"/>
      <c r="V8" s="1" t="e">
        <f t="shared" si="2"/>
        <v>#DIV/0!</v>
      </c>
      <c r="W8" s="1" t="e">
        <f t="shared" si="3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 t="shared" si="4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41</v>
      </c>
      <c r="B9" s="1" t="s">
        <v>37</v>
      </c>
      <c r="C9" s="1"/>
      <c r="D9" s="1">
        <v>264</v>
      </c>
      <c r="E9" s="1"/>
      <c r="F9" s="1">
        <v>264</v>
      </c>
      <c r="G9" s="8">
        <v>1</v>
      </c>
      <c r="H9" s="1"/>
      <c r="I9" s="1"/>
      <c r="J9" s="1"/>
      <c r="K9" s="1"/>
      <c r="L9" s="1">
        <f t="shared" si="0"/>
        <v>0</v>
      </c>
      <c r="M9" s="1"/>
      <c r="N9" s="1"/>
      <c r="O9" s="1"/>
      <c r="P9" s="8">
        <v>185</v>
      </c>
      <c r="Q9" s="18">
        <v>205</v>
      </c>
      <c r="R9" s="1">
        <f t="shared" si="1"/>
        <v>0</v>
      </c>
      <c r="S9" s="5"/>
      <c r="T9" s="5"/>
      <c r="U9" s="1"/>
      <c r="V9" s="1" t="e">
        <f t="shared" si="2"/>
        <v>#DIV/0!</v>
      </c>
      <c r="W9" s="1" t="e">
        <f t="shared" si="3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6" t="s">
        <v>54</v>
      </c>
      <c r="AI9" s="1">
        <f t="shared" si="4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8">
        <f>VLOOKUP(A10,[1]TDSheet!$F:$G,2,0)</f>
        <v>385</v>
      </c>
      <c r="Q10" s="18">
        <v>385</v>
      </c>
      <c r="R10" s="1">
        <f t="shared" si="1"/>
        <v>0</v>
      </c>
      <c r="S10" s="5"/>
      <c r="T10" s="5"/>
      <c r="U10" s="1"/>
      <c r="V10" s="1" t="e">
        <f t="shared" si="2"/>
        <v>#DIV/0!</v>
      </c>
      <c r="W10" s="1" t="e">
        <f t="shared" si="3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7" t="s">
        <v>43</v>
      </c>
      <c r="AI10" s="1">
        <f t="shared" si="4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8">
        <f>VLOOKUP(A11,[1]TDSheet!$F:$G,2,0)</f>
        <v>105</v>
      </c>
      <c r="Q11" s="20" t="str">
        <f>VLOOKUP(A11,[2]Sheet!$A:$Q,17,0)</f>
        <v>нет в наличии</v>
      </c>
      <c r="R11" s="1">
        <f t="shared" si="1"/>
        <v>0</v>
      </c>
      <c r="S11" s="5"/>
      <c r="T11" s="5"/>
      <c r="U11" s="1"/>
      <c r="V11" s="1" t="e">
        <f t="shared" si="2"/>
        <v>#DIV/0!</v>
      </c>
      <c r="W11" s="1" t="e">
        <f t="shared" si="3"/>
        <v>#DIV/0!</v>
      </c>
      <c r="X11" s="1">
        <v>0</v>
      </c>
      <c r="Y11" s="1">
        <v>0</v>
      </c>
      <c r="Z11" s="1">
        <v>7</v>
      </c>
      <c r="AA11" s="1">
        <v>6.74</v>
      </c>
      <c r="AB11" s="1">
        <v>13.2</v>
      </c>
      <c r="AC11" s="1">
        <v>13.56</v>
      </c>
      <c r="AD11" s="1">
        <v>20.2</v>
      </c>
      <c r="AE11" s="1">
        <v>0</v>
      </c>
      <c r="AF11" s="1">
        <v>0</v>
      </c>
      <c r="AG11" s="1">
        <v>0</v>
      </c>
      <c r="AH11" s="1"/>
      <c r="AI11" s="1">
        <f t="shared" si="4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45</v>
      </c>
      <c r="B12" s="12" t="s">
        <v>37</v>
      </c>
      <c r="C12" s="12"/>
      <c r="D12" s="12"/>
      <c r="E12" s="12"/>
      <c r="F12" s="12"/>
      <c r="G12" s="13">
        <v>1</v>
      </c>
      <c r="H12" s="12"/>
      <c r="I12" s="12"/>
      <c r="J12" s="12"/>
      <c r="K12" s="12"/>
      <c r="L12" s="12">
        <f t="shared" si="0"/>
        <v>0</v>
      </c>
      <c r="M12" s="12"/>
      <c r="N12" s="12"/>
      <c r="O12" s="12"/>
      <c r="P12" s="15" t="s">
        <v>24</v>
      </c>
      <c r="Q12" s="13">
        <f>VLOOKUP(A12,[2]Sheet!$A:$Q,17,0)</f>
        <v>0</v>
      </c>
      <c r="R12" s="12">
        <f t="shared" si="1"/>
        <v>0</v>
      </c>
      <c r="S12" s="14"/>
      <c r="T12" s="14"/>
      <c r="U12" s="12"/>
      <c r="V12" s="12" t="e">
        <f t="shared" si="2"/>
        <v>#DIV/0!</v>
      </c>
      <c r="W12" s="12" t="e">
        <f t="shared" si="3"/>
        <v>#DIV/0!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 t="s">
        <v>51</v>
      </c>
      <c r="AI12" s="12">
        <f t="shared" si="4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46</v>
      </c>
      <c r="B13" s="12" t="s">
        <v>37</v>
      </c>
      <c r="C13" s="12"/>
      <c r="D13" s="12"/>
      <c r="E13" s="12"/>
      <c r="F13" s="12"/>
      <c r="G13" s="13">
        <v>1</v>
      </c>
      <c r="H13" s="12"/>
      <c r="I13" s="12"/>
      <c r="J13" s="12"/>
      <c r="K13" s="12"/>
      <c r="L13" s="12">
        <f t="shared" si="0"/>
        <v>0</v>
      </c>
      <c r="M13" s="12"/>
      <c r="N13" s="12"/>
      <c r="O13" s="12"/>
      <c r="P13" s="15" t="s">
        <v>24</v>
      </c>
      <c r="Q13" s="13">
        <f>VLOOKUP(A13,[2]Sheet!$A:$Q,17,0)</f>
        <v>0</v>
      </c>
      <c r="R13" s="12">
        <f t="shared" si="1"/>
        <v>0</v>
      </c>
      <c r="S13" s="14"/>
      <c r="T13" s="14"/>
      <c r="U13" s="12"/>
      <c r="V13" s="12" t="e">
        <f t="shared" si="2"/>
        <v>#DIV/0!</v>
      </c>
      <c r="W13" s="12" t="e">
        <f t="shared" si="3"/>
        <v>#DIV/0!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 t="s">
        <v>51</v>
      </c>
      <c r="AI13" s="12">
        <f t="shared" si="4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180</v>
      </c>
      <c r="D14" s="1"/>
      <c r="E14" s="1">
        <v>30</v>
      </c>
      <c r="F14" s="1">
        <v>150</v>
      </c>
      <c r="G14" s="8">
        <v>1</v>
      </c>
      <c r="H14" s="1"/>
      <c r="I14" s="1"/>
      <c r="J14" s="1"/>
      <c r="K14" s="1">
        <v>30</v>
      </c>
      <c r="L14" s="1">
        <f t="shared" si="0"/>
        <v>0</v>
      </c>
      <c r="M14" s="1"/>
      <c r="N14" s="1"/>
      <c r="O14" s="1"/>
      <c r="P14" s="8">
        <f>VLOOKUP(A14,[1]TDSheet!$F:$G,2,0)</f>
        <v>240</v>
      </c>
      <c r="Q14" s="18">
        <v>240</v>
      </c>
      <c r="R14" s="1">
        <f t="shared" si="1"/>
        <v>6</v>
      </c>
      <c r="S14" s="5"/>
      <c r="T14" s="5"/>
      <c r="U14" s="1"/>
      <c r="V14" s="1">
        <f t="shared" si="2"/>
        <v>25</v>
      </c>
      <c r="W14" s="1">
        <f t="shared" si="3"/>
        <v>25</v>
      </c>
      <c r="X14" s="1">
        <v>0</v>
      </c>
      <c r="Y14" s="1">
        <v>0</v>
      </c>
      <c r="Z14" s="1">
        <v>0</v>
      </c>
      <c r="AA14" s="1">
        <v>0</v>
      </c>
      <c r="AB14" s="1">
        <v>6.7200000000000006</v>
      </c>
      <c r="AC14" s="1">
        <v>0</v>
      </c>
      <c r="AD14" s="1">
        <v>12.48</v>
      </c>
      <c r="AE14" s="1">
        <v>6.15</v>
      </c>
      <c r="AF14" s="1">
        <v>0</v>
      </c>
      <c r="AG14" s="1">
        <v>12.092000000000001</v>
      </c>
      <c r="AH14" s="19" t="s">
        <v>38</v>
      </c>
      <c r="AI14" s="1">
        <f t="shared" si="4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37</v>
      </c>
      <c r="C15" s="1">
        <v>40</v>
      </c>
      <c r="D15" s="1"/>
      <c r="E15" s="1">
        <v>40</v>
      </c>
      <c r="F15" s="1"/>
      <c r="G15" s="8">
        <v>1</v>
      </c>
      <c r="H15" s="1"/>
      <c r="I15" s="1"/>
      <c r="J15" s="1"/>
      <c r="K15" s="1">
        <v>40</v>
      </c>
      <c r="L15" s="1">
        <f t="shared" si="0"/>
        <v>0</v>
      </c>
      <c r="M15" s="1"/>
      <c r="N15" s="1"/>
      <c r="O15" s="1"/>
      <c r="P15" s="8">
        <f>VLOOKUP(A15,[1]TDSheet!$F:$G,2,0)</f>
        <v>275</v>
      </c>
      <c r="Q15" s="20" t="str">
        <f>VLOOKUP(A15,[2]Sheet!$A:$Q,17,0)</f>
        <v>нет в наличии</v>
      </c>
      <c r="R15" s="1">
        <f t="shared" si="1"/>
        <v>8</v>
      </c>
      <c r="S15" s="5">
        <v>0</v>
      </c>
      <c r="T15" s="5"/>
      <c r="U15" s="1"/>
      <c r="V15" s="1">
        <f t="shared" si="2"/>
        <v>0</v>
      </c>
      <c r="W15" s="1">
        <f t="shared" si="3"/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 t="shared" si="4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37</v>
      </c>
      <c r="C16" s="1">
        <v>110</v>
      </c>
      <c r="D16" s="1">
        <v>200.5</v>
      </c>
      <c r="E16" s="1">
        <v>30</v>
      </c>
      <c r="F16" s="1">
        <v>260.5</v>
      </c>
      <c r="G16" s="8">
        <v>1</v>
      </c>
      <c r="H16" s="1"/>
      <c r="I16" s="1"/>
      <c r="J16" s="1"/>
      <c r="K16" s="1">
        <v>30</v>
      </c>
      <c r="L16" s="1">
        <f t="shared" si="0"/>
        <v>0</v>
      </c>
      <c r="M16" s="1"/>
      <c r="N16" s="1"/>
      <c r="O16" s="1"/>
      <c r="P16" s="8">
        <f>VLOOKUP(A16,[1]TDSheet!$F:$G,2,0)</f>
        <v>250</v>
      </c>
      <c r="Q16" s="8">
        <f>VLOOKUP(A16,[2]Sheet!$A:$Q,17,0)</f>
        <v>250</v>
      </c>
      <c r="R16" s="1">
        <f t="shared" si="1"/>
        <v>6</v>
      </c>
      <c r="S16" s="5"/>
      <c r="T16" s="5"/>
      <c r="U16" s="1"/>
      <c r="V16" s="1">
        <f t="shared" si="2"/>
        <v>43.416666666666664</v>
      </c>
      <c r="W16" s="1">
        <f t="shared" si="3"/>
        <v>43.416666666666664</v>
      </c>
      <c r="X16" s="1">
        <v>12</v>
      </c>
      <c r="Y16" s="1">
        <v>0</v>
      </c>
      <c r="Z16" s="1">
        <v>18</v>
      </c>
      <c r="AA16" s="1">
        <v>14</v>
      </c>
      <c r="AB16" s="1">
        <v>18</v>
      </c>
      <c r="AC16" s="1">
        <v>18</v>
      </c>
      <c r="AD16" s="1">
        <v>12.8</v>
      </c>
      <c r="AE16" s="1">
        <v>28</v>
      </c>
      <c r="AF16" s="1">
        <v>20</v>
      </c>
      <c r="AG16" s="1">
        <v>12</v>
      </c>
      <c r="AH16" s="19" t="s">
        <v>38</v>
      </c>
      <c r="AI16" s="1">
        <f t="shared" si="4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37</v>
      </c>
      <c r="C17" s="1">
        <v>202</v>
      </c>
      <c r="D17" s="1"/>
      <c r="E17" s="1"/>
      <c r="F17" s="1">
        <v>202</v>
      </c>
      <c r="G17" s="8">
        <v>1</v>
      </c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8">
        <f>VLOOKUP(A17,[1]TDSheet!$F:$G,2,0)</f>
        <v>757</v>
      </c>
      <c r="Q17" s="8">
        <f>VLOOKUP(A17,[2]Sheet!$A:$Q,17,0)</f>
        <v>705</v>
      </c>
      <c r="R17" s="1">
        <f t="shared" si="1"/>
        <v>0</v>
      </c>
      <c r="S17" s="5"/>
      <c r="T17" s="5"/>
      <c r="U17" s="1"/>
      <c r="V17" s="1" t="e">
        <f t="shared" si="2"/>
        <v>#DIV/0!</v>
      </c>
      <c r="W17" s="1" t="e">
        <f t="shared" si="3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10</v>
      </c>
      <c r="AD17" s="1">
        <v>1.6619999999999999</v>
      </c>
      <c r="AE17" s="1">
        <v>6.1440000000000001</v>
      </c>
      <c r="AF17" s="1">
        <v>4</v>
      </c>
      <c r="AG17" s="1">
        <v>0</v>
      </c>
      <c r="AH17" s="19" t="s">
        <v>38</v>
      </c>
      <c r="AI17" s="1">
        <f t="shared" si="4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17" xr:uid="{6DEE47F6-D1D5-4760-AA6A-F0FCB9DEF3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2025-08-08T11:58:40Z</dcterms:created>
  <dcterms:modified xsi:type="dcterms:W3CDTF">2025-08-08T12:09:11Z</dcterms:modified>
</cp:coreProperties>
</file>