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C2632C3-C82B-4611-8483-DC109AE8A5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O487" i="1"/>
  <c r="BN487" i="1"/>
  <c r="BM487" i="1"/>
  <c r="Z487" i="1"/>
  <c r="Y487" i="1"/>
  <c r="Y489" i="1" s="1"/>
  <c r="P487" i="1"/>
  <c r="X485" i="1"/>
  <c r="X484" i="1"/>
  <c r="BO483" i="1"/>
  <c r="BM483" i="1"/>
  <c r="Y483" i="1"/>
  <c r="BP483" i="1" s="1"/>
  <c r="P483" i="1"/>
  <c r="BO482" i="1"/>
  <c r="BM482" i="1"/>
  <c r="Y482" i="1"/>
  <c r="Y485" i="1" s="1"/>
  <c r="P482" i="1"/>
  <c r="X480" i="1"/>
  <c r="X479" i="1"/>
  <c r="BO478" i="1"/>
  <c r="BM478" i="1"/>
  <c r="Y478" i="1"/>
  <c r="BP478" i="1" s="1"/>
  <c r="P478" i="1"/>
  <c r="BO477" i="1"/>
  <c r="BM477" i="1"/>
  <c r="Y477" i="1"/>
  <c r="BP477" i="1" s="1"/>
  <c r="BO476" i="1"/>
  <c r="BM476" i="1"/>
  <c r="Y476" i="1"/>
  <c r="Y479" i="1" s="1"/>
  <c r="P476" i="1"/>
  <c r="X474" i="1"/>
  <c r="X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Y474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Y464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O453" i="1"/>
  <c r="BN453" i="1"/>
  <c r="BM453" i="1"/>
  <c r="Z453" i="1"/>
  <c r="Y453" i="1"/>
  <c r="BP453" i="1" s="1"/>
  <c r="P453" i="1"/>
  <c r="BO452" i="1"/>
  <c r="BM452" i="1"/>
  <c r="Y452" i="1"/>
  <c r="Y458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Y450" i="1" s="1"/>
  <c r="P446" i="1"/>
  <c r="X444" i="1"/>
  <c r="X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Y404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V511" i="1" s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Y380" i="1" s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Y360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Y270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N243" i="1"/>
  <c r="BM243" i="1"/>
  <c r="Z243" i="1"/>
  <c r="Y243" i="1"/>
  <c r="BP243" i="1" s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1" i="1" s="1"/>
  <c r="P224" i="1"/>
  <c r="X221" i="1"/>
  <c r="X220" i="1"/>
  <c r="BO219" i="1"/>
  <c r="BM219" i="1"/>
  <c r="Y219" i="1"/>
  <c r="Y221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Z71" i="1" l="1"/>
  <c r="Z142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1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BP207" i="1"/>
  <c r="Z209" i="1"/>
  <c r="Z215" i="1" s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Y246" i="1"/>
  <c r="BP252" i="1"/>
  <c r="BN252" i="1"/>
  <c r="Z252" i="1"/>
  <c r="BP260" i="1"/>
  <c r="BN260" i="1"/>
  <c r="Z260" i="1"/>
  <c r="H9" i="1"/>
  <c r="Y24" i="1"/>
  <c r="Y108" i="1"/>
  <c r="Y148" i="1"/>
  <c r="Y160" i="1"/>
  <c r="Y187" i="1"/>
  <c r="Y232" i="1"/>
  <c r="BP245" i="1"/>
  <c r="BN245" i="1"/>
  <c r="Z245" i="1"/>
  <c r="Z246" i="1" s="1"/>
  <c r="Y247" i="1"/>
  <c r="L511" i="1"/>
  <c r="Y255" i="1"/>
  <c r="BP250" i="1"/>
  <c r="BN250" i="1"/>
  <c r="Z250" i="1"/>
  <c r="BP254" i="1"/>
  <c r="BN254" i="1"/>
  <c r="Z254" i="1"/>
  <c r="Y256" i="1"/>
  <c r="M511" i="1"/>
  <c r="Y264" i="1"/>
  <c r="BP259" i="1"/>
  <c r="BN259" i="1"/>
  <c r="Z259" i="1"/>
  <c r="Z263" i="1" s="1"/>
  <c r="Y263" i="1"/>
  <c r="Z317" i="1"/>
  <c r="O511" i="1"/>
  <c r="Z268" i="1"/>
  <c r="Z270" i="1" s="1"/>
  <c r="BN268" i="1"/>
  <c r="BP268" i="1"/>
  <c r="Y271" i="1"/>
  <c r="Y276" i="1"/>
  <c r="Y285" i="1"/>
  <c r="R511" i="1"/>
  <c r="Z289" i="1"/>
  <c r="Z293" i="1" s="1"/>
  <c r="BN289" i="1"/>
  <c r="BP289" i="1"/>
  <c r="Z291" i="1"/>
  <c r="BN291" i="1"/>
  <c r="Y294" i="1"/>
  <c r="Z297" i="1"/>
  <c r="BN297" i="1"/>
  <c r="BP297" i="1"/>
  <c r="Z299" i="1"/>
  <c r="Z303" i="1" s="1"/>
  <c r="BN299" i="1"/>
  <c r="Z301" i="1"/>
  <c r="BN301" i="1"/>
  <c r="Z307" i="1"/>
  <c r="Z311" i="1" s="1"/>
  <c r="BN307" i="1"/>
  <c r="BP307" i="1"/>
  <c r="Z309" i="1"/>
  <c r="BN309" i="1"/>
  <c r="Z315" i="1"/>
  <c r="BN315" i="1"/>
  <c r="BP315" i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Z349" i="1" s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Z358" i="1"/>
  <c r="Z359" i="1" s="1"/>
  <c r="BN358" i="1"/>
  <c r="BP358" i="1"/>
  <c r="U511" i="1"/>
  <c r="Z368" i="1"/>
  <c r="Z370" i="1" s="1"/>
  <c r="BN368" i="1"/>
  <c r="BP368" i="1"/>
  <c r="Y371" i="1"/>
  <c r="Z378" i="1"/>
  <c r="Z379" i="1" s="1"/>
  <c r="BN378" i="1"/>
  <c r="BP378" i="1"/>
  <c r="Z382" i="1"/>
  <c r="Z383" i="1" s="1"/>
  <c r="BN382" i="1"/>
  <c r="BP382" i="1"/>
  <c r="Y383" i="1"/>
  <c r="Z388" i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BP402" i="1"/>
  <c r="Z407" i="1"/>
  <c r="Z408" i="1" s="1"/>
  <c r="BN407" i="1"/>
  <c r="BP407" i="1"/>
  <c r="Y408" i="1"/>
  <c r="Z411" i="1"/>
  <c r="Z415" i="1" s="1"/>
  <c r="BN411" i="1"/>
  <c r="BP411" i="1"/>
  <c r="Z413" i="1"/>
  <c r="BN413" i="1"/>
  <c r="Y416" i="1"/>
  <c r="Y421" i="1"/>
  <c r="Y426" i="1"/>
  <c r="Z511" i="1"/>
  <c r="Y444" i="1"/>
  <c r="Y443" i="1"/>
  <c r="BP430" i="1"/>
  <c r="BN430" i="1"/>
  <c r="Z430" i="1"/>
  <c r="BP435" i="1"/>
  <c r="BN435" i="1"/>
  <c r="Z435" i="1"/>
  <c r="Y338" i="1"/>
  <c r="Y350" i="1"/>
  <c r="Y398" i="1"/>
  <c r="Y409" i="1"/>
  <c r="BP433" i="1"/>
  <c r="BN433" i="1"/>
  <c r="Z433" i="1"/>
  <c r="BP437" i="1"/>
  <c r="BN437" i="1"/>
  <c r="Z437" i="1"/>
  <c r="Z440" i="1"/>
  <c r="BN440" i="1"/>
  <c r="Z442" i="1"/>
  <c r="BN442" i="1"/>
  <c r="Z446" i="1"/>
  <c r="Z449" i="1" s="1"/>
  <c r="BN446" i="1"/>
  <c r="BP446" i="1"/>
  <c r="Z448" i="1"/>
  <c r="BN448" i="1"/>
  <c r="Y449" i="1"/>
  <c r="Z452" i="1"/>
  <c r="Z458" i="1" s="1"/>
  <c r="BN452" i="1"/>
  <c r="BP452" i="1"/>
  <c r="Z454" i="1"/>
  <c r="BN454" i="1"/>
  <c r="Z456" i="1"/>
  <c r="BN456" i="1"/>
  <c r="Y459" i="1"/>
  <c r="Z462" i="1"/>
  <c r="Z464" i="1" s="1"/>
  <c r="BN462" i="1"/>
  <c r="Y465" i="1"/>
  <c r="Z470" i="1"/>
  <c r="Z473" i="1" s="1"/>
  <c r="BN470" i="1"/>
  <c r="Z472" i="1"/>
  <c r="BN472" i="1"/>
  <c r="Y473" i="1"/>
  <c r="Z476" i="1"/>
  <c r="BN476" i="1"/>
  <c r="BP476" i="1"/>
  <c r="Z477" i="1"/>
  <c r="BN477" i="1"/>
  <c r="Y480" i="1"/>
  <c r="Z483" i="1"/>
  <c r="BN483" i="1"/>
  <c r="Y484" i="1"/>
  <c r="BP487" i="1"/>
  <c r="Y490" i="1"/>
  <c r="Y494" i="1"/>
  <c r="Y500" i="1"/>
  <c r="AA511" i="1"/>
  <c r="Z478" i="1"/>
  <c r="BN478" i="1"/>
  <c r="Z482" i="1"/>
  <c r="Z484" i="1" s="1"/>
  <c r="BN482" i="1"/>
  <c r="BP482" i="1"/>
  <c r="Z488" i="1"/>
  <c r="Z489" i="1" s="1"/>
  <c r="BN488" i="1"/>
  <c r="Z492" i="1"/>
  <c r="Z494" i="1" s="1"/>
  <c r="BN492" i="1"/>
  <c r="BP492" i="1"/>
  <c r="Z498" i="1"/>
  <c r="Z499" i="1" s="1"/>
  <c r="BN498" i="1"/>
  <c r="BP498" i="1"/>
  <c r="Y499" i="1"/>
  <c r="Z479" i="1" l="1"/>
  <c r="Y503" i="1"/>
  <c r="Z443" i="1"/>
  <c r="Z398" i="1"/>
  <c r="Z255" i="1"/>
  <c r="Y501" i="1"/>
  <c r="Z231" i="1"/>
  <c r="Z203" i="1"/>
  <c r="Z65" i="1"/>
  <c r="Z32" i="1"/>
  <c r="Z506" i="1" s="1"/>
  <c r="Y505" i="1"/>
  <c r="Y502" i="1"/>
  <c r="Y504" i="1" s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<sst xmlns="http://schemas.openxmlformats.org/spreadsheetml/2006/main" count="2207" uniqueCount="806">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</sst>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89</v>
      </c>
      <c r="Y95" s="550">
        <f>IFERROR(IF(X95="",0,CEILING((X95/$H95),1)*$H95),"")</f>
        <v>89.1</v>
      </c>
      <c r="Z95" s="36">
        <f>IFERROR(IF(Y95=0,"",ROUNDUP(Y95/H95,0)*0.01898),"")</f>
        <v>0.20877999999999999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94.702592592592595</v>
      </c>
      <c r="BN95" s="64">
        <f>IFERROR(Y95*I95/H95,"0")</f>
        <v>94.808999999999983</v>
      </c>
      <c r="BO95" s="64">
        <f>IFERROR(1/J95*(X95/H95),"0")</f>
        <v>0.17168209876543211</v>
      </c>
      <c r="BP95" s="64">
        <f>IFERROR(1/J95*(Y95/H95),"0")</f>
        <v>0.171875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10.987654320987655</v>
      </c>
      <c r="Y100" s="551">
        <f>IFERROR(Y95/H95,"0")+IFERROR(Y96/H96,"0")+IFERROR(Y97/H97,"0")+IFERROR(Y98/H98,"0")+IFERROR(Y99/H99,"0")</f>
        <v>11</v>
      </c>
      <c r="Z100" s="551">
        <f>IFERROR(IF(Z95="",0,Z95),"0")+IFERROR(IF(Z96="",0,Z96),"0")+IFERROR(IF(Z97="",0,Z97),"0")+IFERROR(IF(Z98="",0,Z98),"0")+IFERROR(IF(Z99="",0,Z99),"0")</f>
        <v>0.20877999999999999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89</v>
      </c>
      <c r="Y101" s="551">
        <f>IFERROR(SUM(Y95:Y99),"0")</f>
        <v>89.1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145</v>
      </c>
      <c r="Y117" s="550">
        <f>IFERROR(IF(X117="",0,CEILING((X117/$H117),1)*$H117),"")</f>
        <v>145.79999999999998</v>
      </c>
      <c r="Z117" s="36">
        <f>IFERROR(IF(Y117=0,"",ROUNDUP(Y117/H117,0)*0.01898),"")</f>
        <v>0.34164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154.18333333333334</v>
      </c>
      <c r="BN117" s="64">
        <f>IFERROR(Y117*I117/H117,"0")</f>
        <v>155.03399999999996</v>
      </c>
      <c r="BO117" s="64">
        <f>IFERROR(1/J117*(X117/H117),"0")</f>
        <v>0.27970679012345678</v>
      </c>
      <c r="BP117" s="64">
        <f>IFERROR(1/J117*(Y117/H117),"0")</f>
        <v>0.28125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17.901234567901234</v>
      </c>
      <c r="Y121" s="551">
        <f>IFERROR(Y117/H117,"0")+IFERROR(Y118/H118,"0")+IFERROR(Y119/H119,"0")+IFERROR(Y120/H120,"0")</f>
        <v>18</v>
      </c>
      <c r="Z121" s="551">
        <f>IFERROR(IF(Z117="",0,Z117),"0")+IFERROR(IF(Z118="",0,Z118),"0")+IFERROR(IF(Z119="",0,Z119),"0")+IFERROR(IF(Z120="",0,Z120),"0")</f>
        <v>0.34164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145</v>
      </c>
      <c r="Y122" s="551">
        <f>IFERROR(SUM(Y117:Y120),"0")</f>
        <v>145.79999999999998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78</v>
      </c>
      <c r="Y211" s="550">
        <f t="shared" si="26"/>
        <v>79.2</v>
      </c>
      <c r="Z211" s="36">
        <f t="shared" si="31"/>
        <v>0.21482999999999999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86.190000000000012</v>
      </c>
      <c r="BN211" s="64">
        <f t="shared" si="28"/>
        <v>87.51600000000002</v>
      </c>
      <c r="BO211" s="64">
        <f t="shared" si="29"/>
        <v>0.17857142857142858</v>
      </c>
      <c r="BP211" s="64">
        <f t="shared" si="30"/>
        <v>0.18131868131868134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86</v>
      </c>
      <c r="Y212" s="550">
        <f t="shared" si="26"/>
        <v>86.399999999999991</v>
      </c>
      <c r="Z212" s="36">
        <f t="shared" si="31"/>
        <v>0.23436000000000001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95.03</v>
      </c>
      <c r="BN212" s="64">
        <f t="shared" si="28"/>
        <v>95.472000000000008</v>
      </c>
      <c r="BO212" s="64">
        <f t="shared" si="29"/>
        <v>0.19688644688644691</v>
      </c>
      <c r="BP212" s="64">
        <f t="shared" si="30"/>
        <v>0.19780219780219782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68.333333333333343</v>
      </c>
      <c r="Y215" s="551">
        <f>IFERROR(Y206/H206,"0")+IFERROR(Y207/H207,"0")+IFERROR(Y208/H208,"0")+IFERROR(Y209/H209,"0")+IFERROR(Y210/H210,"0")+IFERROR(Y211/H211,"0")+IFERROR(Y212/H212,"0")+IFERROR(Y213/H213,"0")+IFERROR(Y214/H214,"0")</f>
        <v>69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0.44918999999999998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164</v>
      </c>
      <c r="Y216" s="551">
        <f>IFERROR(SUM(Y206:Y214),"0")</f>
        <v>165.6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28</v>
      </c>
      <c r="Y268" s="550">
        <f>IFERROR(IF(X268="",0,CEILING((X268/$H268),1)*$H268),"")</f>
        <v>28.799999999999997</v>
      </c>
      <c r="Z268" s="36">
        <f>IFERROR(IF(Y268=0,"",ROUNDUP(Y268/H268,0)*0.00651),"")</f>
        <v>7.8119999999999995E-2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30.94</v>
      </c>
      <c r="BN268" s="64">
        <f>IFERROR(Y268*I268/H268,"0")</f>
        <v>31.824000000000002</v>
      </c>
      <c r="BO268" s="64">
        <f>IFERROR(1/J268*(X268/H268),"0")</f>
        <v>6.4102564102564111E-2</v>
      </c>
      <c r="BP268" s="64">
        <f>IFERROR(1/J268*(Y268/H268),"0")</f>
        <v>6.5934065934065936E-2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29</v>
      </c>
      <c r="Y269" s="550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31.175000000000004</v>
      </c>
      <c r="BN269" s="64">
        <f>IFERROR(Y269*I269/H269,"0")</f>
        <v>33.54</v>
      </c>
      <c r="BO269" s="64">
        <f>IFERROR(1/J269*(X269/H269),"0")</f>
        <v>6.6391941391941406E-2</v>
      </c>
      <c r="BP269" s="64">
        <f>IFERROR(1/J269*(Y269/H269),"0")</f>
        <v>7.1428571428571438E-2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23.75</v>
      </c>
      <c r="Y270" s="551">
        <f>IFERROR(Y267/H267,"0")+IFERROR(Y268/H268,"0")+IFERROR(Y269/H269,"0")</f>
        <v>25</v>
      </c>
      <c r="Z270" s="551">
        <f>IFERROR(IF(Z267="",0,Z267),"0")+IFERROR(IF(Z268="",0,Z268),"0")+IFERROR(IF(Z269="",0,Z269),"0")</f>
        <v>0.16275000000000001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57</v>
      </c>
      <c r="Y271" s="551">
        <f>IFERROR(SUM(Y267:Y269),"0")</f>
        <v>60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80</v>
      </c>
      <c r="Y315" s="550">
        <f>IFERROR(IF(X315="",0,CEILING((X315/$H315),1)*$H315),"")</f>
        <v>85.8</v>
      </c>
      <c r="Z315" s="36">
        <f>IFERROR(IF(Y315=0,"",ROUNDUP(Y315/H315,0)*0.01898),"")</f>
        <v>0.20877999999999999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85.32307692307694</v>
      </c>
      <c r="BN315" s="64">
        <f>IFERROR(Y315*I315/H315,"0")</f>
        <v>91.509000000000015</v>
      </c>
      <c r="BO315" s="64">
        <f>IFERROR(1/J315*(X315/H315),"0")</f>
        <v>0.16025641025641027</v>
      </c>
      <c r="BP315" s="64">
        <f>IFERROR(1/J315*(Y315/H315),"0")</f>
        <v>0.171875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10.256410256410257</v>
      </c>
      <c r="Y317" s="551">
        <f>IFERROR(Y314/H314,"0")+IFERROR(Y315/H315,"0")+IFERROR(Y316/H316,"0")</f>
        <v>11</v>
      </c>
      <c r="Z317" s="551">
        <f>IFERROR(IF(Z314="",0,Z314),"0")+IFERROR(IF(Z315="",0,Z315),"0")+IFERROR(IF(Z316="",0,Z316),"0")</f>
        <v>0.20877999999999999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80</v>
      </c>
      <c r="Y318" s="551">
        <f>IFERROR(SUM(Y314:Y316),"0")</f>
        <v>85.8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132</v>
      </c>
      <c r="Y342" s="550">
        <f t="shared" ref="Y342:Y348" si="42">IFERROR(IF(X342="",0,CEILING((X342/$H342),1)*$H342),"")</f>
        <v>135</v>
      </c>
      <c r="Z342" s="36">
        <f>IFERROR(IF(Y342=0,"",ROUNDUP(Y342/H342,0)*0.02175),"")</f>
        <v>0.19574999999999998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136.22400000000002</v>
      </c>
      <c r="BN342" s="64">
        <f t="shared" ref="BN342:BN348" si="44">IFERROR(Y342*I342/H342,"0")</f>
        <v>139.32000000000002</v>
      </c>
      <c r="BO342" s="64">
        <f t="shared" ref="BO342:BO348" si="45">IFERROR(1/J342*(X342/H342),"0")</f>
        <v>0.18333333333333335</v>
      </c>
      <c r="BP342" s="64">
        <f t="shared" ref="BP342:BP348" si="46">IFERROR(1/J342*(Y342/H342),"0")</f>
        <v>0.1875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42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0</v>
      </c>
      <c r="BN343" s="64">
        <f t="shared" si="44"/>
        <v>0</v>
      </c>
      <c r="BO343" s="64">
        <f t="shared" si="45"/>
        <v>0</v>
      </c>
      <c r="BP343" s="64">
        <f t="shared" si="46"/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120</v>
      </c>
      <c r="Y344" s="550">
        <f t="shared" si="42"/>
        <v>120</v>
      </c>
      <c r="Z344" s="36">
        <f>IFERROR(IF(Y344=0,"",ROUNDUP(Y344/H344,0)*0.02175),"")</f>
        <v>0.17399999999999999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123.84</v>
      </c>
      <c r="BN344" s="64">
        <f t="shared" si="44"/>
        <v>123.84</v>
      </c>
      <c r="BO344" s="64">
        <f t="shared" si="45"/>
        <v>0.16666666666666666</v>
      </c>
      <c r="BP344" s="64">
        <f t="shared" si="46"/>
        <v>0.16666666666666666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16.8</v>
      </c>
      <c r="Y349" s="551">
        <f>IFERROR(Y342/H342,"0")+IFERROR(Y343/H343,"0")+IFERROR(Y344/H344,"0")+IFERROR(Y345/H345,"0")+IFERROR(Y346/H346,"0")+IFERROR(Y347/H347,"0")+IFERROR(Y348/H348,"0")</f>
        <v>17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0.36974999999999997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252</v>
      </c>
      <c r="Y350" s="551">
        <f>IFERROR(SUM(Y342:Y348),"0")</f>
        <v>255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104</v>
      </c>
      <c r="Y352" s="550">
        <f>IFERROR(IF(X352="",0,CEILING((X352/$H352),1)*$H352),"")</f>
        <v>105</v>
      </c>
      <c r="Z352" s="36">
        <f>IFERROR(IF(Y352=0,"",ROUNDUP(Y352/H352,0)*0.02175),"")</f>
        <v>0.15225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107.328</v>
      </c>
      <c r="BN352" s="64">
        <f>IFERROR(Y352*I352/H352,"0")</f>
        <v>108.36</v>
      </c>
      <c r="BO352" s="64">
        <f>IFERROR(1/J352*(X352/H352),"0")</f>
        <v>0.14444444444444443</v>
      </c>
      <c r="BP352" s="64">
        <f>IFERROR(1/J352*(Y352/H352),"0")</f>
        <v>0.14583333333333331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6.9333333333333336</v>
      </c>
      <c r="Y354" s="551">
        <f>IFERROR(Y352/H352,"0")+IFERROR(Y353/H353,"0")</f>
        <v>7</v>
      </c>
      <c r="Z354" s="551">
        <f>IFERROR(IF(Z352="",0,Z352),"0")+IFERROR(IF(Z353="",0,Z353),"0")</f>
        <v>0.15225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104</v>
      </c>
      <c r="Y355" s="551">
        <f>IFERROR(SUM(Y352:Y353),"0")</f>
        <v>105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393</v>
      </c>
      <c r="Y435" s="550">
        <f t="shared" si="53"/>
        <v>396</v>
      </c>
      <c r="Z435" s="36">
        <f t="shared" si="54"/>
        <v>0.89700000000000002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419.7954545454545</v>
      </c>
      <c r="BN435" s="64">
        <f t="shared" si="56"/>
        <v>423</v>
      </c>
      <c r="BO435" s="64">
        <f t="shared" si="57"/>
        <v>0.71569055944055937</v>
      </c>
      <c r="BP435" s="64">
        <f t="shared" si="58"/>
        <v>0.72115384615384615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74.431818181818173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75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0.89700000000000002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393</v>
      </c>
      <c r="Y444" s="551">
        <f>IFERROR(SUM(Y430:Y442),"0")</f>
        <v>396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125</v>
      </c>
      <c r="Y446" s="550">
        <f>IFERROR(IF(X446="",0,CEILING((X446/$H446),1)*$H446),"")</f>
        <v>126.72</v>
      </c>
      <c r="Z446" s="36">
        <f>IFERROR(IF(Y446=0,"",ROUNDUP(Y446/H446,0)*0.01196),"")</f>
        <v>0.28704000000000002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133.52272727272728</v>
      </c>
      <c r="BN446" s="64">
        <f>IFERROR(Y446*I446/H446,"0")</f>
        <v>135.35999999999999</v>
      </c>
      <c r="BO446" s="64">
        <f>IFERROR(1/J446*(X446/H446),"0")</f>
        <v>0.22763694638694637</v>
      </c>
      <c r="BP446" s="64">
        <f>IFERROR(1/J446*(Y446/H446),"0")</f>
        <v>0.23076923076923078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23.674242424242422</v>
      </c>
      <c r="Y449" s="551">
        <f>IFERROR(Y446/H446,"0")+IFERROR(Y447/H447,"0")+IFERROR(Y448/H448,"0")</f>
        <v>24</v>
      </c>
      <c r="Z449" s="551">
        <f>IFERROR(IF(Z446="",0,Z446),"0")+IFERROR(IF(Z447="",0,Z447),"0")+IFERROR(IF(Z448="",0,Z448),"0")</f>
        <v>0.28704000000000002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125</v>
      </c>
      <c r="Y450" s="551">
        <f>IFERROR(SUM(Y446:Y448),"0")</f>
        <v>126.72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64</v>
      </c>
      <c r="Y452" s="550">
        <f t="shared" ref="Y452:Y457" si="59">IFERROR(IF(X452="",0,CEILING((X452/$H452),1)*$H452),"")</f>
        <v>68.64</v>
      </c>
      <c r="Z452" s="36">
        <f>IFERROR(IF(Y452=0,"",ROUNDUP(Y452/H452,0)*0.01196),"")</f>
        <v>0.15548000000000001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68.36363636363636</v>
      </c>
      <c r="BN452" s="64">
        <f t="shared" ref="BN452:BN457" si="61">IFERROR(Y452*I452/H452,"0")</f>
        <v>73.319999999999993</v>
      </c>
      <c r="BO452" s="64">
        <f t="shared" ref="BO452:BO457" si="62">IFERROR(1/J452*(X452/H452),"0")</f>
        <v>0.11655011655011656</v>
      </c>
      <c r="BP452" s="64">
        <f t="shared" ref="BP452:BP457" si="63">IFERROR(1/J452*(Y452/H452),"0")</f>
        <v>0.125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62</v>
      </c>
      <c r="Y453" s="550">
        <f t="shared" si="59"/>
        <v>63.36</v>
      </c>
      <c r="Z453" s="36">
        <f>IFERROR(IF(Y453=0,"",ROUNDUP(Y453/H453,0)*0.01196),"")</f>
        <v>0.14352000000000001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66.22727272727272</v>
      </c>
      <c r="BN453" s="64">
        <f t="shared" si="61"/>
        <v>67.679999999999993</v>
      </c>
      <c r="BO453" s="64">
        <f t="shared" si="62"/>
        <v>0.11290792540792541</v>
      </c>
      <c r="BP453" s="64">
        <f t="shared" si="63"/>
        <v>0.11538461538461539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98</v>
      </c>
      <c r="Y454" s="550">
        <f t="shared" si="59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104.68181818181816</v>
      </c>
      <c r="BN454" s="64">
        <f t="shared" si="61"/>
        <v>107.16</v>
      </c>
      <c r="BO454" s="64">
        <f t="shared" si="62"/>
        <v>0.17846736596736595</v>
      </c>
      <c r="BP454" s="64">
        <f t="shared" si="63"/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42.424242424242422</v>
      </c>
      <c r="Y458" s="551">
        <f>IFERROR(Y452/H452,"0")+IFERROR(Y453/H453,"0")+IFERROR(Y454/H454,"0")+IFERROR(Y455/H455,"0")+IFERROR(Y456/H456,"0")+IFERROR(Y457/H457,"0")</f>
        <v>44</v>
      </c>
      <c r="Z458" s="551">
        <f>IFERROR(IF(Z452="",0,Z452),"0")+IFERROR(IF(Z453="",0,Z453),"0")+IFERROR(IF(Z454="",0,Z454),"0")+IFERROR(IF(Z455="",0,Z455),"0")+IFERROR(IF(Z456="",0,Z456),"0")+IFERROR(IF(Z457="",0,Z457),"0")</f>
        <v>0.52624000000000004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224</v>
      </c>
      <c r="Y459" s="551">
        <f>IFERROR(SUM(Y452:Y457),"0")</f>
        <v>232.32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1633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1661.34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1737.526911939912</v>
      </c>
      <c r="Y502" s="551">
        <f>IFERROR(SUM(BN22:BN498),"0")</f>
        <v>1767.7440000000001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3</v>
      </c>
      <c r="Y503" s="38">
        <f>ROUNDUP(SUM(BP22:BP498),0)</f>
        <v>4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1812.526911939912</v>
      </c>
      <c r="Y504" s="551">
        <f>GrossWeightTotalR+PalletQtyTotalR*25</f>
        <v>1867.7440000000001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295.49226884226886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301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3.6034200000000003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89.1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145.79999999999998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165.6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60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85.8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360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755.04000000000008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2025-08-28T06:24:50Z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