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КИ филиалы\"/>
    </mc:Choice>
  </mc:AlternateContent>
  <xr:revisionPtr revIDLastSave="0" documentId="13_ncr:1_{3FA743B7-5B7F-4EFF-B2EE-5DE946358D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0" i="1" l="1"/>
  <c r="AI38" i="1"/>
  <c r="R95" i="1"/>
  <c r="L95" i="1"/>
  <c r="R94" i="1"/>
  <c r="W94" i="1" s="1"/>
  <c r="L94" i="1"/>
  <c r="R93" i="1"/>
  <c r="L93" i="1"/>
  <c r="R92" i="1"/>
  <c r="W92" i="1" s="1"/>
  <c r="L92" i="1"/>
  <c r="R91" i="1"/>
  <c r="L91" i="1"/>
  <c r="R90" i="1"/>
  <c r="W90" i="1" s="1"/>
  <c r="L90" i="1"/>
  <c r="R89" i="1"/>
  <c r="L89" i="1"/>
  <c r="R88" i="1"/>
  <c r="W88" i="1" s="1"/>
  <c r="L88" i="1"/>
  <c r="R87" i="1"/>
  <c r="L87" i="1"/>
  <c r="R86" i="1"/>
  <c r="W86" i="1" s="1"/>
  <c r="L86" i="1"/>
  <c r="R85" i="1"/>
  <c r="L85" i="1"/>
  <c r="R84" i="1"/>
  <c r="W84" i="1" s="1"/>
  <c r="L84" i="1"/>
  <c r="R83" i="1"/>
  <c r="L83" i="1"/>
  <c r="R82" i="1"/>
  <c r="W82" i="1" s="1"/>
  <c r="L82" i="1"/>
  <c r="R81" i="1"/>
  <c r="W81" i="1" s="1"/>
  <c r="L81" i="1"/>
  <c r="R80" i="1"/>
  <c r="W80" i="1" s="1"/>
  <c r="L80" i="1"/>
  <c r="R79" i="1"/>
  <c r="L79" i="1"/>
  <c r="R78" i="1"/>
  <c r="W78" i="1" s="1"/>
  <c r="L78" i="1"/>
  <c r="F77" i="1"/>
  <c r="F5" i="1" s="1"/>
  <c r="E77" i="1"/>
  <c r="L77" i="1" s="1"/>
  <c r="R76" i="1"/>
  <c r="W76" i="1" s="1"/>
  <c r="L76" i="1"/>
  <c r="R75" i="1"/>
  <c r="W75" i="1" s="1"/>
  <c r="L75" i="1"/>
  <c r="R74" i="1"/>
  <c r="W74" i="1" s="1"/>
  <c r="L74" i="1"/>
  <c r="R73" i="1"/>
  <c r="L73" i="1"/>
  <c r="R72" i="1"/>
  <c r="V72" i="1" s="1"/>
  <c r="L72" i="1"/>
  <c r="R71" i="1"/>
  <c r="V71" i="1" s="1"/>
  <c r="L71" i="1"/>
  <c r="R70" i="1"/>
  <c r="V70" i="1" s="1"/>
  <c r="L70" i="1"/>
  <c r="R69" i="1"/>
  <c r="W69" i="1" s="1"/>
  <c r="L69" i="1"/>
  <c r="R68" i="1"/>
  <c r="L68" i="1"/>
  <c r="R67" i="1"/>
  <c r="W67" i="1" s="1"/>
  <c r="L67" i="1"/>
  <c r="R66" i="1"/>
  <c r="W66" i="1" s="1"/>
  <c r="L66" i="1"/>
  <c r="R65" i="1"/>
  <c r="L65" i="1"/>
  <c r="R64" i="1"/>
  <c r="V64" i="1" s="1"/>
  <c r="L64" i="1"/>
  <c r="R63" i="1"/>
  <c r="V63" i="1" s="1"/>
  <c r="L63" i="1"/>
  <c r="R62" i="1"/>
  <c r="V62" i="1" s="1"/>
  <c r="L62" i="1"/>
  <c r="R61" i="1"/>
  <c r="W61" i="1" s="1"/>
  <c r="L61" i="1"/>
  <c r="R60" i="1"/>
  <c r="L60" i="1"/>
  <c r="R59" i="1"/>
  <c r="W59" i="1" s="1"/>
  <c r="L59" i="1"/>
  <c r="R58" i="1"/>
  <c r="L58" i="1"/>
  <c r="R57" i="1"/>
  <c r="W57" i="1" s="1"/>
  <c r="L57" i="1"/>
  <c r="R56" i="1"/>
  <c r="L56" i="1"/>
  <c r="R55" i="1"/>
  <c r="W55" i="1" s="1"/>
  <c r="L55" i="1"/>
  <c r="R54" i="1"/>
  <c r="L54" i="1"/>
  <c r="R53" i="1"/>
  <c r="V53" i="1" s="1"/>
  <c r="L53" i="1"/>
  <c r="R52" i="1"/>
  <c r="W52" i="1" s="1"/>
  <c r="L52" i="1"/>
  <c r="R51" i="1"/>
  <c r="L51" i="1"/>
  <c r="R50" i="1"/>
  <c r="W50" i="1" s="1"/>
  <c r="L50" i="1"/>
  <c r="R49" i="1"/>
  <c r="W49" i="1" s="1"/>
  <c r="L49" i="1"/>
  <c r="R48" i="1"/>
  <c r="W48" i="1" s="1"/>
  <c r="L48" i="1"/>
  <c r="R47" i="1"/>
  <c r="L47" i="1"/>
  <c r="R46" i="1"/>
  <c r="W46" i="1" s="1"/>
  <c r="L46" i="1"/>
  <c r="R45" i="1"/>
  <c r="W45" i="1" s="1"/>
  <c r="L45" i="1"/>
  <c r="R44" i="1"/>
  <c r="W44" i="1" s="1"/>
  <c r="L44" i="1"/>
  <c r="R43" i="1"/>
  <c r="L43" i="1"/>
  <c r="R42" i="1"/>
  <c r="W42" i="1" s="1"/>
  <c r="L42" i="1"/>
  <c r="R41" i="1"/>
  <c r="W41" i="1" s="1"/>
  <c r="L41" i="1"/>
  <c r="R40" i="1"/>
  <c r="W40" i="1" s="1"/>
  <c r="L40" i="1"/>
  <c r="R39" i="1"/>
  <c r="L39" i="1"/>
  <c r="R38" i="1"/>
  <c r="W38" i="1" s="1"/>
  <c r="L38" i="1"/>
  <c r="R37" i="1"/>
  <c r="W37" i="1" s="1"/>
  <c r="L37" i="1"/>
  <c r="R36" i="1"/>
  <c r="W36" i="1" s="1"/>
  <c r="L36" i="1"/>
  <c r="R35" i="1"/>
  <c r="L35" i="1"/>
  <c r="R34" i="1"/>
  <c r="W34" i="1" s="1"/>
  <c r="L34" i="1"/>
  <c r="R33" i="1"/>
  <c r="W33" i="1" s="1"/>
  <c r="L33" i="1"/>
  <c r="R32" i="1"/>
  <c r="W32" i="1" s="1"/>
  <c r="L32" i="1"/>
  <c r="R31" i="1"/>
  <c r="L31" i="1"/>
  <c r="R30" i="1"/>
  <c r="W30" i="1" s="1"/>
  <c r="L30" i="1"/>
  <c r="R29" i="1"/>
  <c r="W29" i="1" s="1"/>
  <c r="L29" i="1"/>
  <c r="R28" i="1"/>
  <c r="L28" i="1"/>
  <c r="R27" i="1"/>
  <c r="W27" i="1" s="1"/>
  <c r="L27" i="1"/>
  <c r="R26" i="1"/>
  <c r="W26" i="1" s="1"/>
  <c r="L26" i="1"/>
  <c r="R25" i="1"/>
  <c r="L25" i="1"/>
  <c r="R24" i="1"/>
  <c r="W24" i="1" s="1"/>
  <c r="L24" i="1"/>
  <c r="R23" i="1"/>
  <c r="L23" i="1"/>
  <c r="R22" i="1"/>
  <c r="V22" i="1" s="1"/>
  <c r="L22" i="1"/>
  <c r="R21" i="1"/>
  <c r="W21" i="1" s="1"/>
  <c r="L21" i="1"/>
  <c r="R20" i="1"/>
  <c r="L20" i="1"/>
  <c r="R19" i="1"/>
  <c r="W19" i="1" s="1"/>
  <c r="L19" i="1"/>
  <c r="R18" i="1"/>
  <c r="L18" i="1"/>
  <c r="R17" i="1"/>
  <c r="W17" i="1" s="1"/>
  <c r="L17" i="1"/>
  <c r="R16" i="1"/>
  <c r="L16" i="1"/>
  <c r="R15" i="1"/>
  <c r="W15" i="1" s="1"/>
  <c r="L15" i="1"/>
  <c r="R14" i="1"/>
  <c r="W14" i="1" s="1"/>
  <c r="L14" i="1"/>
  <c r="R13" i="1"/>
  <c r="L13" i="1"/>
  <c r="R12" i="1"/>
  <c r="W12" i="1" s="1"/>
  <c r="L12" i="1"/>
  <c r="R11" i="1"/>
  <c r="L11" i="1"/>
  <c r="R10" i="1"/>
  <c r="W10" i="1" s="1"/>
  <c r="L10" i="1"/>
  <c r="R9" i="1"/>
  <c r="L9" i="1"/>
  <c r="R8" i="1"/>
  <c r="W8" i="1" s="1"/>
  <c r="L8" i="1"/>
  <c r="R7" i="1"/>
  <c r="L7" i="1"/>
  <c r="R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AI61" i="1" l="1"/>
  <c r="V81" i="1"/>
  <c r="AI21" i="1"/>
  <c r="S27" i="1"/>
  <c r="AI27" i="1" s="1"/>
  <c r="W53" i="1"/>
  <c r="AI94" i="1"/>
  <c r="S12" i="1"/>
  <c r="AI12" i="1" s="1"/>
  <c r="AI84" i="1"/>
  <c r="S90" i="1"/>
  <c r="AI90" i="1" s="1"/>
  <c r="S17" i="1"/>
  <c r="V17" i="1" s="1"/>
  <c r="AI75" i="1"/>
  <c r="V38" i="1"/>
  <c r="V50" i="1"/>
  <c r="S8" i="1"/>
  <c r="AI8" i="1" s="1"/>
  <c r="AI15" i="1"/>
  <c r="AI24" i="1"/>
  <c r="S30" i="1"/>
  <c r="S36" i="1"/>
  <c r="V36" i="1" s="1"/>
  <c r="V52" i="1"/>
  <c r="S57" i="1"/>
  <c r="AI57" i="1" s="1"/>
  <c r="AI69" i="1"/>
  <c r="AI78" i="1"/>
  <c r="V88" i="1"/>
  <c r="S92" i="1"/>
  <c r="AI92" i="1" s="1"/>
  <c r="S76" i="1"/>
  <c r="AI7" i="1"/>
  <c r="AI9" i="1"/>
  <c r="AI11" i="1"/>
  <c r="AI18" i="1"/>
  <c r="AI23" i="1"/>
  <c r="AI28" i="1"/>
  <c r="AI35" i="1"/>
  <c r="W35" i="1"/>
  <c r="S43" i="1"/>
  <c r="AI43" i="1" s="1"/>
  <c r="W43" i="1"/>
  <c r="AI51" i="1"/>
  <c r="W51" i="1"/>
  <c r="S54" i="1"/>
  <c r="AI54" i="1" s="1"/>
  <c r="S60" i="1"/>
  <c r="AI60" i="1" s="1"/>
  <c r="AI73" i="1"/>
  <c r="W73" i="1"/>
  <c r="AI79" i="1"/>
  <c r="AI87" i="1"/>
  <c r="S91" i="1"/>
  <c r="AI91" i="1" s="1"/>
  <c r="AI95" i="1"/>
  <c r="AI17" i="1"/>
  <c r="S32" i="1"/>
  <c r="AI36" i="1"/>
  <c r="S40" i="1"/>
  <c r="AI44" i="1"/>
  <c r="V44" i="1"/>
  <c r="V74" i="1"/>
  <c r="AI74" i="1"/>
  <c r="AI13" i="1"/>
  <c r="AI20" i="1"/>
  <c r="AI25" i="1"/>
  <c r="AI31" i="1"/>
  <c r="W31" i="1"/>
  <c r="S39" i="1"/>
  <c r="AI39" i="1" s="1"/>
  <c r="W39" i="1"/>
  <c r="AI47" i="1"/>
  <c r="W47" i="1"/>
  <c r="AI56" i="1"/>
  <c r="W68" i="1"/>
  <c r="V68" i="1"/>
  <c r="AI83" i="1"/>
  <c r="AI89" i="1"/>
  <c r="AI93" i="1"/>
  <c r="V6" i="1"/>
  <c r="S10" i="1"/>
  <c r="S59" i="1"/>
  <c r="AI59" i="1" s="1"/>
  <c r="AI82" i="1"/>
  <c r="AI86" i="1"/>
  <c r="AI16" i="1"/>
  <c r="S33" i="1"/>
  <c r="AI33" i="1" s="1"/>
  <c r="S37" i="1"/>
  <c r="AI37" i="1" s="1"/>
  <c r="AI41" i="1"/>
  <c r="S45" i="1"/>
  <c r="AI45" i="1" s="1"/>
  <c r="AI49" i="1"/>
  <c r="S58" i="1"/>
  <c r="AI58" i="1" s="1"/>
  <c r="S65" i="1"/>
  <c r="AI65" i="1" s="1"/>
  <c r="AI85" i="1"/>
  <c r="E5" i="1"/>
  <c r="L5" i="1"/>
  <c r="W65" i="1"/>
  <c r="V66" i="1"/>
  <c r="V78" i="1"/>
  <c r="V84" i="1"/>
  <c r="R77" i="1"/>
  <c r="W13" i="1"/>
  <c r="V14" i="1"/>
  <c r="V21" i="1"/>
  <c r="W23" i="1"/>
  <c r="V24" i="1"/>
  <c r="W25" i="1"/>
  <c r="V26" i="1"/>
  <c r="V29" i="1"/>
  <c r="V61" i="1"/>
  <c r="W63" i="1"/>
  <c r="V67" i="1"/>
  <c r="W71" i="1"/>
  <c r="V80" i="1"/>
  <c r="V86" i="1"/>
  <c r="V94" i="1"/>
  <c r="W7" i="1"/>
  <c r="W9" i="1"/>
  <c r="W11" i="1"/>
  <c r="W16" i="1"/>
  <c r="W18" i="1"/>
  <c r="W20" i="1"/>
  <c r="W22" i="1"/>
  <c r="W28" i="1"/>
  <c r="W54" i="1"/>
  <c r="W56" i="1"/>
  <c r="W58" i="1"/>
  <c r="W60" i="1"/>
  <c r="W62" i="1"/>
  <c r="W64" i="1"/>
  <c r="W70" i="1"/>
  <c r="W72" i="1"/>
  <c r="W79" i="1"/>
  <c r="W83" i="1"/>
  <c r="W85" i="1"/>
  <c r="W87" i="1"/>
  <c r="W89" i="1"/>
  <c r="W91" i="1"/>
  <c r="W93" i="1"/>
  <c r="W95" i="1"/>
  <c r="V27" i="1" l="1"/>
  <c r="V57" i="1"/>
  <c r="V8" i="1"/>
  <c r="V92" i="1"/>
  <c r="V43" i="1"/>
  <c r="W77" i="1"/>
  <c r="V59" i="1"/>
  <c r="AI88" i="1"/>
  <c r="V83" i="1"/>
  <c r="V56" i="1"/>
  <c r="AI52" i="1"/>
  <c r="V76" i="1"/>
  <c r="AI76" i="1"/>
  <c r="AI19" i="1"/>
  <c r="V19" i="1"/>
  <c r="AI42" i="1"/>
  <c r="V42" i="1"/>
  <c r="AI30" i="1"/>
  <c r="V30" i="1"/>
  <c r="AI55" i="1"/>
  <c r="V55" i="1"/>
  <c r="V90" i="1"/>
  <c r="V69" i="1"/>
  <c r="V12" i="1"/>
  <c r="V15" i="1"/>
  <c r="V39" i="1"/>
  <c r="V73" i="1"/>
  <c r="V60" i="1"/>
  <c r="V54" i="1"/>
  <c r="AI46" i="1"/>
  <c r="V46" i="1"/>
  <c r="AI34" i="1"/>
  <c r="V34" i="1"/>
  <c r="V75" i="1"/>
  <c r="V58" i="1"/>
  <c r="V45" i="1"/>
  <c r="V37" i="1"/>
  <c r="V16" i="1"/>
  <c r="AI10" i="1"/>
  <c r="V10" i="1"/>
  <c r="AI48" i="1"/>
  <c r="V48" i="1"/>
  <c r="AI32" i="1"/>
  <c r="V32" i="1"/>
  <c r="V82" i="1"/>
  <c r="R5" i="1"/>
  <c r="AI77" i="1"/>
  <c r="V85" i="1"/>
  <c r="V65" i="1"/>
  <c r="V49" i="1"/>
  <c r="V41" i="1"/>
  <c r="V33" i="1"/>
  <c r="AI6" i="1"/>
  <c r="V93" i="1"/>
  <c r="V89" i="1"/>
  <c r="V47" i="1"/>
  <c r="V31" i="1"/>
  <c r="V25" i="1"/>
  <c r="V20" i="1"/>
  <c r="V13" i="1"/>
  <c r="AI40" i="1"/>
  <c r="V40" i="1"/>
  <c r="V95" i="1"/>
  <c r="V91" i="1"/>
  <c r="V87" i="1"/>
  <c r="V79" i="1"/>
  <c r="V51" i="1"/>
  <c r="V35" i="1"/>
  <c r="V28" i="1"/>
  <c r="V23" i="1"/>
  <c r="V18" i="1"/>
  <c r="V11" i="1"/>
  <c r="V9" i="1"/>
  <c r="V7" i="1"/>
  <c r="AI5" i="1" l="1"/>
  <c r="V77" i="1"/>
  <c r="S5" i="1"/>
</calcChain>
</file>

<file path=xl/sharedStrings.xml><?xml version="1.0" encoding="utf-8"?>
<sst xmlns="http://schemas.openxmlformats.org/spreadsheetml/2006/main" count="369" uniqueCount="155">
  <si>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</si>
  <si>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</si>
  <si>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</si>
  <si>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</si>
  <si>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</si>
  <si>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</si>
  <si>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</si>
  <si>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</si>
  <si>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</si>
  <si>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</si>
  <si>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</si>
  <si>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</si>
  <si>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</si>
  <si>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</si>
  <si>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</si>
  <si>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</si>
  <si>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</si>
  <si>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</si>
  <si>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</si>
  <si>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</si>
  <si>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</si>
  <si>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</si>
  <si>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</si>
  <si>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</si>
  <si>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</si>
  <si>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30,08,(1)</t>
  </si>
  <si>
    <t>30,08,(2)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</si>
  <si>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</si>
  <si>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</si>
  <si>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</si>
  <si>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</si>
  <si>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</si>
  <si>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</si>
  <si>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</si>
  <si>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</si>
  <si>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</si>
  <si>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</si>
  <si>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</si>
  <si>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</si>
  <si>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</si>
  <si>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</si>
  <si>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</si>
  <si>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</si>
  <si>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</si>
  <si>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</si>
  <si>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Мера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</si>
  <si>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</si>
  <si>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</si>
  <si>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</si>
  <si>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</si>
  <si>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</si>
  <si>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</si>
  <si>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</si>
  <si>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</si>
  <si>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</si>
  <si>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</si>
  <si>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</si>
  <si>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</si>
  <si>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</si>
  <si>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</si>
  <si>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</si>
  <si>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</si>
  <si>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</si>
  <si>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</si>
  <si>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</si>
  <si>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</si>
  <si>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</si>
  <si>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</si>
  <si>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</si>
  <si>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</si>
  <si>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</si>
  <si>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</si>
  <si>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</si>
  <si>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</si>
  <si>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</si>
  <si>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</si>
  <si>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</si>
  <si>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</si>
  <si>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</si>
  <si>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</si>
  <si>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</si>
  <si>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</si>
  <si>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</si>
  <si>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</si>
  <si>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</si>
  <si>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</si>
  <si>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</si>
  <si>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</si>
  <si>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</si>
  <si>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</si>
  <si>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</si>
  <si>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</si>
  <si>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</si>
  <si>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</si>
  <si>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</si>
  <si>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</si>
  <si>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</si>
  <si>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продажи!!!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</si>
  <si>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</si>
  <si>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</si>
  <si>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</si>
  <si>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</si>
  <si>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</si>
  <si>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</si>
  <si>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</si>
  <si>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</si>
  <si>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</si>
  <si>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</si>
  <si>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</si>
  <si>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</si>
  <si>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</si>
  <si>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</si>
  <si>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</si>
  <si>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</si>
  <si>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</si>
  <si>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</si>
  <si>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</si>
  <si>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</si>
  <si>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</si>
  <si>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</si>
  <si>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</si>
  <si>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</si>
  <si>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</si>
  <si>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</si>
  <si>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</si>
  <si>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</si>
  <si>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продажи!!!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</si>
  <si>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</si>
  <si>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</si>
  <si>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</si>
  <si>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</si>
  <si>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 / 20,03,25 в уценку 26кг</t>
  </si>
  <si>
    <t xml:space="preserve"> 463  Колбаса Молочная Традиционнаяв оболочке полиамид.ТМ Стародворье. ВЕС ПОКОМ</t>
  </si>
  <si>
    <t>нужно увеличить продажи!!! / 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</si>
  <si>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</si>
  <si>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</si>
  <si>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</si>
  <si>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</si>
  <si>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</si>
  <si>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</si>
  <si>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</si>
  <si>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</si>
  <si>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</si>
  <si>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</si>
  <si>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</si>
  <si>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</si>
  <si>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</si>
  <si>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</si>
  <si>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</si>
  <si>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</si>
  <si>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</si>
  <si>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</si>
  <si>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</si>
  <si>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продажи!!!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</si>
  <si>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11,06,25 в уценку 5шт.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</si>
</sst>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9" borderId="1" xfId="1" applyNumberFormat="1" applyFont="1" applyFill="1"/>
    <xf numFmtId="164" fontId="1" fillId="8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38.2851562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8123.6270000000004</v>
      </c>
      <c r="F5" s="4">
        <f>SUM(F6:F500)</f>
        <v>10337.575000000001</v>
      </c>
      <c r="G5" s="8"/>
      <c r="H5" s="1"/>
      <c r="I5" s="1"/>
      <c r="J5" s="1"/>
      <c r="K5" s="4">
        <f t="shared" ref="K5:T5" si="0">SUM(K6:K500)</f>
        <v>8544.0619999999999</v>
      </c>
      <c r="L5" s="4">
        <f t="shared" si="0"/>
        <v>-420.435</v>
      </c>
      <c r="M5" s="4">
        <f t="shared" si="0"/>
        <v>0</v>
      </c>
      <c r="N5" s="4">
        <f t="shared" si="0"/>
        <v>0</v>
      </c>
      <c r="O5" s="4">
        <f t="shared" si="0"/>
        <v>3906.7547999999983</v>
      </c>
      <c r="P5" s="4">
        <f t="shared" si="0"/>
        <v>3516.2301800000009</v>
      </c>
      <c r="Q5" s="4">
        <f t="shared" si="0"/>
        <v>1630</v>
      </c>
      <c r="R5" s="4">
        <f t="shared" si="0"/>
        <v>1624.7253999999996</v>
      </c>
      <c r="S5" s="4">
        <f t="shared" si="0"/>
        <v>1081.8877600000001</v>
      </c>
      <c r="T5" s="4">
        <f t="shared" si="0"/>
        <v>0</v>
      </c>
      <c r="U5" s="1"/>
      <c r="V5" s="1"/>
      <c r="W5" s="1"/>
      <c r="X5" s="4">
        <f t="shared" ref="X5:AG5" si="1">SUM(X6:X500)</f>
        <v>1682.3081999999999</v>
      </c>
      <c r="Y5" s="4">
        <f t="shared" si="1"/>
        <v>1887.1269999999995</v>
      </c>
      <c r="Z5" s="4">
        <f t="shared" si="1"/>
        <v>1874.0599999999997</v>
      </c>
      <c r="AA5" s="4">
        <f t="shared" si="1"/>
        <v>1768.2044000000005</v>
      </c>
      <c r="AB5" s="4">
        <f t="shared" si="1"/>
        <v>1831.4969999999998</v>
      </c>
      <c r="AC5" s="4">
        <f t="shared" si="1"/>
        <v>1771.5996</v>
      </c>
      <c r="AD5" s="4">
        <f t="shared" si="1"/>
        <v>1705.4342000000004</v>
      </c>
      <c r="AE5" s="4">
        <f t="shared" si="1"/>
        <v>1849.8126</v>
      </c>
      <c r="AF5" s="4">
        <f t="shared" si="1"/>
        <v>1867.2107999999996</v>
      </c>
      <c r="AG5" s="4">
        <f t="shared" si="1"/>
        <v>1669.6645999999994</v>
      </c>
      <c r="AH5" s="1"/>
      <c r="AI5" s="4">
        <f>SUM(AI6:AI500)</f>
        <v>744.29975999999988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53.683999999999997</v>
      </c>
      <c r="D6" s="1">
        <v>250.428</v>
      </c>
      <c r="E6" s="1">
        <v>61.670999999999999</v>
      </c>
      <c r="F6" s="1">
        <v>239.751</v>
      </c>
      <c r="G6" s="8">
        <v>1</v>
      </c>
      <c r="H6" s="1">
        <v>50</v>
      </c>
      <c r="I6" s="1" t="s">
        <v>40</v>
      </c>
      <c r="J6" s="1"/>
      <c r="K6" s="1">
        <v>59.65</v>
      </c>
      <c r="L6" s="1">
        <f t="shared" ref="L6:L37" si="2">E6-K6</f>
        <v>2.0210000000000008</v>
      </c>
      <c r="M6" s="1"/>
      <c r="N6" s="1"/>
      <c r="O6" s="1">
        <v>39.59785999999999</v>
      </c>
      <c r="P6" s="1">
        <v>0</v>
      </c>
      <c r="Q6" s="1"/>
      <c r="R6" s="1">
        <f t="shared" ref="R6:R37" si="3">E6/5</f>
        <v>12.334199999999999</v>
      </c>
      <c r="S6" s="5"/>
      <c r="T6" s="5"/>
      <c r="U6" s="1"/>
      <c r="V6" s="1">
        <f t="shared" ref="V6:V37" si="4">(F6+O6+P6+Q6+S6)/R6</f>
        <v>22.648316064276568</v>
      </c>
      <c r="W6" s="1">
        <f t="shared" ref="W6:W37" si="5">(F6+O6+P6+Q6)/R6</f>
        <v>22.648316064276568</v>
      </c>
      <c r="X6" s="1">
        <v>11.7926</v>
      </c>
      <c r="Y6" s="1">
        <v>27.805399999999999</v>
      </c>
      <c r="Z6" s="1">
        <v>29.410799999999998</v>
      </c>
      <c r="AA6" s="1">
        <v>19.5944</v>
      </c>
      <c r="AB6" s="1">
        <v>19.863800000000001</v>
      </c>
      <c r="AC6" s="1">
        <v>16.779800000000002</v>
      </c>
      <c r="AD6" s="1">
        <v>24.038399999999999</v>
      </c>
      <c r="AE6" s="1">
        <v>25.796199999999999</v>
      </c>
      <c r="AF6" s="1">
        <v>20.696999999999999</v>
      </c>
      <c r="AG6" s="1">
        <v>13.750400000000001</v>
      </c>
      <c r="AH6" s="1"/>
      <c r="AI6" s="1">
        <f t="shared" ref="AI6:AI13" si="6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71.284999999999997</v>
      </c>
      <c r="D7" s="1">
        <v>152.20099999999999</v>
      </c>
      <c r="E7" s="1">
        <v>61.908000000000001</v>
      </c>
      <c r="F7" s="1">
        <v>148.702</v>
      </c>
      <c r="G7" s="8">
        <v>1</v>
      </c>
      <c r="H7" s="1">
        <v>45</v>
      </c>
      <c r="I7" s="1" t="s">
        <v>40</v>
      </c>
      <c r="J7" s="1"/>
      <c r="K7" s="1">
        <v>59.2</v>
      </c>
      <c r="L7" s="1">
        <f t="shared" si="2"/>
        <v>2.7079999999999984</v>
      </c>
      <c r="M7" s="1"/>
      <c r="N7" s="1"/>
      <c r="O7" s="1">
        <v>0</v>
      </c>
      <c r="P7" s="1">
        <v>0</v>
      </c>
      <c r="Q7" s="1"/>
      <c r="R7" s="1">
        <f t="shared" si="3"/>
        <v>12.381600000000001</v>
      </c>
      <c r="S7" s="5"/>
      <c r="T7" s="5"/>
      <c r="U7" s="1"/>
      <c r="V7" s="1">
        <f t="shared" si="4"/>
        <v>12.009917942753763</v>
      </c>
      <c r="W7" s="1">
        <f t="shared" si="5"/>
        <v>12.009917942753763</v>
      </c>
      <c r="X7" s="1">
        <v>6.8975999999999997</v>
      </c>
      <c r="Y7" s="1">
        <v>12.279199999999999</v>
      </c>
      <c r="Z7" s="1">
        <v>16.8216</v>
      </c>
      <c r="AA7" s="1">
        <v>14.035600000000001</v>
      </c>
      <c r="AB7" s="1">
        <v>9.3572000000000006</v>
      </c>
      <c r="AC7" s="1">
        <v>9.4543999999999997</v>
      </c>
      <c r="AD7" s="1">
        <v>12.792999999999999</v>
      </c>
      <c r="AE7" s="1">
        <v>14.1942</v>
      </c>
      <c r="AF7" s="1">
        <v>10.577</v>
      </c>
      <c r="AG7" s="1">
        <v>10.375999999999999</v>
      </c>
      <c r="AH7" s="1" t="s">
        <v>45</v>
      </c>
      <c r="AI7" s="1">
        <f t="shared" si="6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39</v>
      </c>
      <c r="C8" s="1">
        <v>81.308000000000007</v>
      </c>
      <c r="D8" s="1">
        <v>1.33</v>
      </c>
      <c r="E8" s="1">
        <v>46.521999999999998</v>
      </c>
      <c r="F8" s="1">
        <v>26.638000000000002</v>
      </c>
      <c r="G8" s="8">
        <v>1</v>
      </c>
      <c r="H8" s="1">
        <v>45</v>
      </c>
      <c r="I8" s="1" t="s">
        <v>40</v>
      </c>
      <c r="J8" s="1"/>
      <c r="K8" s="1">
        <v>44.4</v>
      </c>
      <c r="L8" s="1">
        <f t="shared" si="2"/>
        <v>2.1219999999999999</v>
      </c>
      <c r="M8" s="1"/>
      <c r="N8" s="1"/>
      <c r="O8" s="1">
        <v>0</v>
      </c>
      <c r="P8" s="1">
        <v>40.849999999999987</v>
      </c>
      <c r="Q8" s="1"/>
      <c r="R8" s="1">
        <f t="shared" si="3"/>
        <v>9.3043999999999993</v>
      </c>
      <c r="S8" s="5">
        <f t="shared" ref="S8:S12" si="7">11*R8-Q8-P8-O8-F8</f>
        <v>34.860400000000013</v>
      </c>
      <c r="T8" s="5"/>
      <c r="U8" s="1"/>
      <c r="V8" s="1">
        <f t="shared" si="4"/>
        <v>11</v>
      </c>
      <c r="W8" s="1">
        <f t="shared" si="5"/>
        <v>7.2533425046214681</v>
      </c>
      <c r="X8" s="1">
        <v>7.5635999999999992</v>
      </c>
      <c r="Y8" s="1">
        <v>0.27360000000000001</v>
      </c>
      <c r="Z8" s="1">
        <v>0.27360000000000001</v>
      </c>
      <c r="AA8" s="1">
        <v>6.65</v>
      </c>
      <c r="AB8" s="1">
        <v>7.1971999999999996</v>
      </c>
      <c r="AC8" s="1">
        <v>11.249000000000001</v>
      </c>
      <c r="AD8" s="1">
        <v>11.5108</v>
      </c>
      <c r="AE8" s="1">
        <v>10.778</v>
      </c>
      <c r="AF8" s="1">
        <v>10.529199999999999</v>
      </c>
      <c r="AG8" s="1">
        <v>12.0314</v>
      </c>
      <c r="AH8" s="1"/>
      <c r="AI8" s="1">
        <f t="shared" si="6"/>
        <v>34.860400000000013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344</v>
      </c>
      <c r="D9" s="1">
        <v>226</v>
      </c>
      <c r="E9" s="1">
        <v>158</v>
      </c>
      <c r="F9" s="1">
        <v>325</v>
      </c>
      <c r="G9" s="8">
        <v>0.45</v>
      </c>
      <c r="H9" s="1">
        <v>45</v>
      </c>
      <c r="I9" s="1" t="s">
        <v>40</v>
      </c>
      <c r="J9" s="1"/>
      <c r="K9" s="1">
        <v>165</v>
      </c>
      <c r="L9" s="1">
        <f t="shared" si="2"/>
        <v>-7</v>
      </c>
      <c r="M9" s="1"/>
      <c r="N9" s="1"/>
      <c r="O9" s="1">
        <v>52.599999999999952</v>
      </c>
      <c r="P9" s="1">
        <v>0</v>
      </c>
      <c r="Q9" s="1"/>
      <c r="R9" s="1">
        <f t="shared" si="3"/>
        <v>31.6</v>
      </c>
      <c r="S9" s="5"/>
      <c r="T9" s="5"/>
      <c r="U9" s="1"/>
      <c r="V9" s="1">
        <f t="shared" si="4"/>
        <v>11.949367088607593</v>
      </c>
      <c r="W9" s="1">
        <f t="shared" si="5"/>
        <v>11.949367088607593</v>
      </c>
      <c r="X9" s="1">
        <v>35.6</v>
      </c>
      <c r="Y9" s="1">
        <v>45.8</v>
      </c>
      <c r="Z9" s="1">
        <v>42.4</v>
      </c>
      <c r="AA9" s="1">
        <v>59.8</v>
      </c>
      <c r="AB9" s="1">
        <v>54</v>
      </c>
      <c r="AC9" s="1">
        <v>9.6</v>
      </c>
      <c r="AD9" s="1">
        <v>14</v>
      </c>
      <c r="AE9" s="1">
        <v>47.4</v>
      </c>
      <c r="AF9" s="1">
        <v>47.6</v>
      </c>
      <c r="AG9" s="1">
        <v>33.200000000000003</v>
      </c>
      <c r="AH9" s="1" t="s">
        <v>45</v>
      </c>
      <c r="AI9" s="1">
        <f t="shared" si="6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98</v>
      </c>
      <c r="D10" s="1">
        <v>310</v>
      </c>
      <c r="E10" s="1">
        <v>188</v>
      </c>
      <c r="F10" s="1">
        <v>110</v>
      </c>
      <c r="G10" s="8">
        <v>0.45</v>
      </c>
      <c r="H10" s="1">
        <v>45</v>
      </c>
      <c r="I10" s="1" t="s">
        <v>40</v>
      </c>
      <c r="J10" s="1"/>
      <c r="K10" s="1">
        <v>193</v>
      </c>
      <c r="L10" s="1">
        <f t="shared" si="2"/>
        <v>-5</v>
      </c>
      <c r="M10" s="1"/>
      <c r="N10" s="1"/>
      <c r="O10" s="1">
        <v>122.8</v>
      </c>
      <c r="P10" s="1">
        <v>135.19999999999999</v>
      </c>
      <c r="Q10" s="1"/>
      <c r="R10" s="1">
        <f t="shared" si="3"/>
        <v>37.6</v>
      </c>
      <c r="S10" s="5">
        <f t="shared" si="7"/>
        <v>45.600000000000023</v>
      </c>
      <c r="T10" s="5"/>
      <c r="U10" s="1"/>
      <c r="V10" s="1">
        <f t="shared" si="4"/>
        <v>11</v>
      </c>
      <c r="W10" s="1">
        <f t="shared" si="5"/>
        <v>9.787234042553191</v>
      </c>
      <c r="X10" s="1">
        <v>38.200000000000003</v>
      </c>
      <c r="Y10" s="1">
        <v>35.4</v>
      </c>
      <c r="Z10" s="1">
        <v>35.4</v>
      </c>
      <c r="AA10" s="1">
        <v>56.2</v>
      </c>
      <c r="AB10" s="1">
        <v>51.4</v>
      </c>
      <c r="AC10" s="1">
        <v>50.2</v>
      </c>
      <c r="AD10" s="1">
        <v>48.2</v>
      </c>
      <c r="AE10" s="1">
        <v>33.6</v>
      </c>
      <c r="AF10" s="1">
        <v>37.4</v>
      </c>
      <c r="AG10" s="1">
        <v>54.8</v>
      </c>
      <c r="AH10" s="1"/>
      <c r="AI10" s="1">
        <f t="shared" si="6"/>
        <v>20.52000000000001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44</v>
      </c>
      <c r="C11" s="1">
        <v>10</v>
      </c>
      <c r="D11" s="1">
        <v>75</v>
      </c>
      <c r="E11" s="1">
        <v>19</v>
      </c>
      <c r="F11" s="1">
        <v>65</v>
      </c>
      <c r="G11" s="8">
        <v>0.17</v>
      </c>
      <c r="H11" s="1">
        <v>180</v>
      </c>
      <c r="I11" s="1" t="s">
        <v>40</v>
      </c>
      <c r="J11" s="1"/>
      <c r="K11" s="1">
        <v>19</v>
      </c>
      <c r="L11" s="1">
        <f t="shared" si="2"/>
        <v>0</v>
      </c>
      <c r="M11" s="1"/>
      <c r="N11" s="1"/>
      <c r="O11" s="1">
        <v>17.999999999999989</v>
      </c>
      <c r="P11" s="1">
        <v>0</v>
      </c>
      <c r="Q11" s="1"/>
      <c r="R11" s="1">
        <f t="shared" si="3"/>
        <v>3.8</v>
      </c>
      <c r="S11" s="5"/>
      <c r="T11" s="5"/>
      <c r="U11" s="1"/>
      <c r="V11" s="1">
        <f t="shared" si="4"/>
        <v>21.84210526315789</v>
      </c>
      <c r="W11" s="1">
        <f t="shared" si="5"/>
        <v>21.84210526315789</v>
      </c>
      <c r="X11" s="1">
        <v>4</v>
      </c>
      <c r="Y11" s="1">
        <v>7.6</v>
      </c>
      <c r="Z11" s="1">
        <v>7.4</v>
      </c>
      <c r="AA11" s="1">
        <v>4</v>
      </c>
      <c r="AB11" s="1">
        <v>4.4000000000000004</v>
      </c>
      <c r="AC11" s="1">
        <v>6.2</v>
      </c>
      <c r="AD11" s="1">
        <v>6.6</v>
      </c>
      <c r="AE11" s="1">
        <v>3.2</v>
      </c>
      <c r="AF11" s="1">
        <v>3.6</v>
      </c>
      <c r="AG11" s="1">
        <v>6.4</v>
      </c>
      <c r="AH11" s="1"/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44</v>
      </c>
      <c r="C12" s="1">
        <v>50</v>
      </c>
      <c r="D12" s="1">
        <v>5</v>
      </c>
      <c r="E12" s="1">
        <v>30</v>
      </c>
      <c r="F12" s="1">
        <v>18</v>
      </c>
      <c r="G12" s="8">
        <v>0.3</v>
      </c>
      <c r="H12" s="1">
        <v>40</v>
      </c>
      <c r="I12" s="1" t="s">
        <v>40</v>
      </c>
      <c r="J12" s="1"/>
      <c r="K12" s="1">
        <v>32</v>
      </c>
      <c r="L12" s="1">
        <f t="shared" si="2"/>
        <v>-2</v>
      </c>
      <c r="M12" s="1"/>
      <c r="N12" s="1"/>
      <c r="O12" s="1">
        <v>0</v>
      </c>
      <c r="P12" s="1">
        <v>32</v>
      </c>
      <c r="Q12" s="1"/>
      <c r="R12" s="1">
        <f t="shared" si="3"/>
        <v>6</v>
      </c>
      <c r="S12" s="5">
        <f t="shared" si="7"/>
        <v>16</v>
      </c>
      <c r="T12" s="5"/>
      <c r="U12" s="1"/>
      <c r="V12" s="1">
        <f t="shared" si="4"/>
        <v>11</v>
      </c>
      <c r="W12" s="1">
        <f t="shared" si="5"/>
        <v>8.3333333333333339</v>
      </c>
      <c r="X12" s="1">
        <v>5</v>
      </c>
      <c r="Y12" s="1">
        <v>2.8</v>
      </c>
      <c r="Z12" s="1">
        <v>2.8</v>
      </c>
      <c r="AA12" s="1">
        <v>5</v>
      </c>
      <c r="AB12" s="1">
        <v>6.2</v>
      </c>
      <c r="AC12" s="1">
        <v>3</v>
      </c>
      <c r="AD12" s="1">
        <v>1.8</v>
      </c>
      <c r="AE12" s="1">
        <v>0.6</v>
      </c>
      <c r="AF12" s="1">
        <v>1.4</v>
      </c>
      <c r="AG12" s="1">
        <v>7.8</v>
      </c>
      <c r="AH12" s="1"/>
      <c r="AI12" s="1">
        <f t="shared" si="6"/>
        <v>4.8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44</v>
      </c>
      <c r="C13" s="1">
        <v>40</v>
      </c>
      <c r="D13" s="1">
        <v>45</v>
      </c>
      <c r="E13" s="1">
        <v>30</v>
      </c>
      <c r="F13" s="1">
        <v>55</v>
      </c>
      <c r="G13" s="8">
        <v>0.17</v>
      </c>
      <c r="H13" s="1">
        <v>180</v>
      </c>
      <c r="I13" s="1" t="s">
        <v>40</v>
      </c>
      <c r="J13" s="1"/>
      <c r="K13" s="1">
        <v>30</v>
      </c>
      <c r="L13" s="1">
        <f t="shared" si="2"/>
        <v>0</v>
      </c>
      <c r="M13" s="1"/>
      <c r="N13" s="1"/>
      <c r="O13" s="1">
        <v>66.800000000000011</v>
      </c>
      <c r="P13" s="1">
        <v>0</v>
      </c>
      <c r="Q13" s="1"/>
      <c r="R13" s="1">
        <f t="shared" si="3"/>
        <v>6</v>
      </c>
      <c r="S13" s="5"/>
      <c r="T13" s="5"/>
      <c r="U13" s="1"/>
      <c r="V13" s="1">
        <f t="shared" si="4"/>
        <v>20.3</v>
      </c>
      <c r="W13" s="1">
        <f t="shared" si="5"/>
        <v>20.3</v>
      </c>
      <c r="X13" s="1">
        <v>8.8000000000000007</v>
      </c>
      <c r="Y13" s="1">
        <v>12.8</v>
      </c>
      <c r="Z13" s="1">
        <v>9.1999999999999993</v>
      </c>
      <c r="AA13" s="1">
        <v>3.2</v>
      </c>
      <c r="AB13" s="1">
        <v>3</v>
      </c>
      <c r="AC13" s="1">
        <v>8.4</v>
      </c>
      <c r="AD13" s="1">
        <v>10</v>
      </c>
      <c r="AE13" s="1">
        <v>8.4</v>
      </c>
      <c r="AF13" s="1">
        <v>7</v>
      </c>
      <c r="AG13" s="1">
        <v>7</v>
      </c>
      <c r="AH13" s="1"/>
      <c r="AI13" s="1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50</v>
      </c>
      <c r="B14" s="11" t="s">
        <v>44</v>
      </c>
      <c r="C14" s="11">
        <v>10</v>
      </c>
      <c r="D14" s="11"/>
      <c r="E14" s="11">
        <v>2</v>
      </c>
      <c r="F14" s="11">
        <v>8</v>
      </c>
      <c r="G14" s="12">
        <v>0</v>
      </c>
      <c r="H14" s="11">
        <v>50</v>
      </c>
      <c r="I14" s="11" t="s">
        <v>51</v>
      </c>
      <c r="J14" s="11"/>
      <c r="K14" s="11">
        <v>2</v>
      </c>
      <c r="L14" s="11">
        <f t="shared" si="2"/>
        <v>0</v>
      </c>
      <c r="M14" s="11"/>
      <c r="N14" s="11"/>
      <c r="O14" s="11">
        <v>0</v>
      </c>
      <c r="P14" s="11">
        <v>0</v>
      </c>
      <c r="Q14" s="11"/>
      <c r="R14" s="11">
        <f t="shared" si="3"/>
        <v>0.4</v>
      </c>
      <c r="S14" s="13"/>
      <c r="T14" s="13"/>
      <c r="U14" s="11"/>
      <c r="V14" s="11">
        <f t="shared" si="4"/>
        <v>20</v>
      </c>
      <c r="W14" s="11">
        <f t="shared" si="5"/>
        <v>20</v>
      </c>
      <c r="X14" s="11">
        <v>0.2</v>
      </c>
      <c r="Y14" s="11">
        <v>0</v>
      </c>
      <c r="Z14" s="11">
        <v>0</v>
      </c>
      <c r="AA14" s="11">
        <v>0.2</v>
      </c>
      <c r="AB14" s="11">
        <v>0.2</v>
      </c>
      <c r="AC14" s="11">
        <v>0.6</v>
      </c>
      <c r="AD14" s="11">
        <v>0.6</v>
      </c>
      <c r="AE14" s="11">
        <v>0.4</v>
      </c>
      <c r="AF14" s="11">
        <v>0.4</v>
      </c>
      <c r="AG14" s="11">
        <v>1</v>
      </c>
      <c r="AH14" s="18" t="s">
        <v>154</v>
      </c>
      <c r="AI14" s="1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44</v>
      </c>
      <c r="C15" s="1">
        <v>5</v>
      </c>
      <c r="D15" s="1">
        <v>18</v>
      </c>
      <c r="E15" s="1">
        <v>-5</v>
      </c>
      <c r="F15" s="1">
        <v>18</v>
      </c>
      <c r="G15" s="8">
        <v>0.35</v>
      </c>
      <c r="H15" s="1">
        <v>50</v>
      </c>
      <c r="I15" s="1" t="s">
        <v>40</v>
      </c>
      <c r="J15" s="1"/>
      <c r="K15" s="1">
        <v>1</v>
      </c>
      <c r="L15" s="1">
        <f t="shared" si="2"/>
        <v>-6</v>
      </c>
      <c r="M15" s="1"/>
      <c r="N15" s="1"/>
      <c r="O15" s="1">
        <v>7.1999999999999993</v>
      </c>
      <c r="P15" s="1">
        <v>0</v>
      </c>
      <c r="Q15" s="1"/>
      <c r="R15" s="1">
        <f t="shared" si="3"/>
        <v>-1</v>
      </c>
      <c r="S15" s="5"/>
      <c r="T15" s="5"/>
      <c r="U15" s="1"/>
      <c r="V15" s="1">
        <f t="shared" si="4"/>
        <v>-25.2</v>
      </c>
      <c r="W15" s="1">
        <f t="shared" si="5"/>
        <v>-25.2</v>
      </c>
      <c r="X15" s="1">
        <v>-1</v>
      </c>
      <c r="Y15" s="1">
        <v>2.4</v>
      </c>
      <c r="Z15" s="1">
        <v>2.4</v>
      </c>
      <c r="AA15" s="1">
        <v>1.6</v>
      </c>
      <c r="AB15" s="1">
        <v>0.2</v>
      </c>
      <c r="AC15" s="1">
        <v>0.6</v>
      </c>
      <c r="AD15" s="1">
        <v>1.2</v>
      </c>
      <c r="AE15" s="1">
        <v>3.2</v>
      </c>
      <c r="AF15" s="1">
        <v>2.8</v>
      </c>
      <c r="AG15" s="1">
        <v>0.6</v>
      </c>
      <c r="AH15" s="1"/>
      <c r="AI15" s="1">
        <f t="shared" ref="AI15:AI21" si="8">G15*S15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53</v>
      </c>
      <c r="B16" s="21" t="s">
        <v>39</v>
      </c>
      <c r="C16" s="21">
        <v>170.98699999999999</v>
      </c>
      <c r="D16" s="21">
        <v>3.5259999999999998</v>
      </c>
      <c r="E16" s="21">
        <v>138.54400000000001</v>
      </c>
      <c r="F16" s="21">
        <v>33.319000000000003</v>
      </c>
      <c r="G16" s="22">
        <v>1</v>
      </c>
      <c r="H16" s="21">
        <v>55</v>
      </c>
      <c r="I16" s="21" t="s">
        <v>40</v>
      </c>
      <c r="J16" s="21"/>
      <c r="K16" s="21">
        <v>130.98599999999999</v>
      </c>
      <c r="L16" s="21">
        <f t="shared" si="2"/>
        <v>7.5580000000000211</v>
      </c>
      <c r="M16" s="21"/>
      <c r="N16" s="21"/>
      <c r="O16" s="21">
        <v>104.8678</v>
      </c>
      <c r="P16" s="21">
        <v>98.863700000000023</v>
      </c>
      <c r="Q16" s="21">
        <v>150</v>
      </c>
      <c r="R16" s="21">
        <f t="shared" si="3"/>
        <v>27.708800000000004</v>
      </c>
      <c r="S16" s="23"/>
      <c r="T16" s="23"/>
      <c r="U16" s="21"/>
      <c r="V16" s="21">
        <f t="shared" si="4"/>
        <v>13.968504590599377</v>
      </c>
      <c r="W16" s="21">
        <f t="shared" si="5"/>
        <v>13.968504590599377</v>
      </c>
      <c r="X16" s="21">
        <v>31.246600000000001</v>
      </c>
      <c r="Y16" s="21">
        <v>23.356400000000001</v>
      </c>
      <c r="Z16" s="21">
        <v>19.3</v>
      </c>
      <c r="AA16" s="21">
        <v>16.195399999999999</v>
      </c>
      <c r="AB16" s="21">
        <v>17.267600000000002</v>
      </c>
      <c r="AC16" s="21">
        <v>26.661799999999999</v>
      </c>
      <c r="AD16" s="21">
        <v>26.6462</v>
      </c>
      <c r="AE16" s="21">
        <v>18.448399999999999</v>
      </c>
      <c r="AF16" s="21">
        <v>19.147600000000001</v>
      </c>
      <c r="AG16" s="21">
        <v>17.434799999999999</v>
      </c>
      <c r="AH16" s="21" t="s">
        <v>54</v>
      </c>
      <c r="AI16" s="2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55</v>
      </c>
      <c r="B17" s="21" t="s">
        <v>39</v>
      </c>
      <c r="C17" s="21">
        <v>-105.33499999999999</v>
      </c>
      <c r="D17" s="21">
        <v>1993.124</v>
      </c>
      <c r="E17" s="21">
        <v>676.62599999999998</v>
      </c>
      <c r="F17" s="21">
        <v>698.88</v>
      </c>
      <c r="G17" s="22">
        <v>1</v>
      </c>
      <c r="H17" s="21">
        <v>50</v>
      </c>
      <c r="I17" s="21" t="s">
        <v>40</v>
      </c>
      <c r="J17" s="21"/>
      <c r="K17" s="21">
        <v>702.49599999999998</v>
      </c>
      <c r="L17" s="21">
        <f t="shared" si="2"/>
        <v>-25.870000000000005</v>
      </c>
      <c r="M17" s="21"/>
      <c r="N17" s="21"/>
      <c r="O17" s="21">
        <v>447.44079999999968</v>
      </c>
      <c r="P17" s="21">
        <v>124.4282000000006</v>
      </c>
      <c r="Q17" s="21">
        <v>200</v>
      </c>
      <c r="R17" s="21">
        <f t="shared" si="3"/>
        <v>135.3252</v>
      </c>
      <c r="S17" s="23">
        <f>12*R17-Q17-P17-O17-F17</f>
        <v>153.15339999999981</v>
      </c>
      <c r="T17" s="23"/>
      <c r="U17" s="21"/>
      <c r="V17" s="21">
        <f t="shared" si="4"/>
        <v>12</v>
      </c>
      <c r="W17" s="21">
        <f t="shared" si="5"/>
        <v>10.868256614436929</v>
      </c>
      <c r="X17" s="21">
        <v>128.65639999999999</v>
      </c>
      <c r="Y17" s="21">
        <v>163.11500000000001</v>
      </c>
      <c r="Z17" s="21">
        <v>161.1104</v>
      </c>
      <c r="AA17" s="21">
        <v>136.1302</v>
      </c>
      <c r="AB17" s="21">
        <v>148.75380000000001</v>
      </c>
      <c r="AC17" s="21">
        <v>148.2782</v>
      </c>
      <c r="AD17" s="21">
        <v>137.1968</v>
      </c>
      <c r="AE17" s="21">
        <v>143.56100000000001</v>
      </c>
      <c r="AF17" s="21">
        <v>145.55420000000001</v>
      </c>
      <c r="AG17" s="21">
        <v>148.24359999999999</v>
      </c>
      <c r="AH17" s="21" t="s">
        <v>56</v>
      </c>
      <c r="AI17" s="21">
        <f t="shared" si="8"/>
        <v>153.15339999999981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39</v>
      </c>
      <c r="C18" s="1">
        <v>10.544</v>
      </c>
      <c r="D18" s="1">
        <v>53.045999999999999</v>
      </c>
      <c r="E18" s="1">
        <v>31.757000000000001</v>
      </c>
      <c r="F18" s="1">
        <v>31.832999999999998</v>
      </c>
      <c r="G18" s="8">
        <v>1</v>
      </c>
      <c r="H18" s="1">
        <v>60</v>
      </c>
      <c r="I18" s="1" t="s">
        <v>40</v>
      </c>
      <c r="J18" s="1"/>
      <c r="K18" s="1">
        <v>29.2</v>
      </c>
      <c r="L18" s="1">
        <f t="shared" si="2"/>
        <v>2.5570000000000022</v>
      </c>
      <c r="M18" s="1"/>
      <c r="N18" s="1"/>
      <c r="O18" s="1">
        <v>6.6281999999999819</v>
      </c>
      <c r="P18" s="1">
        <v>29.377800000000011</v>
      </c>
      <c r="Q18" s="1"/>
      <c r="R18" s="1">
        <f t="shared" si="3"/>
        <v>6.3513999999999999</v>
      </c>
      <c r="S18" s="5"/>
      <c r="T18" s="5"/>
      <c r="U18" s="1"/>
      <c r="V18" s="1">
        <f t="shared" si="4"/>
        <v>10.680952231004186</v>
      </c>
      <c r="W18" s="1">
        <f t="shared" si="5"/>
        <v>10.680952231004186</v>
      </c>
      <c r="X18" s="1">
        <v>6.5274000000000001</v>
      </c>
      <c r="Y18" s="1">
        <v>5.6601999999999997</v>
      </c>
      <c r="Z18" s="1">
        <v>5.6514000000000006</v>
      </c>
      <c r="AA18" s="1">
        <v>2.64</v>
      </c>
      <c r="AB18" s="1">
        <v>3.0036</v>
      </c>
      <c r="AC18" s="1">
        <v>6.2081999999999997</v>
      </c>
      <c r="AD18" s="1">
        <v>5.6773999999999996</v>
      </c>
      <c r="AE18" s="1">
        <v>4.0750000000000002</v>
      </c>
      <c r="AF18" s="1">
        <v>4.6037999999999997</v>
      </c>
      <c r="AG18" s="1">
        <v>5.4765999999999986</v>
      </c>
      <c r="AH18" s="1"/>
      <c r="AI18" s="1">
        <f t="shared" si="8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58</v>
      </c>
      <c r="B19" s="21" t="s">
        <v>39</v>
      </c>
      <c r="C19" s="21">
        <v>-11.848000000000001</v>
      </c>
      <c r="D19" s="21">
        <v>1386.481</v>
      </c>
      <c r="E19" s="21">
        <v>448.40800000000002</v>
      </c>
      <c r="F19" s="21">
        <v>461.34300000000002</v>
      </c>
      <c r="G19" s="22">
        <v>1</v>
      </c>
      <c r="H19" s="21">
        <v>60</v>
      </c>
      <c r="I19" s="21" t="s">
        <v>40</v>
      </c>
      <c r="J19" s="21"/>
      <c r="K19" s="21">
        <v>448.43599999999998</v>
      </c>
      <c r="L19" s="21">
        <f t="shared" si="2"/>
        <v>-2.7999999999963165E-2</v>
      </c>
      <c r="M19" s="21"/>
      <c r="N19" s="21"/>
      <c r="O19" s="21">
        <v>375.02419999999978</v>
      </c>
      <c r="P19" s="21">
        <v>118.8503000000001</v>
      </c>
      <c r="Q19" s="21">
        <v>150</v>
      </c>
      <c r="R19" s="21">
        <f t="shared" si="3"/>
        <v>89.681600000000003</v>
      </c>
      <c r="S19" s="23"/>
      <c r="T19" s="23"/>
      <c r="U19" s="21"/>
      <c r="V19" s="21">
        <f t="shared" si="4"/>
        <v>12.323793286471247</v>
      </c>
      <c r="W19" s="21">
        <f t="shared" si="5"/>
        <v>12.323793286471247</v>
      </c>
      <c r="X19" s="21">
        <v>96.015799999999999</v>
      </c>
      <c r="Y19" s="21">
        <v>119.18980000000001</v>
      </c>
      <c r="Z19" s="21">
        <v>115.36279999999999</v>
      </c>
      <c r="AA19" s="21">
        <v>73.858399999999989</v>
      </c>
      <c r="AB19" s="21">
        <v>77.359200000000001</v>
      </c>
      <c r="AC19" s="21">
        <v>90.787400000000005</v>
      </c>
      <c r="AD19" s="21">
        <v>78.825199999999995</v>
      </c>
      <c r="AE19" s="21">
        <v>67.460999999999999</v>
      </c>
      <c r="AF19" s="21">
        <v>64.517200000000003</v>
      </c>
      <c r="AG19" s="21">
        <v>58.074399999999997</v>
      </c>
      <c r="AH19" s="21" t="s">
        <v>56</v>
      </c>
      <c r="AI19" s="2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39</v>
      </c>
      <c r="C20" s="1">
        <v>30.145</v>
      </c>
      <c r="D20" s="1">
        <v>27.245999999999999</v>
      </c>
      <c r="E20" s="1">
        <v>12.443</v>
      </c>
      <c r="F20" s="1">
        <v>42.337000000000003</v>
      </c>
      <c r="G20" s="8">
        <v>1</v>
      </c>
      <c r="H20" s="1">
        <v>60</v>
      </c>
      <c r="I20" s="1" t="s">
        <v>40</v>
      </c>
      <c r="J20" s="1"/>
      <c r="K20" s="1">
        <v>11.3</v>
      </c>
      <c r="L20" s="1">
        <f t="shared" si="2"/>
        <v>1.1429999999999989</v>
      </c>
      <c r="M20" s="1"/>
      <c r="N20" s="1"/>
      <c r="O20" s="1">
        <v>0</v>
      </c>
      <c r="P20" s="1">
        <v>0</v>
      </c>
      <c r="Q20" s="1"/>
      <c r="R20" s="1">
        <f t="shared" si="3"/>
        <v>2.4885999999999999</v>
      </c>
      <c r="S20" s="5"/>
      <c r="T20" s="5"/>
      <c r="U20" s="1"/>
      <c r="V20" s="1">
        <f t="shared" si="4"/>
        <v>17.012376436550674</v>
      </c>
      <c r="W20" s="1">
        <f t="shared" si="5"/>
        <v>17.012376436550674</v>
      </c>
      <c r="X20" s="1">
        <v>3.0190000000000001</v>
      </c>
      <c r="Y20" s="1">
        <v>1.403</v>
      </c>
      <c r="Z20" s="1">
        <v>1.9184000000000001</v>
      </c>
      <c r="AA20" s="1">
        <v>4.3933999999999997</v>
      </c>
      <c r="AB20" s="1">
        <v>4.3927999999999994</v>
      </c>
      <c r="AC20" s="1">
        <v>3.1924000000000001</v>
      </c>
      <c r="AD20" s="1">
        <v>2.8441999999999998</v>
      </c>
      <c r="AE20" s="1">
        <v>3.1974</v>
      </c>
      <c r="AF20" s="1">
        <v>3.5493999999999999</v>
      </c>
      <c r="AG20" s="1">
        <v>2.8271999999999999</v>
      </c>
      <c r="AH20" s="1"/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60</v>
      </c>
      <c r="B21" s="21" t="s">
        <v>39</v>
      </c>
      <c r="C21" s="21">
        <v>165.26400000000001</v>
      </c>
      <c r="D21" s="21">
        <v>68.096000000000004</v>
      </c>
      <c r="E21" s="21">
        <v>119.068</v>
      </c>
      <c r="F21" s="21">
        <v>111.334</v>
      </c>
      <c r="G21" s="22">
        <v>1</v>
      </c>
      <c r="H21" s="21">
        <v>60</v>
      </c>
      <c r="I21" s="21" t="s">
        <v>40</v>
      </c>
      <c r="J21" s="21"/>
      <c r="K21" s="21">
        <v>113.3</v>
      </c>
      <c r="L21" s="21">
        <f t="shared" si="2"/>
        <v>5.7680000000000007</v>
      </c>
      <c r="M21" s="21"/>
      <c r="N21" s="21"/>
      <c r="O21" s="21">
        <v>53.265200000000043</v>
      </c>
      <c r="P21" s="21">
        <v>126.51690000000001</v>
      </c>
      <c r="Q21" s="21"/>
      <c r="R21" s="21">
        <f t="shared" si="3"/>
        <v>23.813600000000001</v>
      </c>
      <c r="S21" s="23"/>
      <c r="T21" s="23"/>
      <c r="U21" s="21"/>
      <c r="V21" s="21">
        <f t="shared" si="4"/>
        <v>12.224783317096115</v>
      </c>
      <c r="W21" s="21">
        <f t="shared" si="5"/>
        <v>12.224783317096115</v>
      </c>
      <c r="X21" s="21">
        <v>23.383400000000002</v>
      </c>
      <c r="Y21" s="21">
        <v>23.323799999999999</v>
      </c>
      <c r="Z21" s="21">
        <v>24.12</v>
      </c>
      <c r="AA21" s="21">
        <v>24.159800000000001</v>
      </c>
      <c r="AB21" s="21">
        <v>22.729399999999998</v>
      </c>
      <c r="AC21" s="21">
        <v>25.166</v>
      </c>
      <c r="AD21" s="21">
        <v>27.8324</v>
      </c>
      <c r="AE21" s="21">
        <v>28.591000000000001</v>
      </c>
      <c r="AF21" s="21">
        <v>26.292200000000001</v>
      </c>
      <c r="AG21" s="21">
        <v>23.181999999999999</v>
      </c>
      <c r="AH21" s="21" t="s">
        <v>56</v>
      </c>
      <c r="AI21" s="21">
        <f t="shared" si="8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61</v>
      </c>
      <c r="B22" s="11" t="s">
        <v>39</v>
      </c>
      <c r="C22" s="11"/>
      <c r="D22" s="11"/>
      <c r="E22" s="19">
        <v>2.4649999999999999</v>
      </c>
      <c r="F22" s="19">
        <v>-2.4649999999999999</v>
      </c>
      <c r="G22" s="12">
        <v>0</v>
      </c>
      <c r="H22" s="11" t="e">
        <v>#N/A</v>
      </c>
      <c r="I22" s="11" t="s">
        <v>51</v>
      </c>
      <c r="J22" s="11" t="s">
        <v>62</v>
      </c>
      <c r="K22" s="11">
        <v>2.5</v>
      </c>
      <c r="L22" s="11">
        <f t="shared" si="2"/>
        <v>-3.5000000000000142E-2</v>
      </c>
      <c r="M22" s="11"/>
      <c r="N22" s="11"/>
      <c r="O22" s="11"/>
      <c r="P22" s="11">
        <v>0</v>
      </c>
      <c r="Q22" s="11"/>
      <c r="R22" s="11">
        <f t="shared" si="3"/>
        <v>0.49299999999999999</v>
      </c>
      <c r="S22" s="13"/>
      <c r="T22" s="13"/>
      <c r="U22" s="11"/>
      <c r="V22" s="11">
        <f t="shared" si="4"/>
        <v>-5</v>
      </c>
      <c r="W22" s="11">
        <f t="shared" si="5"/>
        <v>-5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/>
      <c r="AI22" s="1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63</v>
      </c>
      <c r="B23" s="21" t="s">
        <v>39</v>
      </c>
      <c r="C23" s="21">
        <v>36.652000000000001</v>
      </c>
      <c r="D23" s="21">
        <v>74.849999999999994</v>
      </c>
      <c r="E23" s="21">
        <v>41.076000000000001</v>
      </c>
      <c r="F23" s="21">
        <v>68.662000000000006</v>
      </c>
      <c r="G23" s="22">
        <v>1</v>
      </c>
      <c r="H23" s="21">
        <v>60</v>
      </c>
      <c r="I23" s="21" t="s">
        <v>40</v>
      </c>
      <c r="J23" s="21"/>
      <c r="K23" s="21">
        <v>48.4</v>
      </c>
      <c r="L23" s="21">
        <f t="shared" si="2"/>
        <v>-7.3239999999999981</v>
      </c>
      <c r="M23" s="21"/>
      <c r="N23" s="21"/>
      <c r="O23" s="21">
        <v>14.719200000000001</v>
      </c>
      <c r="P23" s="21">
        <v>28.564399999999988</v>
      </c>
      <c r="Q23" s="21"/>
      <c r="R23" s="21">
        <f t="shared" si="3"/>
        <v>8.2151999999999994</v>
      </c>
      <c r="S23" s="23"/>
      <c r="T23" s="23"/>
      <c r="U23" s="21"/>
      <c r="V23" s="21">
        <f t="shared" si="4"/>
        <v>13.626643295354953</v>
      </c>
      <c r="W23" s="21">
        <f t="shared" si="5"/>
        <v>13.626643295354953</v>
      </c>
      <c r="X23" s="21">
        <v>9.2707999999999995</v>
      </c>
      <c r="Y23" s="21">
        <v>11.219200000000001</v>
      </c>
      <c r="Z23" s="21">
        <v>11.218400000000001</v>
      </c>
      <c r="AA23" s="21">
        <v>7.3860000000000001</v>
      </c>
      <c r="AB23" s="21">
        <v>7.7292000000000014</v>
      </c>
      <c r="AC23" s="21">
        <v>9.2772000000000006</v>
      </c>
      <c r="AD23" s="21">
        <v>9.9863999999999997</v>
      </c>
      <c r="AE23" s="21">
        <v>11.2316</v>
      </c>
      <c r="AF23" s="21">
        <v>13.5116</v>
      </c>
      <c r="AG23" s="21">
        <v>12.112399999999999</v>
      </c>
      <c r="AH23" s="21" t="s">
        <v>64</v>
      </c>
      <c r="AI23" s="21">
        <f>G23*S23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65</v>
      </c>
      <c r="B24" s="24" t="s">
        <v>39</v>
      </c>
      <c r="C24" s="24">
        <v>37.853999999999999</v>
      </c>
      <c r="D24" s="24">
        <v>96.718999999999994</v>
      </c>
      <c r="E24" s="24">
        <v>43.158000000000001</v>
      </c>
      <c r="F24" s="24">
        <v>90.54</v>
      </c>
      <c r="G24" s="25">
        <v>1</v>
      </c>
      <c r="H24" s="24">
        <v>60</v>
      </c>
      <c r="I24" s="24" t="s">
        <v>40</v>
      </c>
      <c r="J24" s="24"/>
      <c r="K24" s="24">
        <v>54.2</v>
      </c>
      <c r="L24" s="24">
        <f t="shared" si="2"/>
        <v>-11.042000000000002</v>
      </c>
      <c r="M24" s="24"/>
      <c r="N24" s="24"/>
      <c r="O24" s="24">
        <v>16.207000000000001</v>
      </c>
      <c r="P24" s="24">
        <v>0</v>
      </c>
      <c r="Q24" s="24"/>
      <c r="R24" s="24">
        <f t="shared" si="3"/>
        <v>8.6316000000000006</v>
      </c>
      <c r="S24" s="26"/>
      <c r="T24" s="26"/>
      <c r="U24" s="24"/>
      <c r="V24" s="24">
        <f t="shared" si="4"/>
        <v>12.367000324389453</v>
      </c>
      <c r="W24" s="24">
        <f t="shared" si="5"/>
        <v>12.367000324389453</v>
      </c>
      <c r="X24" s="24">
        <v>9.8613999999999997</v>
      </c>
      <c r="Y24" s="24">
        <v>13.555999999999999</v>
      </c>
      <c r="Z24" s="24">
        <v>13.2044</v>
      </c>
      <c r="AA24" s="24">
        <v>8.979000000000001</v>
      </c>
      <c r="AB24" s="24">
        <v>9.1661999999999999</v>
      </c>
      <c r="AC24" s="24">
        <v>9.8769999999999989</v>
      </c>
      <c r="AD24" s="24">
        <v>11.6332</v>
      </c>
      <c r="AE24" s="24">
        <v>4.4046000000000003</v>
      </c>
      <c r="AF24" s="24">
        <v>3.3477999999999999</v>
      </c>
      <c r="AG24" s="24">
        <v>12.1426</v>
      </c>
      <c r="AH24" s="24" t="s">
        <v>66</v>
      </c>
      <c r="AI24" s="24">
        <f>G24*S24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67</v>
      </c>
      <c r="B25" s="21" t="s">
        <v>39</v>
      </c>
      <c r="C25" s="21">
        <v>66.197999999999993</v>
      </c>
      <c r="D25" s="21">
        <v>87.070999999999998</v>
      </c>
      <c r="E25" s="21">
        <v>75.566999999999993</v>
      </c>
      <c r="F25" s="21">
        <v>79.492000000000004</v>
      </c>
      <c r="G25" s="22">
        <v>1</v>
      </c>
      <c r="H25" s="21">
        <v>60</v>
      </c>
      <c r="I25" s="21" t="s">
        <v>40</v>
      </c>
      <c r="J25" s="21"/>
      <c r="K25" s="21">
        <v>86.5</v>
      </c>
      <c r="L25" s="21">
        <f t="shared" si="2"/>
        <v>-10.933000000000007</v>
      </c>
      <c r="M25" s="21"/>
      <c r="N25" s="21"/>
      <c r="O25" s="21">
        <v>27.214000000000031</v>
      </c>
      <c r="P25" s="21">
        <v>91.654999999999987</v>
      </c>
      <c r="Q25" s="21"/>
      <c r="R25" s="21">
        <f t="shared" si="3"/>
        <v>15.113399999999999</v>
      </c>
      <c r="S25" s="23"/>
      <c r="T25" s="23"/>
      <c r="U25" s="21"/>
      <c r="V25" s="21">
        <f t="shared" si="4"/>
        <v>13.124842854685248</v>
      </c>
      <c r="W25" s="21">
        <f t="shared" si="5"/>
        <v>13.124842854685248</v>
      </c>
      <c r="X25" s="21">
        <v>16.524000000000001</v>
      </c>
      <c r="Y25" s="21">
        <v>16.527000000000001</v>
      </c>
      <c r="Z25" s="21">
        <v>15.637600000000001</v>
      </c>
      <c r="AA25" s="21">
        <v>9.3148</v>
      </c>
      <c r="AB25" s="21">
        <v>10.1912</v>
      </c>
      <c r="AC25" s="21">
        <v>12.6914</v>
      </c>
      <c r="AD25" s="21">
        <v>14.104200000000001</v>
      </c>
      <c r="AE25" s="21">
        <v>14.067399999999999</v>
      </c>
      <c r="AF25" s="21">
        <v>13.6286</v>
      </c>
      <c r="AG25" s="21">
        <v>13.26</v>
      </c>
      <c r="AH25" s="21" t="s">
        <v>56</v>
      </c>
      <c r="AI25" s="21">
        <f>G25*S25</f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68</v>
      </c>
      <c r="B26" s="14" t="s">
        <v>39</v>
      </c>
      <c r="C26" s="14"/>
      <c r="D26" s="14"/>
      <c r="E26" s="14"/>
      <c r="F26" s="14"/>
      <c r="G26" s="15">
        <v>0</v>
      </c>
      <c r="H26" s="14">
        <v>30</v>
      </c>
      <c r="I26" s="14" t="s">
        <v>40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/>
      <c r="R26" s="14">
        <f t="shared" si="3"/>
        <v>0</v>
      </c>
      <c r="S26" s="16"/>
      <c r="T26" s="16"/>
      <c r="U26" s="14"/>
      <c r="V26" s="14" t="e">
        <f t="shared" si="4"/>
        <v>#DIV/0!</v>
      </c>
      <c r="W26" s="14" t="e">
        <f t="shared" si="5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69</v>
      </c>
      <c r="AI26" s="14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39</v>
      </c>
      <c r="C27" s="1">
        <v>67.078999999999994</v>
      </c>
      <c r="D27" s="1">
        <v>95.966999999999999</v>
      </c>
      <c r="E27" s="1">
        <v>90.885000000000005</v>
      </c>
      <c r="F27" s="1">
        <v>49.689</v>
      </c>
      <c r="G27" s="8">
        <v>1</v>
      </c>
      <c r="H27" s="1">
        <v>30</v>
      </c>
      <c r="I27" s="1" t="s">
        <v>40</v>
      </c>
      <c r="J27" s="1"/>
      <c r="K27" s="1">
        <v>87.75</v>
      </c>
      <c r="L27" s="1">
        <f t="shared" si="2"/>
        <v>3.1350000000000051</v>
      </c>
      <c r="M27" s="1"/>
      <c r="N27" s="1"/>
      <c r="O27" s="1">
        <v>0</v>
      </c>
      <c r="P27" s="1">
        <v>115.2278</v>
      </c>
      <c r="Q27" s="1"/>
      <c r="R27" s="1">
        <f t="shared" si="3"/>
        <v>18.177</v>
      </c>
      <c r="S27" s="5">
        <f t="shared" ref="S27" si="9">11*R27-Q27-P27-O27-F27</f>
        <v>35.030200000000001</v>
      </c>
      <c r="T27" s="5"/>
      <c r="U27" s="1"/>
      <c r="V27" s="1">
        <f t="shared" si="4"/>
        <v>11</v>
      </c>
      <c r="W27" s="1">
        <f t="shared" si="5"/>
        <v>9.072828299499367</v>
      </c>
      <c r="X27" s="1">
        <v>20.590199999999999</v>
      </c>
      <c r="Y27" s="1">
        <v>7.7995999999999999</v>
      </c>
      <c r="Z27" s="1">
        <v>7.2638000000000007</v>
      </c>
      <c r="AA27" s="1">
        <v>16.535</v>
      </c>
      <c r="AB27" s="1">
        <v>14.424200000000001</v>
      </c>
      <c r="AC27" s="1">
        <v>9.8501999999999992</v>
      </c>
      <c r="AD27" s="1">
        <v>9.2362000000000002</v>
      </c>
      <c r="AE27" s="1">
        <v>11.644399999999999</v>
      </c>
      <c r="AF27" s="1">
        <v>15.3308</v>
      </c>
      <c r="AG27" s="1">
        <v>13.452400000000001</v>
      </c>
      <c r="AH27" s="1"/>
      <c r="AI27" s="1">
        <f>G27*S27</f>
        <v>35.030200000000001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4" t="s">
        <v>71</v>
      </c>
      <c r="B28" s="24" t="s">
        <v>39</v>
      </c>
      <c r="C28" s="24">
        <v>6.8520000000000003</v>
      </c>
      <c r="D28" s="24">
        <v>151.679</v>
      </c>
      <c r="E28" s="24">
        <v>47.069000000000003</v>
      </c>
      <c r="F28" s="24">
        <v>95.89</v>
      </c>
      <c r="G28" s="25">
        <v>1</v>
      </c>
      <c r="H28" s="24">
        <v>30</v>
      </c>
      <c r="I28" s="24" t="s">
        <v>40</v>
      </c>
      <c r="J28" s="24"/>
      <c r="K28" s="24">
        <v>122.9</v>
      </c>
      <c r="L28" s="24">
        <f t="shared" si="2"/>
        <v>-75.831000000000003</v>
      </c>
      <c r="M28" s="24"/>
      <c r="N28" s="24"/>
      <c r="O28" s="24">
        <v>48.684400000000011</v>
      </c>
      <c r="P28" s="24">
        <v>0</v>
      </c>
      <c r="Q28" s="24"/>
      <c r="R28" s="24">
        <f t="shared" si="3"/>
        <v>9.4138000000000002</v>
      </c>
      <c r="S28" s="26"/>
      <c r="T28" s="26"/>
      <c r="U28" s="24"/>
      <c r="V28" s="24">
        <f t="shared" si="4"/>
        <v>15.357708895451362</v>
      </c>
      <c r="W28" s="24">
        <f t="shared" si="5"/>
        <v>15.357708895451362</v>
      </c>
      <c r="X28" s="24">
        <v>11.9918</v>
      </c>
      <c r="Y28" s="24">
        <v>18.240400000000001</v>
      </c>
      <c r="Z28" s="24">
        <v>16.615600000000001</v>
      </c>
      <c r="AA28" s="24">
        <v>5.0229999999999997</v>
      </c>
      <c r="AB28" s="24">
        <v>6.6958000000000002</v>
      </c>
      <c r="AC28" s="24">
        <v>18.675799999999999</v>
      </c>
      <c r="AD28" s="24">
        <v>17.109400000000001</v>
      </c>
      <c r="AE28" s="24">
        <v>14.8752</v>
      </c>
      <c r="AF28" s="24">
        <v>17.227599999999999</v>
      </c>
      <c r="AG28" s="24">
        <v>14.0306</v>
      </c>
      <c r="AH28" s="24" t="s">
        <v>66</v>
      </c>
      <c r="AI28" s="24">
        <f>G28*S28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72</v>
      </c>
      <c r="B29" s="14" t="s">
        <v>39</v>
      </c>
      <c r="C29" s="14"/>
      <c r="D29" s="14"/>
      <c r="E29" s="14"/>
      <c r="F29" s="14"/>
      <c r="G29" s="15">
        <v>0</v>
      </c>
      <c r="H29" s="14">
        <v>45</v>
      </c>
      <c r="I29" s="14" t="s">
        <v>40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/>
      <c r="R29" s="14">
        <f t="shared" si="3"/>
        <v>0</v>
      </c>
      <c r="S29" s="16"/>
      <c r="T29" s="16"/>
      <c r="U29" s="14"/>
      <c r="V29" s="14" t="e">
        <f t="shared" si="4"/>
        <v>#DIV/0!</v>
      </c>
      <c r="W29" s="14" t="e">
        <f t="shared" si="5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69</v>
      </c>
      <c r="AI29" s="14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39</v>
      </c>
      <c r="C30" s="1">
        <v>53.390999999999998</v>
      </c>
      <c r="D30" s="1"/>
      <c r="E30" s="1">
        <v>17.384</v>
      </c>
      <c r="F30" s="1">
        <v>34.566000000000003</v>
      </c>
      <c r="G30" s="8">
        <v>1</v>
      </c>
      <c r="H30" s="1">
        <v>40</v>
      </c>
      <c r="I30" s="1" t="s">
        <v>40</v>
      </c>
      <c r="J30" s="1"/>
      <c r="K30" s="1">
        <v>15.6</v>
      </c>
      <c r="L30" s="1">
        <f t="shared" si="2"/>
        <v>1.7840000000000007</v>
      </c>
      <c r="M30" s="1"/>
      <c r="N30" s="1"/>
      <c r="O30" s="1">
        <v>0</v>
      </c>
      <c r="P30" s="1">
        <v>0</v>
      </c>
      <c r="Q30" s="1"/>
      <c r="R30" s="1">
        <f t="shared" si="3"/>
        <v>3.4767999999999999</v>
      </c>
      <c r="S30" s="5">
        <f t="shared" ref="S30:S45" si="10">11*R30-Q30-P30-O30-F30</f>
        <v>3.6787999999999954</v>
      </c>
      <c r="T30" s="5"/>
      <c r="U30" s="1"/>
      <c r="V30" s="1">
        <f t="shared" si="4"/>
        <v>11</v>
      </c>
      <c r="W30" s="1">
        <f t="shared" si="5"/>
        <v>9.9419005982512658</v>
      </c>
      <c r="X30" s="1">
        <v>2.8936000000000002</v>
      </c>
      <c r="Y30" s="1">
        <v>3.1522000000000001</v>
      </c>
      <c r="Z30" s="1">
        <v>3.1522000000000001</v>
      </c>
      <c r="AA30" s="1">
        <v>2.8163999999999998</v>
      </c>
      <c r="AB30" s="1">
        <v>3.1025999999999998</v>
      </c>
      <c r="AC30" s="1">
        <v>2.4906000000000001</v>
      </c>
      <c r="AD30" s="1">
        <v>3.6326000000000001</v>
      </c>
      <c r="AE30" s="1">
        <v>6.4040000000000008</v>
      </c>
      <c r="AF30" s="1">
        <v>4.3672000000000004</v>
      </c>
      <c r="AG30" s="1">
        <v>2.7490000000000001</v>
      </c>
      <c r="AH30" s="20" t="s">
        <v>74</v>
      </c>
      <c r="AI30" s="1">
        <f t="shared" ref="AI30:AI52" si="11">G30*S30</f>
        <v>3.6787999999999954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39</v>
      </c>
      <c r="C31" s="1">
        <v>24.896000000000001</v>
      </c>
      <c r="D31" s="1">
        <v>51.468000000000004</v>
      </c>
      <c r="E31" s="1">
        <v>24.114999999999998</v>
      </c>
      <c r="F31" s="1">
        <v>51.414000000000001</v>
      </c>
      <c r="G31" s="8">
        <v>1</v>
      </c>
      <c r="H31" s="1">
        <v>30</v>
      </c>
      <c r="I31" s="1" t="s">
        <v>40</v>
      </c>
      <c r="J31" s="1"/>
      <c r="K31" s="1">
        <v>27.8</v>
      </c>
      <c r="L31" s="1">
        <f t="shared" si="2"/>
        <v>-3.6850000000000023</v>
      </c>
      <c r="M31" s="1"/>
      <c r="N31" s="1"/>
      <c r="O31" s="1">
        <v>23.183599999999991</v>
      </c>
      <c r="P31" s="1">
        <v>0</v>
      </c>
      <c r="Q31" s="1"/>
      <c r="R31" s="1">
        <f t="shared" si="3"/>
        <v>4.8229999999999995</v>
      </c>
      <c r="S31" s="5"/>
      <c r="T31" s="5"/>
      <c r="U31" s="1"/>
      <c r="V31" s="1">
        <f t="shared" si="4"/>
        <v>15.467053701015967</v>
      </c>
      <c r="W31" s="1">
        <f t="shared" si="5"/>
        <v>15.467053701015967</v>
      </c>
      <c r="X31" s="1">
        <v>5.4066000000000001</v>
      </c>
      <c r="Y31" s="1">
        <v>8.2376000000000005</v>
      </c>
      <c r="Z31" s="1">
        <v>7.6540000000000008</v>
      </c>
      <c r="AA31" s="1">
        <v>1.7988</v>
      </c>
      <c r="AB31" s="1">
        <v>5.6335999999999986</v>
      </c>
      <c r="AC31" s="1">
        <v>1.9750000000000001</v>
      </c>
      <c r="AD31" s="1">
        <v>0.18820000000000001</v>
      </c>
      <c r="AE31" s="1">
        <v>6.8891999999999998</v>
      </c>
      <c r="AF31" s="1">
        <v>8.3840000000000003</v>
      </c>
      <c r="AG31" s="1">
        <v>0.49459999999999998</v>
      </c>
      <c r="AH31" s="1" t="s">
        <v>76</v>
      </c>
      <c r="AI31" s="1">
        <f t="shared" si="11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39</v>
      </c>
      <c r="C32" s="1">
        <v>95.9</v>
      </c>
      <c r="D32" s="1">
        <v>38.267000000000003</v>
      </c>
      <c r="E32" s="1">
        <v>50.212000000000003</v>
      </c>
      <c r="F32" s="1">
        <v>72.066000000000003</v>
      </c>
      <c r="G32" s="8">
        <v>1</v>
      </c>
      <c r="H32" s="1">
        <v>50</v>
      </c>
      <c r="I32" s="1" t="s">
        <v>40</v>
      </c>
      <c r="J32" s="1"/>
      <c r="K32" s="1">
        <v>42.5</v>
      </c>
      <c r="L32" s="1">
        <f t="shared" si="2"/>
        <v>7.7120000000000033</v>
      </c>
      <c r="M32" s="1"/>
      <c r="N32" s="1"/>
      <c r="O32" s="1">
        <v>15.029199999999991</v>
      </c>
      <c r="P32" s="1">
        <v>4.0288000000000181</v>
      </c>
      <c r="Q32" s="1"/>
      <c r="R32" s="1">
        <f t="shared" si="3"/>
        <v>10.042400000000001</v>
      </c>
      <c r="S32" s="5">
        <f t="shared" si="10"/>
        <v>19.342399999999998</v>
      </c>
      <c r="T32" s="5"/>
      <c r="U32" s="1"/>
      <c r="V32" s="1">
        <f t="shared" si="4"/>
        <v>11</v>
      </c>
      <c r="W32" s="1">
        <f t="shared" si="5"/>
        <v>9.0739265514219714</v>
      </c>
      <c r="X32" s="1">
        <v>10.576599999999999</v>
      </c>
      <c r="Y32" s="1">
        <v>13.1304</v>
      </c>
      <c r="Z32" s="1">
        <v>12.502000000000001</v>
      </c>
      <c r="AA32" s="1">
        <v>16.905799999999999</v>
      </c>
      <c r="AB32" s="1">
        <v>18.958400000000001</v>
      </c>
      <c r="AC32" s="1">
        <v>15.6472</v>
      </c>
      <c r="AD32" s="1">
        <v>15.134600000000001</v>
      </c>
      <c r="AE32" s="1">
        <v>19.0656</v>
      </c>
      <c r="AF32" s="1">
        <v>18.491399999999999</v>
      </c>
      <c r="AG32" s="1">
        <v>10.138400000000001</v>
      </c>
      <c r="AH32" s="1"/>
      <c r="AI32" s="1">
        <f t="shared" si="11"/>
        <v>19.342399999999998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39</v>
      </c>
      <c r="C33" s="1">
        <v>82.57</v>
      </c>
      <c r="D33" s="1">
        <v>22.09</v>
      </c>
      <c r="E33" s="1">
        <v>43.19</v>
      </c>
      <c r="F33" s="1">
        <v>61.47</v>
      </c>
      <c r="G33" s="8">
        <v>1</v>
      </c>
      <c r="H33" s="1">
        <v>50</v>
      </c>
      <c r="I33" s="1" t="s">
        <v>40</v>
      </c>
      <c r="J33" s="1"/>
      <c r="K33" s="1">
        <v>35.1</v>
      </c>
      <c r="L33" s="1">
        <f t="shared" si="2"/>
        <v>8.0899999999999963</v>
      </c>
      <c r="M33" s="1"/>
      <c r="N33" s="1"/>
      <c r="O33" s="1">
        <v>11.74120000000001</v>
      </c>
      <c r="P33" s="1">
        <v>17.82579999999999</v>
      </c>
      <c r="Q33" s="1"/>
      <c r="R33" s="1">
        <f t="shared" si="3"/>
        <v>8.6379999999999999</v>
      </c>
      <c r="S33" s="5">
        <f t="shared" si="10"/>
        <v>3.9810000000000088</v>
      </c>
      <c r="T33" s="5"/>
      <c r="U33" s="1"/>
      <c r="V33" s="1">
        <f t="shared" si="4"/>
        <v>11</v>
      </c>
      <c r="W33" s="1">
        <f t="shared" si="5"/>
        <v>10.539129428108357</v>
      </c>
      <c r="X33" s="1">
        <v>9.0334000000000003</v>
      </c>
      <c r="Y33" s="1">
        <v>10.3462</v>
      </c>
      <c r="Z33" s="1">
        <v>10.8672</v>
      </c>
      <c r="AA33" s="1">
        <v>9.6334</v>
      </c>
      <c r="AB33" s="1">
        <v>10.0008</v>
      </c>
      <c r="AC33" s="1">
        <v>15.445600000000001</v>
      </c>
      <c r="AD33" s="1">
        <v>14.5954</v>
      </c>
      <c r="AE33" s="1">
        <v>10.724600000000001</v>
      </c>
      <c r="AF33" s="1">
        <v>12.705399999999999</v>
      </c>
      <c r="AG33" s="1">
        <v>10.803000000000001</v>
      </c>
      <c r="AH33" s="1"/>
      <c r="AI33" s="1">
        <f t="shared" si="11"/>
        <v>3.9810000000000088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44</v>
      </c>
      <c r="C34" s="1">
        <v>525</v>
      </c>
      <c r="D34" s="1">
        <v>1036</v>
      </c>
      <c r="E34" s="1">
        <v>347</v>
      </c>
      <c r="F34" s="1">
        <v>763</v>
      </c>
      <c r="G34" s="8">
        <v>0.4</v>
      </c>
      <c r="H34" s="1">
        <v>45</v>
      </c>
      <c r="I34" s="10" t="s">
        <v>80</v>
      </c>
      <c r="J34" s="1"/>
      <c r="K34" s="1">
        <v>347</v>
      </c>
      <c r="L34" s="1">
        <f t="shared" si="2"/>
        <v>0</v>
      </c>
      <c r="M34" s="1"/>
      <c r="N34" s="1"/>
      <c r="O34" s="1">
        <v>0</v>
      </c>
      <c r="P34" s="1">
        <v>0</v>
      </c>
      <c r="Q34" s="1"/>
      <c r="R34" s="1">
        <f t="shared" si="3"/>
        <v>69.400000000000006</v>
      </c>
      <c r="S34" s="5"/>
      <c r="T34" s="5"/>
      <c r="U34" s="1"/>
      <c r="V34" s="1">
        <f t="shared" si="4"/>
        <v>10.994236311239192</v>
      </c>
      <c r="W34" s="1">
        <f t="shared" si="5"/>
        <v>10.994236311239192</v>
      </c>
      <c r="X34" s="1">
        <v>68.400000000000006</v>
      </c>
      <c r="Y34" s="1">
        <v>87.6</v>
      </c>
      <c r="Z34" s="1">
        <v>90.2</v>
      </c>
      <c r="AA34" s="1">
        <v>108.2</v>
      </c>
      <c r="AB34" s="1">
        <v>106.4</v>
      </c>
      <c r="AC34" s="1">
        <v>90.6</v>
      </c>
      <c r="AD34" s="1">
        <v>94.4</v>
      </c>
      <c r="AE34" s="1">
        <v>99.2</v>
      </c>
      <c r="AF34" s="1">
        <v>87.6</v>
      </c>
      <c r="AG34" s="1">
        <v>71.400000000000006</v>
      </c>
      <c r="AH34" s="1" t="s">
        <v>45</v>
      </c>
      <c r="AI34" s="1">
        <f t="shared" si="11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44</v>
      </c>
      <c r="C35" s="1">
        <v>58</v>
      </c>
      <c r="D35" s="1">
        <v>233</v>
      </c>
      <c r="E35" s="1">
        <v>68</v>
      </c>
      <c r="F35" s="1">
        <v>197</v>
      </c>
      <c r="G35" s="8">
        <v>0.45</v>
      </c>
      <c r="H35" s="1">
        <v>50</v>
      </c>
      <c r="I35" s="1" t="s">
        <v>40</v>
      </c>
      <c r="J35" s="1"/>
      <c r="K35" s="1">
        <v>70</v>
      </c>
      <c r="L35" s="1">
        <f t="shared" si="2"/>
        <v>-2</v>
      </c>
      <c r="M35" s="1"/>
      <c r="N35" s="1"/>
      <c r="O35" s="1">
        <v>0</v>
      </c>
      <c r="P35" s="1">
        <v>0</v>
      </c>
      <c r="Q35" s="1"/>
      <c r="R35" s="1">
        <f t="shared" si="3"/>
        <v>13.6</v>
      </c>
      <c r="S35" s="5"/>
      <c r="T35" s="5"/>
      <c r="U35" s="1"/>
      <c r="V35" s="1">
        <f t="shared" si="4"/>
        <v>14.48529411764706</v>
      </c>
      <c r="W35" s="1">
        <f t="shared" si="5"/>
        <v>14.48529411764706</v>
      </c>
      <c r="X35" s="1">
        <v>13.2</v>
      </c>
      <c r="Y35" s="1">
        <v>22.8</v>
      </c>
      <c r="Z35" s="1">
        <v>26.6</v>
      </c>
      <c r="AA35" s="1">
        <v>19.600000000000001</v>
      </c>
      <c r="AB35" s="1">
        <v>17</v>
      </c>
      <c r="AC35" s="1">
        <v>19.8</v>
      </c>
      <c r="AD35" s="1">
        <v>18</v>
      </c>
      <c r="AE35" s="1">
        <v>23</v>
      </c>
      <c r="AF35" s="1">
        <v>25.8</v>
      </c>
      <c r="AG35" s="1">
        <v>33.799999999999997</v>
      </c>
      <c r="AH35" s="1" t="s">
        <v>45</v>
      </c>
      <c r="AI35" s="1">
        <f t="shared" si="11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44</v>
      </c>
      <c r="C36" s="1">
        <v>544</v>
      </c>
      <c r="D36" s="1">
        <v>289</v>
      </c>
      <c r="E36" s="1">
        <v>357</v>
      </c>
      <c r="F36" s="1">
        <v>421</v>
      </c>
      <c r="G36" s="8">
        <v>0.4</v>
      </c>
      <c r="H36" s="1">
        <v>45</v>
      </c>
      <c r="I36" s="1" t="s">
        <v>40</v>
      </c>
      <c r="J36" s="1"/>
      <c r="K36" s="1">
        <v>369</v>
      </c>
      <c r="L36" s="1">
        <f t="shared" si="2"/>
        <v>-12</v>
      </c>
      <c r="M36" s="1"/>
      <c r="N36" s="1"/>
      <c r="O36" s="1">
        <v>186.6</v>
      </c>
      <c r="P36" s="1">
        <v>20.399999999999981</v>
      </c>
      <c r="Q36" s="1"/>
      <c r="R36" s="1">
        <f t="shared" si="3"/>
        <v>71.400000000000006</v>
      </c>
      <c r="S36" s="5">
        <f t="shared" si="10"/>
        <v>157.40000000000009</v>
      </c>
      <c r="T36" s="5"/>
      <c r="U36" s="1"/>
      <c r="V36" s="1">
        <f t="shared" si="4"/>
        <v>11</v>
      </c>
      <c r="W36" s="1">
        <f t="shared" si="5"/>
        <v>8.7955182072829121</v>
      </c>
      <c r="X36" s="1">
        <v>69</v>
      </c>
      <c r="Y36" s="1">
        <v>83.8</v>
      </c>
      <c r="Z36" s="1">
        <v>81.8</v>
      </c>
      <c r="AA36" s="1">
        <v>100.4</v>
      </c>
      <c r="AB36" s="1">
        <v>105.6</v>
      </c>
      <c r="AC36" s="1">
        <v>37.799999999999997</v>
      </c>
      <c r="AD36" s="1">
        <v>40.6</v>
      </c>
      <c r="AE36" s="1">
        <v>127.2</v>
      </c>
      <c r="AF36" s="1">
        <v>121.6</v>
      </c>
      <c r="AG36" s="1">
        <v>83.8</v>
      </c>
      <c r="AH36" s="1"/>
      <c r="AI36" s="1">
        <f t="shared" si="11"/>
        <v>62.960000000000036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39</v>
      </c>
      <c r="C37" s="1">
        <v>54.609000000000002</v>
      </c>
      <c r="D37" s="1">
        <v>18.036000000000001</v>
      </c>
      <c r="E37" s="1">
        <v>29.382000000000001</v>
      </c>
      <c r="F37" s="1">
        <v>43.262999999999998</v>
      </c>
      <c r="G37" s="8">
        <v>1</v>
      </c>
      <c r="H37" s="1">
        <v>45</v>
      </c>
      <c r="I37" s="1" t="s">
        <v>40</v>
      </c>
      <c r="J37" s="1"/>
      <c r="K37" s="1">
        <v>26.3</v>
      </c>
      <c r="L37" s="1">
        <f t="shared" si="2"/>
        <v>3.0820000000000007</v>
      </c>
      <c r="M37" s="1"/>
      <c r="N37" s="1"/>
      <c r="O37" s="1">
        <v>4</v>
      </c>
      <c r="P37" s="1">
        <v>0</v>
      </c>
      <c r="Q37" s="1"/>
      <c r="R37" s="1">
        <f t="shared" si="3"/>
        <v>5.8764000000000003</v>
      </c>
      <c r="S37" s="5">
        <f t="shared" si="10"/>
        <v>17.377400000000002</v>
      </c>
      <c r="T37" s="5"/>
      <c r="U37" s="1"/>
      <c r="V37" s="1">
        <f t="shared" si="4"/>
        <v>11</v>
      </c>
      <c r="W37" s="1">
        <f t="shared" si="5"/>
        <v>8.0428493635559182</v>
      </c>
      <c r="X37" s="1">
        <v>5.2805999999999997</v>
      </c>
      <c r="Y37" s="1">
        <v>6.74</v>
      </c>
      <c r="Z37" s="1">
        <v>5.891</v>
      </c>
      <c r="AA37" s="1">
        <v>8.0040000000000013</v>
      </c>
      <c r="AB37" s="1">
        <v>7.3453999999999997</v>
      </c>
      <c r="AC37" s="1">
        <v>5.444</v>
      </c>
      <c r="AD37" s="1">
        <v>6.6219999999999999</v>
      </c>
      <c r="AE37" s="1">
        <v>5.1124000000000001</v>
      </c>
      <c r="AF37" s="1">
        <v>5.0752000000000006</v>
      </c>
      <c r="AG37" s="1">
        <v>4.7431999999999999</v>
      </c>
      <c r="AH37" s="1"/>
      <c r="AI37" s="1">
        <f t="shared" si="11"/>
        <v>17.377400000000002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84</v>
      </c>
      <c r="B38" s="1" t="s">
        <v>44</v>
      </c>
      <c r="C38" s="1"/>
      <c r="D38" s="1"/>
      <c r="E38" s="1"/>
      <c r="F38" s="1"/>
      <c r="G38" s="8">
        <v>0.45</v>
      </c>
      <c r="H38" s="1">
        <v>45</v>
      </c>
      <c r="I38" s="1" t="s">
        <v>40</v>
      </c>
      <c r="J38" s="1"/>
      <c r="K38" s="1"/>
      <c r="L38" s="1">
        <f t="shared" ref="L38:L69" si="12">E38-K38</f>
        <v>0</v>
      </c>
      <c r="M38" s="1"/>
      <c r="N38" s="1"/>
      <c r="O38" s="1"/>
      <c r="P38" s="10"/>
      <c r="Q38" s="1"/>
      <c r="R38" s="1">
        <f t="shared" ref="R38:R69" si="13">E38/5</f>
        <v>0</v>
      </c>
      <c r="S38" s="17">
        <v>10</v>
      </c>
      <c r="T38" s="5"/>
      <c r="U38" s="1"/>
      <c r="V38" s="1" t="e">
        <f t="shared" ref="V38:V69" si="14">(F38+O38+P38+Q38+S38)/R38</f>
        <v>#DIV/0!</v>
      </c>
      <c r="W38" s="1" t="e">
        <f t="shared" ref="W38:W69" si="15">(F38+O38+P38+Q38)/R38</f>
        <v>#DIV/0!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-0.4</v>
      </c>
      <c r="AE38" s="1">
        <v>-0.6</v>
      </c>
      <c r="AF38" s="1">
        <v>-0.2</v>
      </c>
      <c r="AG38" s="1">
        <v>-0.2</v>
      </c>
      <c r="AH38" s="10" t="s">
        <v>85</v>
      </c>
      <c r="AI38" s="1">
        <f t="shared" si="11"/>
        <v>4.5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44</v>
      </c>
      <c r="C39" s="1">
        <v>41</v>
      </c>
      <c r="D39" s="1">
        <v>285</v>
      </c>
      <c r="E39" s="1">
        <v>119</v>
      </c>
      <c r="F39" s="1">
        <v>193</v>
      </c>
      <c r="G39" s="8">
        <v>0.35</v>
      </c>
      <c r="H39" s="1">
        <v>40</v>
      </c>
      <c r="I39" s="1" t="s">
        <v>40</v>
      </c>
      <c r="J39" s="1"/>
      <c r="K39" s="1">
        <v>177</v>
      </c>
      <c r="L39" s="1">
        <f t="shared" si="12"/>
        <v>-58</v>
      </c>
      <c r="M39" s="1"/>
      <c r="N39" s="1"/>
      <c r="O39" s="1">
        <v>0</v>
      </c>
      <c r="P39" s="1">
        <v>42</v>
      </c>
      <c r="Q39" s="1"/>
      <c r="R39" s="1">
        <f t="shared" si="13"/>
        <v>23.8</v>
      </c>
      <c r="S39" s="5">
        <f t="shared" si="10"/>
        <v>26.800000000000011</v>
      </c>
      <c r="T39" s="5"/>
      <c r="U39" s="1"/>
      <c r="V39" s="1">
        <f t="shared" si="14"/>
        <v>11</v>
      </c>
      <c r="W39" s="1">
        <f t="shared" si="15"/>
        <v>9.8739495798319332</v>
      </c>
      <c r="X39" s="1">
        <v>24.6</v>
      </c>
      <c r="Y39" s="1">
        <v>26</v>
      </c>
      <c r="Z39" s="1">
        <v>27</v>
      </c>
      <c r="AA39" s="1">
        <v>6.2</v>
      </c>
      <c r="AB39" s="1">
        <v>2.4</v>
      </c>
      <c r="AC39" s="1">
        <v>21</v>
      </c>
      <c r="AD39" s="1">
        <v>23.8</v>
      </c>
      <c r="AE39" s="1">
        <v>11.8</v>
      </c>
      <c r="AF39" s="1">
        <v>10.8</v>
      </c>
      <c r="AG39" s="1">
        <v>15</v>
      </c>
      <c r="AH39" s="1" t="s">
        <v>45</v>
      </c>
      <c r="AI39" s="1">
        <f t="shared" si="11"/>
        <v>9.3800000000000026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87</v>
      </c>
      <c r="B40" s="1" t="s">
        <v>39</v>
      </c>
      <c r="C40" s="1">
        <v>109.861</v>
      </c>
      <c r="D40" s="1">
        <v>64.974000000000004</v>
      </c>
      <c r="E40" s="1">
        <v>115.28</v>
      </c>
      <c r="F40" s="1">
        <v>27.459</v>
      </c>
      <c r="G40" s="8">
        <v>1</v>
      </c>
      <c r="H40" s="1">
        <v>40</v>
      </c>
      <c r="I40" s="1" t="s">
        <v>40</v>
      </c>
      <c r="J40" s="1"/>
      <c r="K40" s="1">
        <v>121.84</v>
      </c>
      <c r="L40" s="1">
        <f t="shared" si="12"/>
        <v>-6.5600000000000023</v>
      </c>
      <c r="M40" s="1"/>
      <c r="N40" s="1"/>
      <c r="O40" s="1">
        <v>32.917040000000007</v>
      </c>
      <c r="P40" s="1">
        <v>147.82140000000001</v>
      </c>
      <c r="Q40" s="1"/>
      <c r="R40" s="1">
        <f t="shared" si="13"/>
        <v>23.056000000000001</v>
      </c>
      <c r="S40" s="5">
        <f t="shared" si="10"/>
        <v>45.418559999999985</v>
      </c>
      <c r="T40" s="5"/>
      <c r="U40" s="1"/>
      <c r="V40" s="1">
        <f t="shared" si="14"/>
        <v>11</v>
      </c>
      <c r="W40" s="1">
        <f t="shared" si="15"/>
        <v>9.0300763358778635</v>
      </c>
      <c r="X40" s="1">
        <v>25.181000000000001</v>
      </c>
      <c r="Y40" s="1">
        <v>18.300599999999999</v>
      </c>
      <c r="Z40" s="1">
        <v>17.610199999999999</v>
      </c>
      <c r="AA40" s="1">
        <v>17.0182</v>
      </c>
      <c r="AB40" s="1">
        <v>20.203199999999999</v>
      </c>
      <c r="AC40" s="1">
        <v>11.598599999999999</v>
      </c>
      <c r="AD40" s="1">
        <v>10.429</v>
      </c>
      <c r="AE40" s="1">
        <v>20.003799999999998</v>
      </c>
      <c r="AF40" s="1">
        <v>22.159400000000002</v>
      </c>
      <c r="AG40" s="1">
        <v>13.343999999999999</v>
      </c>
      <c r="AH40" s="1"/>
      <c r="AI40" s="1">
        <f t="shared" si="11"/>
        <v>45.418559999999985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88</v>
      </c>
      <c r="B41" s="1" t="s">
        <v>44</v>
      </c>
      <c r="C41" s="1">
        <v>86</v>
      </c>
      <c r="D41" s="1">
        <v>130</v>
      </c>
      <c r="E41" s="1">
        <v>113</v>
      </c>
      <c r="F41" s="1">
        <v>91</v>
      </c>
      <c r="G41" s="8">
        <v>0.4</v>
      </c>
      <c r="H41" s="1">
        <v>40</v>
      </c>
      <c r="I41" s="1" t="s">
        <v>40</v>
      </c>
      <c r="J41" s="1"/>
      <c r="K41" s="1">
        <v>117</v>
      </c>
      <c r="L41" s="1">
        <f t="shared" si="12"/>
        <v>-4</v>
      </c>
      <c r="M41" s="1"/>
      <c r="N41" s="1"/>
      <c r="O41" s="1">
        <v>0</v>
      </c>
      <c r="P41" s="1">
        <v>157</v>
      </c>
      <c r="Q41" s="1"/>
      <c r="R41" s="1">
        <f t="shared" si="13"/>
        <v>22.6</v>
      </c>
      <c r="S41" s="5"/>
      <c r="T41" s="5"/>
      <c r="U41" s="1"/>
      <c r="V41" s="1">
        <f t="shared" si="14"/>
        <v>10.973451327433628</v>
      </c>
      <c r="W41" s="1">
        <f t="shared" si="15"/>
        <v>10.973451327433628</v>
      </c>
      <c r="X41" s="1">
        <v>25</v>
      </c>
      <c r="Y41" s="1">
        <v>5.8</v>
      </c>
      <c r="Z41" s="1">
        <v>-1</v>
      </c>
      <c r="AA41" s="1">
        <v>21</v>
      </c>
      <c r="AB41" s="1">
        <v>22.8</v>
      </c>
      <c r="AC41" s="1">
        <v>10.4</v>
      </c>
      <c r="AD41" s="1">
        <v>10.4</v>
      </c>
      <c r="AE41" s="1">
        <v>14.4</v>
      </c>
      <c r="AF41" s="1">
        <v>15.8</v>
      </c>
      <c r="AG41" s="1">
        <v>6.6</v>
      </c>
      <c r="AH41" s="1"/>
      <c r="AI41" s="1">
        <f t="shared" si="11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89</v>
      </c>
      <c r="B42" s="1" t="s">
        <v>44</v>
      </c>
      <c r="C42" s="1">
        <v>209</v>
      </c>
      <c r="D42" s="1">
        <v>531</v>
      </c>
      <c r="E42" s="1">
        <v>111</v>
      </c>
      <c r="F42" s="1">
        <v>418</v>
      </c>
      <c r="G42" s="8">
        <v>0.4</v>
      </c>
      <c r="H42" s="1">
        <v>45</v>
      </c>
      <c r="I42" s="1" t="s">
        <v>40</v>
      </c>
      <c r="J42" s="1"/>
      <c r="K42" s="1">
        <v>111</v>
      </c>
      <c r="L42" s="1">
        <f t="shared" si="12"/>
        <v>0</v>
      </c>
      <c r="M42" s="1"/>
      <c r="N42" s="1"/>
      <c r="O42" s="1">
        <v>0</v>
      </c>
      <c r="P42" s="1">
        <v>0</v>
      </c>
      <c r="Q42" s="1"/>
      <c r="R42" s="1">
        <f t="shared" si="13"/>
        <v>22.2</v>
      </c>
      <c r="S42" s="5"/>
      <c r="T42" s="5"/>
      <c r="U42" s="1"/>
      <c r="V42" s="1">
        <f t="shared" si="14"/>
        <v>18.828828828828829</v>
      </c>
      <c r="W42" s="1">
        <f t="shared" si="15"/>
        <v>18.828828828828829</v>
      </c>
      <c r="X42" s="1">
        <v>23.8</v>
      </c>
      <c r="Y42" s="1">
        <v>17</v>
      </c>
      <c r="Z42" s="1">
        <v>22.2</v>
      </c>
      <c r="AA42" s="1">
        <v>50</v>
      </c>
      <c r="AB42" s="1">
        <v>43.4</v>
      </c>
      <c r="AC42" s="1">
        <v>24</v>
      </c>
      <c r="AD42" s="1">
        <v>23.4</v>
      </c>
      <c r="AE42" s="1">
        <v>29.8</v>
      </c>
      <c r="AF42" s="1">
        <v>35</v>
      </c>
      <c r="AG42" s="1">
        <v>25</v>
      </c>
      <c r="AH42" s="1" t="s">
        <v>45</v>
      </c>
      <c r="AI42" s="1">
        <f t="shared" si="11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90</v>
      </c>
      <c r="B43" s="1" t="s">
        <v>39</v>
      </c>
      <c r="C43" s="1">
        <v>161.161</v>
      </c>
      <c r="D43" s="1">
        <v>87.724000000000004</v>
      </c>
      <c r="E43" s="1">
        <v>124.155</v>
      </c>
      <c r="F43" s="1">
        <v>89.635000000000005</v>
      </c>
      <c r="G43" s="8">
        <v>1</v>
      </c>
      <c r="H43" s="1">
        <v>40</v>
      </c>
      <c r="I43" s="1" t="s">
        <v>40</v>
      </c>
      <c r="J43" s="1"/>
      <c r="K43" s="1">
        <v>131.29</v>
      </c>
      <c r="L43" s="1">
        <f t="shared" si="12"/>
        <v>-7.1349999999999909</v>
      </c>
      <c r="M43" s="1"/>
      <c r="N43" s="1"/>
      <c r="O43" s="1">
        <v>57.296599999999977</v>
      </c>
      <c r="P43" s="1">
        <v>82.852399999999989</v>
      </c>
      <c r="Q43" s="1"/>
      <c r="R43" s="1">
        <f t="shared" si="13"/>
        <v>24.831</v>
      </c>
      <c r="S43" s="5">
        <f t="shared" si="10"/>
        <v>43.357000000000042</v>
      </c>
      <c r="T43" s="5"/>
      <c r="U43" s="1"/>
      <c r="V43" s="1">
        <f t="shared" si="14"/>
        <v>11.000000000000002</v>
      </c>
      <c r="W43" s="1">
        <f t="shared" si="15"/>
        <v>9.2539164753735239</v>
      </c>
      <c r="X43" s="1">
        <v>25.622399999999999</v>
      </c>
      <c r="Y43" s="1">
        <v>26.592600000000001</v>
      </c>
      <c r="Z43" s="1">
        <v>25.423400000000001</v>
      </c>
      <c r="AA43" s="1">
        <v>21.725200000000001</v>
      </c>
      <c r="AB43" s="1">
        <v>25.231400000000001</v>
      </c>
      <c r="AC43" s="1">
        <v>19.693000000000001</v>
      </c>
      <c r="AD43" s="1">
        <v>19.252400000000002</v>
      </c>
      <c r="AE43" s="1">
        <v>29.830400000000001</v>
      </c>
      <c r="AF43" s="1">
        <v>29.974399999999999</v>
      </c>
      <c r="AG43" s="1">
        <v>20.110399999999998</v>
      </c>
      <c r="AH43" s="1"/>
      <c r="AI43" s="1">
        <f t="shared" si="11"/>
        <v>43.357000000000042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44</v>
      </c>
      <c r="C44" s="1">
        <v>77</v>
      </c>
      <c r="D44" s="1">
        <v>141</v>
      </c>
      <c r="E44" s="1">
        <v>78</v>
      </c>
      <c r="F44" s="1">
        <v>110</v>
      </c>
      <c r="G44" s="8">
        <v>0.35</v>
      </c>
      <c r="H44" s="1">
        <v>40</v>
      </c>
      <c r="I44" s="1" t="s">
        <v>40</v>
      </c>
      <c r="J44" s="1"/>
      <c r="K44" s="1">
        <v>82</v>
      </c>
      <c r="L44" s="1">
        <f t="shared" si="12"/>
        <v>-4</v>
      </c>
      <c r="M44" s="1"/>
      <c r="N44" s="1"/>
      <c r="O44" s="1">
        <v>36.399999999999977</v>
      </c>
      <c r="P44" s="1">
        <v>28.21999999999997</v>
      </c>
      <c r="Q44" s="1"/>
      <c r="R44" s="1">
        <f t="shared" si="13"/>
        <v>15.6</v>
      </c>
      <c r="S44" s="5"/>
      <c r="T44" s="5"/>
      <c r="U44" s="1"/>
      <c r="V44" s="1">
        <f t="shared" si="14"/>
        <v>11.19358974358974</v>
      </c>
      <c r="W44" s="1">
        <f t="shared" si="15"/>
        <v>11.19358974358974</v>
      </c>
      <c r="X44" s="1">
        <v>18.399999999999999</v>
      </c>
      <c r="Y44" s="1">
        <v>21.4</v>
      </c>
      <c r="Z44" s="1">
        <v>21.2</v>
      </c>
      <c r="AA44" s="1">
        <v>14.4</v>
      </c>
      <c r="AB44" s="1">
        <v>14</v>
      </c>
      <c r="AC44" s="1">
        <v>21.6</v>
      </c>
      <c r="AD44" s="1">
        <v>21.8</v>
      </c>
      <c r="AE44" s="1">
        <v>22.2</v>
      </c>
      <c r="AF44" s="1">
        <v>21.6</v>
      </c>
      <c r="AG44" s="1">
        <v>18.600000000000001</v>
      </c>
      <c r="AH44" s="1"/>
      <c r="AI44" s="1">
        <f t="shared" si="11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44</v>
      </c>
      <c r="C45" s="1">
        <v>337</v>
      </c>
      <c r="D45" s="1">
        <v>433</v>
      </c>
      <c r="E45" s="1">
        <v>312</v>
      </c>
      <c r="F45" s="1">
        <v>408</v>
      </c>
      <c r="G45" s="8">
        <v>0.4</v>
      </c>
      <c r="H45" s="1">
        <v>40</v>
      </c>
      <c r="I45" s="10" t="s">
        <v>80</v>
      </c>
      <c r="J45" s="1"/>
      <c r="K45" s="1">
        <v>313</v>
      </c>
      <c r="L45" s="1">
        <f t="shared" si="12"/>
        <v>-1</v>
      </c>
      <c r="M45" s="1"/>
      <c r="N45" s="1"/>
      <c r="O45" s="1">
        <v>0</v>
      </c>
      <c r="P45" s="1">
        <v>251</v>
      </c>
      <c r="Q45" s="1"/>
      <c r="R45" s="1">
        <f t="shared" si="13"/>
        <v>62.4</v>
      </c>
      <c r="S45" s="5">
        <f t="shared" si="10"/>
        <v>27.399999999999977</v>
      </c>
      <c r="T45" s="5"/>
      <c r="U45" s="1"/>
      <c r="V45" s="1">
        <f t="shared" si="14"/>
        <v>11</v>
      </c>
      <c r="W45" s="1">
        <f t="shared" si="15"/>
        <v>10.560897435897436</v>
      </c>
      <c r="X45" s="1">
        <v>69.8</v>
      </c>
      <c r="Y45" s="1">
        <v>34.4</v>
      </c>
      <c r="Z45" s="1">
        <v>31.6</v>
      </c>
      <c r="AA45" s="1">
        <v>81.599999999999994</v>
      </c>
      <c r="AB45" s="1">
        <v>80.599999999999994</v>
      </c>
      <c r="AC45" s="1">
        <v>47.4</v>
      </c>
      <c r="AD45" s="1">
        <v>45</v>
      </c>
      <c r="AE45" s="1">
        <v>66.8</v>
      </c>
      <c r="AF45" s="1">
        <v>68.8</v>
      </c>
      <c r="AG45" s="1">
        <v>46.8</v>
      </c>
      <c r="AH45" s="1" t="s">
        <v>45</v>
      </c>
      <c r="AI45" s="1">
        <f t="shared" si="11"/>
        <v>10.959999999999992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39</v>
      </c>
      <c r="C46" s="1">
        <v>65.516999999999996</v>
      </c>
      <c r="D46" s="1">
        <v>57.808999999999997</v>
      </c>
      <c r="E46" s="1">
        <v>57.457999999999998</v>
      </c>
      <c r="F46" s="1">
        <v>61.786000000000001</v>
      </c>
      <c r="G46" s="8">
        <v>1</v>
      </c>
      <c r="H46" s="1">
        <v>50</v>
      </c>
      <c r="I46" s="1" t="s">
        <v>40</v>
      </c>
      <c r="J46" s="1"/>
      <c r="K46" s="1">
        <v>54.12</v>
      </c>
      <c r="L46" s="1">
        <f t="shared" si="12"/>
        <v>3.338000000000001</v>
      </c>
      <c r="M46" s="1"/>
      <c r="N46" s="1"/>
      <c r="O46" s="1">
        <v>16.49280000000002</v>
      </c>
      <c r="P46" s="1">
        <v>50.520599999999988</v>
      </c>
      <c r="Q46" s="1"/>
      <c r="R46" s="1">
        <f t="shared" si="13"/>
        <v>11.4916</v>
      </c>
      <c r="S46" s="5"/>
      <c r="T46" s="5"/>
      <c r="U46" s="1"/>
      <c r="V46" s="1">
        <f t="shared" si="14"/>
        <v>11.208134637474329</v>
      </c>
      <c r="W46" s="1">
        <f t="shared" si="15"/>
        <v>11.208134637474329</v>
      </c>
      <c r="X46" s="1">
        <v>12.302199999999999</v>
      </c>
      <c r="Y46" s="1">
        <v>11.4434</v>
      </c>
      <c r="Z46" s="1">
        <v>11.1678</v>
      </c>
      <c r="AA46" s="1">
        <v>11.7354</v>
      </c>
      <c r="AB46" s="1">
        <v>11.736800000000001</v>
      </c>
      <c r="AC46" s="1">
        <v>9.7254000000000005</v>
      </c>
      <c r="AD46" s="1">
        <v>11.366199999999999</v>
      </c>
      <c r="AE46" s="1">
        <v>13.247999999999999</v>
      </c>
      <c r="AF46" s="1">
        <v>12.7006</v>
      </c>
      <c r="AG46" s="1">
        <v>11.255000000000001</v>
      </c>
      <c r="AH46" s="1"/>
      <c r="AI46" s="1">
        <f t="shared" si="11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39</v>
      </c>
      <c r="C47" s="1">
        <v>54.048000000000002</v>
      </c>
      <c r="D47" s="1">
        <v>209.92500000000001</v>
      </c>
      <c r="E47" s="1">
        <v>83.87</v>
      </c>
      <c r="F47" s="1">
        <v>173.315</v>
      </c>
      <c r="G47" s="8">
        <v>1</v>
      </c>
      <c r="H47" s="1">
        <v>50</v>
      </c>
      <c r="I47" s="1" t="s">
        <v>40</v>
      </c>
      <c r="J47" s="1"/>
      <c r="K47" s="1">
        <v>81.046000000000006</v>
      </c>
      <c r="L47" s="1">
        <f t="shared" si="12"/>
        <v>2.8239999999999981</v>
      </c>
      <c r="M47" s="1"/>
      <c r="N47" s="1"/>
      <c r="O47" s="1">
        <v>68.548079999999999</v>
      </c>
      <c r="P47" s="1">
        <v>0</v>
      </c>
      <c r="Q47" s="1"/>
      <c r="R47" s="1">
        <f t="shared" si="13"/>
        <v>16.774000000000001</v>
      </c>
      <c r="S47" s="5"/>
      <c r="T47" s="5"/>
      <c r="U47" s="1"/>
      <c r="V47" s="1">
        <f t="shared" si="14"/>
        <v>14.418926910695122</v>
      </c>
      <c r="W47" s="1">
        <f t="shared" si="15"/>
        <v>14.418926910695122</v>
      </c>
      <c r="X47" s="1">
        <v>18.655999999999999</v>
      </c>
      <c r="Y47" s="1">
        <v>26.757000000000001</v>
      </c>
      <c r="Z47" s="1">
        <v>26.452999999999999</v>
      </c>
      <c r="AA47" s="1">
        <v>18.463200000000001</v>
      </c>
      <c r="AB47" s="1">
        <v>20.078399999999998</v>
      </c>
      <c r="AC47" s="1">
        <v>16.3994</v>
      </c>
      <c r="AD47" s="1">
        <v>15.2242</v>
      </c>
      <c r="AE47" s="1">
        <v>21.303799999999999</v>
      </c>
      <c r="AF47" s="1">
        <v>23.063400000000001</v>
      </c>
      <c r="AG47" s="1">
        <v>19.0032</v>
      </c>
      <c r="AH47" s="1"/>
      <c r="AI47" s="1">
        <f t="shared" si="11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95</v>
      </c>
      <c r="B48" s="1" t="s">
        <v>39</v>
      </c>
      <c r="C48" s="1">
        <v>15.529</v>
      </c>
      <c r="D48" s="1">
        <v>115.33199999999999</v>
      </c>
      <c r="E48" s="1">
        <v>51.38</v>
      </c>
      <c r="F48" s="1">
        <v>72.137</v>
      </c>
      <c r="G48" s="8">
        <v>1</v>
      </c>
      <c r="H48" s="1">
        <v>40</v>
      </c>
      <c r="I48" s="1" t="s">
        <v>40</v>
      </c>
      <c r="J48" s="1"/>
      <c r="K48" s="1">
        <v>45.7</v>
      </c>
      <c r="L48" s="1">
        <f t="shared" si="12"/>
        <v>5.68</v>
      </c>
      <c r="M48" s="1"/>
      <c r="N48" s="1"/>
      <c r="O48" s="1">
        <v>16.123400000000021</v>
      </c>
      <c r="P48" s="1">
        <v>37.100599999999993</v>
      </c>
      <c r="Q48" s="1"/>
      <c r="R48" s="1">
        <f t="shared" si="13"/>
        <v>10.276</v>
      </c>
      <c r="S48" s="5"/>
      <c r="T48" s="5"/>
      <c r="U48" s="1"/>
      <c r="V48" s="1">
        <f t="shared" si="14"/>
        <v>12.199396652393929</v>
      </c>
      <c r="W48" s="1">
        <f t="shared" si="15"/>
        <v>12.199396652393929</v>
      </c>
      <c r="X48" s="1">
        <v>13.4178</v>
      </c>
      <c r="Y48" s="1">
        <v>13.159599999999999</v>
      </c>
      <c r="Z48" s="1">
        <v>13.1198</v>
      </c>
      <c r="AA48" s="1">
        <v>16.916599999999999</v>
      </c>
      <c r="AB48" s="1">
        <v>15.617800000000001</v>
      </c>
      <c r="AC48" s="1">
        <v>18.523199999999999</v>
      </c>
      <c r="AD48" s="1">
        <v>15.9954</v>
      </c>
      <c r="AE48" s="1">
        <v>10.985200000000001</v>
      </c>
      <c r="AF48" s="1">
        <v>8.6029999999999998</v>
      </c>
      <c r="AG48" s="1">
        <v>17.61</v>
      </c>
      <c r="AH48" s="1"/>
      <c r="AI48" s="1">
        <f t="shared" si="11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96</v>
      </c>
      <c r="B49" s="1" t="s">
        <v>44</v>
      </c>
      <c r="C49" s="1">
        <v>123</v>
      </c>
      <c r="D49" s="1">
        <v>90</v>
      </c>
      <c r="E49" s="1">
        <v>43</v>
      </c>
      <c r="F49" s="1">
        <v>144</v>
      </c>
      <c r="G49" s="8">
        <v>0.45</v>
      </c>
      <c r="H49" s="1">
        <v>50</v>
      </c>
      <c r="I49" s="1" t="s">
        <v>40</v>
      </c>
      <c r="J49" s="1"/>
      <c r="K49" s="1">
        <v>47</v>
      </c>
      <c r="L49" s="1">
        <f t="shared" si="12"/>
        <v>-4</v>
      </c>
      <c r="M49" s="1"/>
      <c r="N49" s="1"/>
      <c r="O49" s="1">
        <v>74.200000000000017</v>
      </c>
      <c r="P49" s="1">
        <v>0</v>
      </c>
      <c r="Q49" s="1"/>
      <c r="R49" s="1">
        <f t="shared" si="13"/>
        <v>8.6</v>
      </c>
      <c r="S49" s="5"/>
      <c r="T49" s="5"/>
      <c r="U49" s="1"/>
      <c r="V49" s="1">
        <f t="shared" si="14"/>
        <v>25.372093023255818</v>
      </c>
      <c r="W49" s="1">
        <f t="shared" si="15"/>
        <v>25.372093023255818</v>
      </c>
      <c r="X49" s="1">
        <v>9.6</v>
      </c>
      <c r="Y49" s="1">
        <v>23.6</v>
      </c>
      <c r="Z49" s="1">
        <v>22.2</v>
      </c>
      <c r="AA49" s="1">
        <v>16</v>
      </c>
      <c r="AB49" s="1">
        <v>17.600000000000001</v>
      </c>
      <c r="AC49" s="1">
        <v>25.8</v>
      </c>
      <c r="AD49" s="1">
        <v>24</v>
      </c>
      <c r="AE49" s="1">
        <v>17.2</v>
      </c>
      <c r="AF49" s="1">
        <v>16.8</v>
      </c>
      <c r="AG49" s="1">
        <v>17.399999999999999</v>
      </c>
      <c r="AH49" s="1" t="s">
        <v>97</v>
      </c>
      <c r="AI49" s="1">
        <f t="shared" si="11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98</v>
      </c>
      <c r="B50" s="1" t="s">
        <v>39</v>
      </c>
      <c r="C50" s="1"/>
      <c r="D50" s="1"/>
      <c r="E50" s="1"/>
      <c r="F50" s="1"/>
      <c r="G50" s="8">
        <v>1</v>
      </c>
      <c r="H50" s="1">
        <v>40</v>
      </c>
      <c r="I50" s="1" t="s">
        <v>40</v>
      </c>
      <c r="J50" s="1"/>
      <c r="K50" s="1"/>
      <c r="L50" s="1">
        <f t="shared" si="12"/>
        <v>0</v>
      </c>
      <c r="M50" s="1"/>
      <c r="N50" s="1"/>
      <c r="O50" s="1"/>
      <c r="P50" s="10"/>
      <c r="Q50" s="1"/>
      <c r="R50" s="1">
        <f t="shared" si="13"/>
        <v>0</v>
      </c>
      <c r="S50" s="17">
        <v>4</v>
      </c>
      <c r="T50" s="5"/>
      <c r="U50" s="1"/>
      <c r="V50" s="1" t="e">
        <f t="shared" si="14"/>
        <v>#DIV/0!</v>
      </c>
      <c r="W50" s="1" t="e">
        <f t="shared" si="15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99</v>
      </c>
      <c r="AI50" s="1">
        <f t="shared" si="11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44</v>
      </c>
      <c r="C51" s="1"/>
      <c r="D51" s="1">
        <v>96</v>
      </c>
      <c r="E51" s="1">
        <v>19</v>
      </c>
      <c r="F51" s="1">
        <v>71</v>
      </c>
      <c r="G51" s="8">
        <v>0.4</v>
      </c>
      <c r="H51" s="1">
        <v>40</v>
      </c>
      <c r="I51" s="1" t="s">
        <v>40</v>
      </c>
      <c r="J51" s="1"/>
      <c r="K51" s="1">
        <v>25</v>
      </c>
      <c r="L51" s="1">
        <f t="shared" si="12"/>
        <v>-6</v>
      </c>
      <c r="M51" s="1"/>
      <c r="N51" s="1"/>
      <c r="O51" s="1">
        <v>0</v>
      </c>
      <c r="P51" s="1">
        <v>0</v>
      </c>
      <c r="Q51" s="1"/>
      <c r="R51" s="1">
        <f t="shared" si="13"/>
        <v>3.8</v>
      </c>
      <c r="S51" s="5"/>
      <c r="T51" s="5"/>
      <c r="U51" s="1"/>
      <c r="V51" s="1">
        <f t="shared" si="14"/>
        <v>18.684210526315791</v>
      </c>
      <c r="W51" s="1">
        <f t="shared" si="15"/>
        <v>18.684210526315791</v>
      </c>
      <c r="X51" s="1">
        <v>3.6</v>
      </c>
      <c r="Y51" s="1">
        <v>7.4</v>
      </c>
      <c r="Z51" s="1">
        <v>10.4</v>
      </c>
      <c r="AA51" s="1">
        <v>6.6</v>
      </c>
      <c r="AB51" s="1">
        <v>5.4</v>
      </c>
      <c r="AC51" s="1">
        <v>9.8000000000000007</v>
      </c>
      <c r="AD51" s="1">
        <v>8.4</v>
      </c>
      <c r="AE51" s="1">
        <v>6.8</v>
      </c>
      <c r="AF51" s="1">
        <v>9.6</v>
      </c>
      <c r="AG51" s="1">
        <v>9.6</v>
      </c>
      <c r="AH51" s="1" t="s">
        <v>101</v>
      </c>
      <c r="AI51" s="1">
        <f t="shared" si="11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44</v>
      </c>
      <c r="C52" s="1">
        <v>4</v>
      </c>
      <c r="D52" s="1">
        <v>98</v>
      </c>
      <c r="E52" s="1">
        <v>30</v>
      </c>
      <c r="F52" s="1">
        <v>47</v>
      </c>
      <c r="G52" s="8">
        <v>0.4</v>
      </c>
      <c r="H52" s="1">
        <v>40</v>
      </c>
      <c r="I52" s="1" t="s">
        <v>40</v>
      </c>
      <c r="J52" s="1"/>
      <c r="K52" s="1">
        <v>37</v>
      </c>
      <c r="L52" s="1">
        <f t="shared" si="12"/>
        <v>-7</v>
      </c>
      <c r="M52" s="1"/>
      <c r="N52" s="1"/>
      <c r="O52" s="1">
        <v>0</v>
      </c>
      <c r="P52" s="1">
        <v>23.400000000000009</v>
      </c>
      <c r="Q52" s="1"/>
      <c r="R52" s="1">
        <f t="shared" si="13"/>
        <v>6</v>
      </c>
      <c r="S52" s="5"/>
      <c r="T52" s="5"/>
      <c r="U52" s="1"/>
      <c r="V52" s="1">
        <f t="shared" si="14"/>
        <v>11.733333333333334</v>
      </c>
      <c r="W52" s="1">
        <f t="shared" si="15"/>
        <v>11.733333333333334</v>
      </c>
      <c r="X52" s="1">
        <v>6.6</v>
      </c>
      <c r="Y52" s="1">
        <v>5.8</v>
      </c>
      <c r="Z52" s="1">
        <v>9</v>
      </c>
      <c r="AA52" s="1">
        <v>9.4</v>
      </c>
      <c r="AB52" s="1">
        <v>7</v>
      </c>
      <c r="AC52" s="1">
        <v>9</v>
      </c>
      <c r="AD52" s="1">
        <v>7.4</v>
      </c>
      <c r="AE52" s="1">
        <v>4.5999999999999996</v>
      </c>
      <c r="AF52" s="1">
        <v>9.1999999999999993</v>
      </c>
      <c r="AG52" s="1">
        <v>9</v>
      </c>
      <c r="AH52" s="1"/>
      <c r="AI52" s="1">
        <f t="shared" si="11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103</v>
      </c>
      <c r="B53" s="14" t="s">
        <v>39</v>
      </c>
      <c r="C53" s="14"/>
      <c r="D53" s="14"/>
      <c r="E53" s="14"/>
      <c r="F53" s="14"/>
      <c r="G53" s="15">
        <v>0</v>
      </c>
      <c r="H53" s="14">
        <v>50</v>
      </c>
      <c r="I53" s="14" t="s">
        <v>40</v>
      </c>
      <c r="J53" s="14"/>
      <c r="K53" s="14"/>
      <c r="L53" s="14">
        <f t="shared" si="12"/>
        <v>0</v>
      </c>
      <c r="M53" s="14"/>
      <c r="N53" s="14"/>
      <c r="O53" s="14">
        <v>0</v>
      </c>
      <c r="P53" s="14">
        <v>0</v>
      </c>
      <c r="Q53" s="14"/>
      <c r="R53" s="14">
        <f t="shared" si="13"/>
        <v>0</v>
      </c>
      <c r="S53" s="16"/>
      <c r="T53" s="16"/>
      <c r="U53" s="14"/>
      <c r="V53" s="14" t="e">
        <f t="shared" si="14"/>
        <v>#DIV/0!</v>
      </c>
      <c r="W53" s="14" t="e">
        <f t="shared" si="15"/>
        <v>#DIV/0!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 t="s">
        <v>69</v>
      </c>
      <c r="AI53" s="14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39</v>
      </c>
      <c r="C54" s="1">
        <v>81.605999999999995</v>
      </c>
      <c r="D54" s="1">
        <v>144.66800000000001</v>
      </c>
      <c r="E54" s="1">
        <v>73.528999999999996</v>
      </c>
      <c r="F54" s="1">
        <v>144.65899999999999</v>
      </c>
      <c r="G54" s="8">
        <v>1</v>
      </c>
      <c r="H54" s="1">
        <v>50</v>
      </c>
      <c r="I54" s="1" t="s">
        <v>40</v>
      </c>
      <c r="J54" s="1"/>
      <c r="K54" s="1">
        <v>72.054000000000002</v>
      </c>
      <c r="L54" s="1">
        <f t="shared" si="12"/>
        <v>1.4749999999999943</v>
      </c>
      <c r="M54" s="1"/>
      <c r="N54" s="1"/>
      <c r="O54" s="1">
        <v>7.4723999999999648</v>
      </c>
      <c r="P54" s="1">
        <v>0</v>
      </c>
      <c r="Q54" s="1"/>
      <c r="R54" s="1">
        <f t="shared" si="13"/>
        <v>14.7058</v>
      </c>
      <c r="S54" s="5">
        <f t="shared" ref="S54:S60" si="16">11*R54-Q54-P54-O54-F54</f>
        <v>9.6324000000000467</v>
      </c>
      <c r="T54" s="5"/>
      <c r="U54" s="1"/>
      <c r="V54" s="1">
        <f t="shared" si="14"/>
        <v>11</v>
      </c>
      <c r="W54" s="1">
        <f t="shared" si="15"/>
        <v>10.344993131961536</v>
      </c>
      <c r="X54" s="1">
        <v>15.2286</v>
      </c>
      <c r="Y54" s="1">
        <v>20.1496</v>
      </c>
      <c r="Z54" s="1">
        <v>21.5412</v>
      </c>
      <c r="AA54" s="1">
        <v>18.969799999999999</v>
      </c>
      <c r="AB54" s="1">
        <v>18.445399999999999</v>
      </c>
      <c r="AC54" s="1">
        <v>16.2944</v>
      </c>
      <c r="AD54" s="1">
        <v>16.5564</v>
      </c>
      <c r="AE54" s="1">
        <v>23.510400000000001</v>
      </c>
      <c r="AF54" s="1">
        <v>21.7468</v>
      </c>
      <c r="AG54" s="1">
        <v>11.3584</v>
      </c>
      <c r="AH54" s="1"/>
      <c r="AI54" s="1">
        <f t="shared" ref="AI54:AI61" si="17">G54*S54</f>
        <v>9.6324000000000467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39</v>
      </c>
      <c r="C55" s="1">
        <v>47.790999999999997</v>
      </c>
      <c r="D55" s="1">
        <v>43.064</v>
      </c>
      <c r="E55" s="1">
        <v>25.920999999999999</v>
      </c>
      <c r="F55" s="1">
        <v>64.933999999999997</v>
      </c>
      <c r="G55" s="8">
        <v>1</v>
      </c>
      <c r="H55" s="1">
        <v>50</v>
      </c>
      <c r="I55" s="1" t="s">
        <v>40</v>
      </c>
      <c r="J55" s="1"/>
      <c r="K55" s="1">
        <v>24.9</v>
      </c>
      <c r="L55" s="1">
        <f t="shared" si="12"/>
        <v>1.0210000000000008</v>
      </c>
      <c r="M55" s="1"/>
      <c r="N55" s="1"/>
      <c r="O55" s="1">
        <v>15.451599999999999</v>
      </c>
      <c r="P55" s="1">
        <v>0</v>
      </c>
      <c r="Q55" s="1"/>
      <c r="R55" s="1">
        <f t="shared" si="13"/>
        <v>5.1841999999999997</v>
      </c>
      <c r="S55" s="5"/>
      <c r="T55" s="5"/>
      <c r="U55" s="1"/>
      <c r="V55" s="1">
        <f t="shared" si="14"/>
        <v>15.505883260676672</v>
      </c>
      <c r="W55" s="1">
        <f t="shared" si="15"/>
        <v>15.505883260676672</v>
      </c>
      <c r="X55" s="1">
        <v>5.7186000000000003</v>
      </c>
      <c r="Y55" s="1">
        <v>8.7195999999999998</v>
      </c>
      <c r="Z55" s="1">
        <v>8.4524000000000008</v>
      </c>
      <c r="AA55" s="1">
        <v>5.4689999999999994</v>
      </c>
      <c r="AB55" s="1">
        <v>6.5635999999999992</v>
      </c>
      <c r="AC55" s="1">
        <v>4.5438000000000001</v>
      </c>
      <c r="AD55" s="1">
        <v>4.8192000000000004</v>
      </c>
      <c r="AE55" s="1">
        <v>0.1986</v>
      </c>
      <c r="AF55" s="1">
        <v>0.46779999999999999</v>
      </c>
      <c r="AG55" s="1">
        <v>11.9254</v>
      </c>
      <c r="AH55" s="1"/>
      <c r="AI55" s="1">
        <f t="shared" si="1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44</v>
      </c>
      <c r="C56" s="1">
        <v>109</v>
      </c>
      <c r="D56" s="1">
        <v>20</v>
      </c>
      <c r="E56" s="1">
        <v>44</v>
      </c>
      <c r="F56" s="1">
        <v>63</v>
      </c>
      <c r="G56" s="8">
        <v>0.4</v>
      </c>
      <c r="H56" s="1">
        <v>50</v>
      </c>
      <c r="I56" s="1" t="s">
        <v>40</v>
      </c>
      <c r="J56" s="1"/>
      <c r="K56" s="1">
        <v>44</v>
      </c>
      <c r="L56" s="1">
        <f t="shared" si="12"/>
        <v>0</v>
      </c>
      <c r="M56" s="1"/>
      <c r="N56" s="1"/>
      <c r="O56" s="1">
        <v>34.599999999999987</v>
      </c>
      <c r="P56" s="1">
        <v>0</v>
      </c>
      <c r="Q56" s="1"/>
      <c r="R56" s="1">
        <f t="shared" si="13"/>
        <v>8.8000000000000007</v>
      </c>
      <c r="S56" s="5"/>
      <c r="T56" s="5"/>
      <c r="U56" s="1"/>
      <c r="V56" s="1">
        <f t="shared" si="14"/>
        <v>11.09090909090909</v>
      </c>
      <c r="W56" s="1">
        <f t="shared" si="15"/>
        <v>11.09090909090909</v>
      </c>
      <c r="X56" s="1">
        <v>9.1999999999999993</v>
      </c>
      <c r="Y56" s="1">
        <v>14.6</v>
      </c>
      <c r="Z56" s="1">
        <v>13.2</v>
      </c>
      <c r="AA56" s="1">
        <v>14.2</v>
      </c>
      <c r="AB56" s="1">
        <v>14.2</v>
      </c>
      <c r="AC56" s="1">
        <v>18.399999999999999</v>
      </c>
      <c r="AD56" s="1">
        <v>18</v>
      </c>
      <c r="AE56" s="1">
        <v>13.2</v>
      </c>
      <c r="AF56" s="1">
        <v>13.6</v>
      </c>
      <c r="AG56" s="1">
        <v>14.8</v>
      </c>
      <c r="AH56" s="1"/>
      <c r="AI56" s="1">
        <f t="shared" si="1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44</v>
      </c>
      <c r="C57" s="1">
        <v>458</v>
      </c>
      <c r="D57" s="1">
        <v>516</v>
      </c>
      <c r="E57" s="1">
        <v>447</v>
      </c>
      <c r="F57" s="1">
        <v>373</v>
      </c>
      <c r="G57" s="8">
        <v>0.4</v>
      </c>
      <c r="H57" s="1">
        <v>40</v>
      </c>
      <c r="I57" s="1" t="s">
        <v>40</v>
      </c>
      <c r="J57" s="1"/>
      <c r="K57" s="1">
        <v>451</v>
      </c>
      <c r="L57" s="1">
        <f t="shared" si="12"/>
        <v>-4</v>
      </c>
      <c r="M57" s="1"/>
      <c r="N57" s="1"/>
      <c r="O57" s="1">
        <v>131.46</v>
      </c>
      <c r="P57" s="1">
        <v>340.54</v>
      </c>
      <c r="Q57" s="1"/>
      <c r="R57" s="1">
        <f t="shared" si="13"/>
        <v>89.4</v>
      </c>
      <c r="S57" s="5">
        <f t="shared" si="16"/>
        <v>138.40000000000009</v>
      </c>
      <c r="T57" s="5"/>
      <c r="U57" s="1"/>
      <c r="V57" s="1">
        <f t="shared" si="14"/>
        <v>11</v>
      </c>
      <c r="W57" s="1">
        <f t="shared" si="15"/>
        <v>9.4519015659955254</v>
      </c>
      <c r="X57" s="1">
        <v>90.2</v>
      </c>
      <c r="Y57" s="1">
        <v>91.4</v>
      </c>
      <c r="Z57" s="1">
        <v>94.8</v>
      </c>
      <c r="AA57" s="1">
        <v>94.6</v>
      </c>
      <c r="AB57" s="1">
        <v>97.8</v>
      </c>
      <c r="AC57" s="1">
        <v>112.2</v>
      </c>
      <c r="AD57" s="1">
        <v>108.4</v>
      </c>
      <c r="AE57" s="1">
        <v>96.8</v>
      </c>
      <c r="AF57" s="1">
        <v>97</v>
      </c>
      <c r="AG57" s="1">
        <v>83.4</v>
      </c>
      <c r="AH57" s="1"/>
      <c r="AI57" s="1">
        <f t="shared" si="17"/>
        <v>55.360000000000042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44</v>
      </c>
      <c r="C58" s="1">
        <v>180</v>
      </c>
      <c r="D58" s="1">
        <v>531</v>
      </c>
      <c r="E58" s="1">
        <v>268</v>
      </c>
      <c r="F58" s="1">
        <v>312</v>
      </c>
      <c r="G58" s="8">
        <v>0.4</v>
      </c>
      <c r="H58" s="1">
        <v>40</v>
      </c>
      <c r="I58" s="1" t="s">
        <v>40</v>
      </c>
      <c r="J58" s="1"/>
      <c r="K58" s="1">
        <v>272</v>
      </c>
      <c r="L58" s="1">
        <f t="shared" si="12"/>
        <v>-4</v>
      </c>
      <c r="M58" s="1"/>
      <c r="N58" s="1"/>
      <c r="O58" s="1">
        <v>75.000000000000057</v>
      </c>
      <c r="P58" s="1">
        <v>126.9999999999999</v>
      </c>
      <c r="Q58" s="1"/>
      <c r="R58" s="1">
        <f t="shared" si="13"/>
        <v>53.6</v>
      </c>
      <c r="S58" s="5">
        <f t="shared" si="16"/>
        <v>75.60000000000008</v>
      </c>
      <c r="T58" s="5"/>
      <c r="U58" s="1"/>
      <c r="V58" s="1">
        <f t="shared" si="14"/>
        <v>11.000000000000002</v>
      </c>
      <c r="W58" s="1">
        <f t="shared" si="15"/>
        <v>9.58955223880597</v>
      </c>
      <c r="X58" s="1">
        <v>55.2</v>
      </c>
      <c r="Y58" s="1">
        <v>63.8</v>
      </c>
      <c r="Z58" s="1">
        <v>66.2</v>
      </c>
      <c r="AA58" s="1">
        <v>67.2</v>
      </c>
      <c r="AB58" s="1">
        <v>70</v>
      </c>
      <c r="AC58" s="1">
        <v>79.400000000000006</v>
      </c>
      <c r="AD58" s="1">
        <v>70.400000000000006</v>
      </c>
      <c r="AE58" s="1">
        <v>60.2</v>
      </c>
      <c r="AF58" s="1">
        <v>62.6</v>
      </c>
      <c r="AG58" s="1">
        <v>65.8</v>
      </c>
      <c r="AH58" s="1" t="s">
        <v>45</v>
      </c>
      <c r="AI58" s="1">
        <f t="shared" si="17"/>
        <v>30.240000000000034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39</v>
      </c>
      <c r="C59" s="1">
        <v>139.762</v>
      </c>
      <c r="D59" s="1">
        <v>207.15700000000001</v>
      </c>
      <c r="E59" s="1">
        <v>134</v>
      </c>
      <c r="F59" s="1">
        <v>186.625</v>
      </c>
      <c r="G59" s="8">
        <v>1</v>
      </c>
      <c r="H59" s="1">
        <v>40</v>
      </c>
      <c r="I59" s="1" t="s">
        <v>40</v>
      </c>
      <c r="J59" s="1"/>
      <c r="K59" s="1">
        <v>114.319</v>
      </c>
      <c r="L59" s="1">
        <f t="shared" si="12"/>
        <v>19.680999999999997</v>
      </c>
      <c r="M59" s="1"/>
      <c r="N59" s="1"/>
      <c r="O59" s="1">
        <v>6.9714599999999223</v>
      </c>
      <c r="P59" s="1">
        <v>58.409540000000078</v>
      </c>
      <c r="Q59" s="1"/>
      <c r="R59" s="1">
        <f t="shared" si="13"/>
        <v>26.8</v>
      </c>
      <c r="S59" s="5">
        <f t="shared" si="16"/>
        <v>42.794000000000011</v>
      </c>
      <c r="T59" s="5"/>
      <c r="U59" s="1"/>
      <c r="V59" s="1">
        <f t="shared" si="14"/>
        <v>11</v>
      </c>
      <c r="W59" s="1">
        <f t="shared" si="15"/>
        <v>9.4032089552238798</v>
      </c>
      <c r="X59" s="1">
        <v>27.183599999999998</v>
      </c>
      <c r="Y59" s="1">
        <v>31.4556</v>
      </c>
      <c r="Z59" s="1">
        <v>30.203399999999998</v>
      </c>
      <c r="AA59" s="1">
        <v>26.247599999999998</v>
      </c>
      <c r="AB59" s="1">
        <v>33.306199999999997</v>
      </c>
      <c r="AC59" s="1">
        <v>32.575000000000003</v>
      </c>
      <c r="AD59" s="1">
        <v>30.8566</v>
      </c>
      <c r="AE59" s="1">
        <v>25.562000000000001</v>
      </c>
      <c r="AF59" s="1">
        <v>25.343</v>
      </c>
      <c r="AG59" s="1">
        <v>25.587599999999998</v>
      </c>
      <c r="AH59" s="1"/>
      <c r="AI59" s="1">
        <f t="shared" si="17"/>
        <v>42.794000000000011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39</v>
      </c>
      <c r="C60" s="1">
        <v>170.63900000000001</v>
      </c>
      <c r="D60" s="1">
        <v>95.938000000000002</v>
      </c>
      <c r="E60" s="1">
        <v>155.81399999999999</v>
      </c>
      <c r="F60" s="1">
        <v>87.828000000000003</v>
      </c>
      <c r="G60" s="8">
        <v>1</v>
      </c>
      <c r="H60" s="1">
        <v>40</v>
      </c>
      <c r="I60" s="1" t="s">
        <v>40</v>
      </c>
      <c r="J60" s="1"/>
      <c r="K60" s="1">
        <v>132.886</v>
      </c>
      <c r="L60" s="1">
        <f t="shared" si="12"/>
        <v>22.927999999999997</v>
      </c>
      <c r="M60" s="1"/>
      <c r="N60" s="1"/>
      <c r="O60" s="1">
        <v>0</v>
      </c>
      <c r="P60" s="1">
        <v>195.50399999999999</v>
      </c>
      <c r="Q60" s="1"/>
      <c r="R60" s="1">
        <f t="shared" si="13"/>
        <v>31.162799999999997</v>
      </c>
      <c r="S60" s="5">
        <f t="shared" si="16"/>
        <v>59.458799999999997</v>
      </c>
      <c r="T60" s="5"/>
      <c r="U60" s="1"/>
      <c r="V60" s="1">
        <f t="shared" si="14"/>
        <v>11</v>
      </c>
      <c r="W60" s="1">
        <f t="shared" si="15"/>
        <v>9.091994300897225</v>
      </c>
      <c r="X60" s="1">
        <v>30.2624</v>
      </c>
      <c r="Y60" s="1">
        <v>14.760400000000001</v>
      </c>
      <c r="Z60" s="1">
        <v>14.565799999999999</v>
      </c>
      <c r="AA60" s="1">
        <v>27.261800000000001</v>
      </c>
      <c r="AB60" s="1">
        <v>32.849400000000003</v>
      </c>
      <c r="AC60" s="1">
        <v>21.049800000000001</v>
      </c>
      <c r="AD60" s="1">
        <v>19.351400000000002</v>
      </c>
      <c r="AE60" s="1">
        <v>27.0578</v>
      </c>
      <c r="AF60" s="1">
        <v>26.180199999999999</v>
      </c>
      <c r="AG60" s="1">
        <v>18.331199999999999</v>
      </c>
      <c r="AH60" s="1"/>
      <c r="AI60" s="1">
        <f t="shared" si="17"/>
        <v>59.458799999999997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111</v>
      </c>
      <c r="B61" s="1" t="s">
        <v>39</v>
      </c>
      <c r="C61" s="1">
        <v>27.67</v>
      </c>
      <c r="D61" s="1">
        <v>378.49900000000002</v>
      </c>
      <c r="E61" s="1">
        <v>70.807000000000002</v>
      </c>
      <c r="F61" s="1">
        <v>312.108</v>
      </c>
      <c r="G61" s="8">
        <v>1</v>
      </c>
      <c r="H61" s="1">
        <v>40</v>
      </c>
      <c r="I61" s="1" t="s">
        <v>40</v>
      </c>
      <c r="J61" s="1"/>
      <c r="K61" s="1">
        <v>190.32</v>
      </c>
      <c r="L61" s="1">
        <f t="shared" si="12"/>
        <v>-119.51299999999999</v>
      </c>
      <c r="M61" s="1"/>
      <c r="N61" s="1"/>
      <c r="O61" s="1">
        <v>259.5256</v>
      </c>
      <c r="P61" s="1">
        <v>0</v>
      </c>
      <c r="Q61" s="1"/>
      <c r="R61" s="1">
        <f t="shared" si="13"/>
        <v>14.1614</v>
      </c>
      <c r="S61" s="5"/>
      <c r="T61" s="5"/>
      <c r="U61" s="1"/>
      <c r="V61" s="1">
        <f t="shared" si="14"/>
        <v>40.365613569279873</v>
      </c>
      <c r="W61" s="1">
        <f t="shared" si="15"/>
        <v>40.365613569279873</v>
      </c>
      <c r="X61" s="1">
        <v>13.9396</v>
      </c>
      <c r="Y61" s="1">
        <v>59.193399999999997</v>
      </c>
      <c r="Z61" s="1">
        <v>59.519399999999997</v>
      </c>
      <c r="AA61" s="1">
        <v>26.611000000000001</v>
      </c>
      <c r="AB61" s="1">
        <v>33.9998</v>
      </c>
      <c r="AC61" s="1">
        <v>44.077599999999997</v>
      </c>
      <c r="AD61" s="1">
        <v>42.079799999999999</v>
      </c>
      <c r="AE61" s="1">
        <v>43.863</v>
      </c>
      <c r="AF61" s="1">
        <v>42.684600000000003</v>
      </c>
      <c r="AG61" s="1">
        <v>35.678199999999997</v>
      </c>
      <c r="AH61" s="1"/>
      <c r="AI61" s="1">
        <f t="shared" si="1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112</v>
      </c>
      <c r="B62" s="14" t="s">
        <v>39</v>
      </c>
      <c r="C62" s="14"/>
      <c r="D62" s="14"/>
      <c r="E62" s="14"/>
      <c r="F62" s="14"/>
      <c r="G62" s="15">
        <v>0</v>
      </c>
      <c r="H62" s="14">
        <v>30</v>
      </c>
      <c r="I62" s="14" t="s">
        <v>40</v>
      </c>
      <c r="J62" s="14"/>
      <c r="K62" s="14"/>
      <c r="L62" s="14">
        <f t="shared" si="12"/>
        <v>0</v>
      </c>
      <c r="M62" s="14"/>
      <c r="N62" s="14"/>
      <c r="O62" s="14">
        <v>0</v>
      </c>
      <c r="P62" s="14">
        <v>0</v>
      </c>
      <c r="Q62" s="14"/>
      <c r="R62" s="14">
        <f t="shared" si="13"/>
        <v>0</v>
      </c>
      <c r="S62" s="16"/>
      <c r="T62" s="16"/>
      <c r="U62" s="14"/>
      <c r="V62" s="14" t="e">
        <f t="shared" si="14"/>
        <v>#DIV/0!</v>
      </c>
      <c r="W62" s="14" t="e">
        <f t="shared" si="15"/>
        <v>#DIV/0!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 t="s">
        <v>69</v>
      </c>
      <c r="AI62" s="14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113</v>
      </c>
      <c r="B63" s="14" t="s">
        <v>44</v>
      </c>
      <c r="C63" s="14"/>
      <c r="D63" s="14"/>
      <c r="E63" s="14"/>
      <c r="F63" s="14"/>
      <c r="G63" s="15">
        <v>0</v>
      </c>
      <c r="H63" s="14">
        <v>60</v>
      </c>
      <c r="I63" s="14" t="s">
        <v>40</v>
      </c>
      <c r="J63" s="14"/>
      <c r="K63" s="14"/>
      <c r="L63" s="14">
        <f t="shared" si="12"/>
        <v>0</v>
      </c>
      <c r="M63" s="14"/>
      <c r="N63" s="14"/>
      <c r="O63" s="14">
        <v>0</v>
      </c>
      <c r="P63" s="14">
        <v>0</v>
      </c>
      <c r="Q63" s="14"/>
      <c r="R63" s="14">
        <f t="shared" si="13"/>
        <v>0</v>
      </c>
      <c r="S63" s="16"/>
      <c r="T63" s="16"/>
      <c r="U63" s="14"/>
      <c r="V63" s="14" t="e">
        <f t="shared" si="14"/>
        <v>#DIV/0!</v>
      </c>
      <c r="W63" s="14" t="e">
        <f t="shared" si="15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69</v>
      </c>
      <c r="AI63" s="14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114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4" t="s">
        <v>40</v>
      </c>
      <c r="J64" s="14"/>
      <c r="K64" s="14"/>
      <c r="L64" s="14">
        <f t="shared" si="12"/>
        <v>0</v>
      </c>
      <c r="M64" s="14"/>
      <c r="N64" s="14"/>
      <c r="O64" s="14">
        <v>0</v>
      </c>
      <c r="P64" s="14">
        <v>0</v>
      </c>
      <c r="Q64" s="14"/>
      <c r="R64" s="14">
        <f t="shared" si="13"/>
        <v>0</v>
      </c>
      <c r="S64" s="16"/>
      <c r="T64" s="16"/>
      <c r="U64" s="14"/>
      <c r="V64" s="14" t="e">
        <f t="shared" si="14"/>
        <v>#DIV/0!</v>
      </c>
      <c r="W64" s="14" t="e">
        <f t="shared" si="15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69</v>
      </c>
      <c r="AI64" s="1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44</v>
      </c>
      <c r="C65" s="1">
        <v>53</v>
      </c>
      <c r="D65" s="1">
        <v>77</v>
      </c>
      <c r="E65" s="1">
        <v>44</v>
      </c>
      <c r="F65" s="1">
        <v>55</v>
      </c>
      <c r="G65" s="8">
        <v>0.37</v>
      </c>
      <c r="H65" s="1">
        <v>50</v>
      </c>
      <c r="I65" s="1" t="s">
        <v>40</v>
      </c>
      <c r="J65" s="1"/>
      <c r="K65" s="1">
        <v>44</v>
      </c>
      <c r="L65" s="1">
        <f t="shared" si="12"/>
        <v>0</v>
      </c>
      <c r="M65" s="1"/>
      <c r="N65" s="1"/>
      <c r="O65" s="1">
        <v>0</v>
      </c>
      <c r="P65" s="1">
        <v>23.400000000000009</v>
      </c>
      <c r="Q65" s="1"/>
      <c r="R65" s="1">
        <f t="shared" si="13"/>
        <v>8.8000000000000007</v>
      </c>
      <c r="S65" s="5">
        <f>11*R65-Q65-P65-O65-F65</f>
        <v>18.400000000000006</v>
      </c>
      <c r="T65" s="5"/>
      <c r="U65" s="1"/>
      <c r="V65" s="1">
        <f t="shared" si="14"/>
        <v>11</v>
      </c>
      <c r="W65" s="1">
        <f t="shared" si="15"/>
        <v>8.9090909090909083</v>
      </c>
      <c r="X65" s="1">
        <v>8</v>
      </c>
      <c r="Y65" s="1">
        <v>7.4</v>
      </c>
      <c r="Z65" s="1">
        <v>9</v>
      </c>
      <c r="AA65" s="1">
        <v>9.4</v>
      </c>
      <c r="AB65" s="1">
        <v>7.6</v>
      </c>
      <c r="AC65" s="1">
        <v>11.4</v>
      </c>
      <c r="AD65" s="1">
        <v>11</v>
      </c>
      <c r="AE65" s="1">
        <v>5</v>
      </c>
      <c r="AF65" s="1">
        <v>5.2</v>
      </c>
      <c r="AG65" s="1">
        <v>12.2</v>
      </c>
      <c r="AH65" s="1" t="s">
        <v>45</v>
      </c>
      <c r="AI65" s="1">
        <f>G65*S65</f>
        <v>6.8080000000000016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116</v>
      </c>
      <c r="B66" s="14" t="s">
        <v>44</v>
      </c>
      <c r="C66" s="14"/>
      <c r="D66" s="14"/>
      <c r="E66" s="14"/>
      <c r="F66" s="14"/>
      <c r="G66" s="15">
        <v>0</v>
      </c>
      <c r="H66" s="14">
        <v>30</v>
      </c>
      <c r="I66" s="14" t="s">
        <v>40</v>
      </c>
      <c r="J66" s="14"/>
      <c r="K66" s="14"/>
      <c r="L66" s="14">
        <f t="shared" si="12"/>
        <v>0</v>
      </c>
      <c r="M66" s="14"/>
      <c r="N66" s="14"/>
      <c r="O66" s="14">
        <v>0</v>
      </c>
      <c r="P66" s="14">
        <v>0</v>
      </c>
      <c r="Q66" s="14"/>
      <c r="R66" s="14">
        <f t="shared" si="13"/>
        <v>0</v>
      </c>
      <c r="S66" s="16"/>
      <c r="T66" s="16"/>
      <c r="U66" s="14"/>
      <c r="V66" s="14" t="e">
        <f t="shared" si="14"/>
        <v>#DIV/0!</v>
      </c>
      <c r="W66" s="14" t="e">
        <f t="shared" si="15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 t="s">
        <v>69</v>
      </c>
      <c r="AI66" s="14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117</v>
      </c>
      <c r="B67" s="14" t="s">
        <v>44</v>
      </c>
      <c r="C67" s="14"/>
      <c r="D67" s="14"/>
      <c r="E67" s="14"/>
      <c r="F67" s="14"/>
      <c r="G67" s="15">
        <v>0</v>
      </c>
      <c r="H67" s="14">
        <v>55</v>
      </c>
      <c r="I67" s="14" t="s">
        <v>40</v>
      </c>
      <c r="J67" s="14"/>
      <c r="K67" s="14"/>
      <c r="L67" s="14">
        <f t="shared" si="12"/>
        <v>0</v>
      </c>
      <c r="M67" s="14"/>
      <c r="N67" s="14"/>
      <c r="O67" s="14">
        <v>0</v>
      </c>
      <c r="P67" s="14">
        <v>0</v>
      </c>
      <c r="Q67" s="14"/>
      <c r="R67" s="14">
        <f t="shared" si="13"/>
        <v>0</v>
      </c>
      <c r="S67" s="16"/>
      <c r="T67" s="16"/>
      <c r="U67" s="14"/>
      <c r="V67" s="14" t="e">
        <f t="shared" si="14"/>
        <v>#DIV/0!</v>
      </c>
      <c r="W67" s="14" t="e">
        <f t="shared" si="15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69</v>
      </c>
      <c r="AI67" s="1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118</v>
      </c>
      <c r="B68" s="14" t="s">
        <v>44</v>
      </c>
      <c r="C68" s="14"/>
      <c r="D68" s="14"/>
      <c r="E68" s="14"/>
      <c r="F68" s="14"/>
      <c r="G68" s="15">
        <v>0</v>
      </c>
      <c r="H68" s="14">
        <v>40</v>
      </c>
      <c r="I68" s="14" t="s">
        <v>40</v>
      </c>
      <c r="J68" s="14"/>
      <c r="K68" s="14"/>
      <c r="L68" s="14">
        <f t="shared" si="12"/>
        <v>0</v>
      </c>
      <c r="M68" s="14"/>
      <c r="N68" s="14"/>
      <c r="O68" s="14">
        <v>0</v>
      </c>
      <c r="P68" s="14">
        <v>0</v>
      </c>
      <c r="Q68" s="14"/>
      <c r="R68" s="14">
        <f t="shared" si="13"/>
        <v>0</v>
      </c>
      <c r="S68" s="16"/>
      <c r="T68" s="16"/>
      <c r="U68" s="14"/>
      <c r="V68" s="14" t="e">
        <f t="shared" si="14"/>
        <v>#DIV/0!</v>
      </c>
      <c r="W68" s="14" t="e">
        <f t="shared" si="15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69</v>
      </c>
      <c r="AI68" s="1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44</v>
      </c>
      <c r="C69" s="1">
        <v>60</v>
      </c>
      <c r="D69" s="1">
        <v>107</v>
      </c>
      <c r="E69" s="1">
        <v>38</v>
      </c>
      <c r="F69" s="1">
        <v>91</v>
      </c>
      <c r="G69" s="8">
        <v>0.4</v>
      </c>
      <c r="H69" s="1">
        <v>50</v>
      </c>
      <c r="I69" s="1" t="s">
        <v>40</v>
      </c>
      <c r="J69" s="1"/>
      <c r="K69" s="1">
        <v>40</v>
      </c>
      <c r="L69" s="1">
        <f t="shared" si="12"/>
        <v>-2</v>
      </c>
      <c r="M69" s="1"/>
      <c r="N69" s="1"/>
      <c r="O69" s="1">
        <v>0</v>
      </c>
      <c r="P69" s="1">
        <v>6</v>
      </c>
      <c r="Q69" s="1"/>
      <c r="R69" s="1">
        <f t="shared" si="13"/>
        <v>7.6</v>
      </c>
      <c r="S69" s="5"/>
      <c r="T69" s="5"/>
      <c r="U69" s="1"/>
      <c r="V69" s="1">
        <f t="shared" si="14"/>
        <v>12.763157894736842</v>
      </c>
      <c r="W69" s="1">
        <f t="shared" si="15"/>
        <v>12.763157894736842</v>
      </c>
      <c r="X69" s="1">
        <v>9.6</v>
      </c>
      <c r="Y69" s="1">
        <v>4.4000000000000004</v>
      </c>
      <c r="Z69" s="1">
        <v>2.2000000000000002</v>
      </c>
      <c r="AA69" s="1">
        <v>13</v>
      </c>
      <c r="AB69" s="1">
        <v>13.4</v>
      </c>
      <c r="AC69" s="1">
        <v>8.1999999999999993</v>
      </c>
      <c r="AD69" s="1">
        <v>7.6</v>
      </c>
      <c r="AE69" s="1">
        <v>9</v>
      </c>
      <c r="AF69" s="1">
        <v>11.4</v>
      </c>
      <c r="AG69" s="1">
        <v>10.8</v>
      </c>
      <c r="AH69" s="1"/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120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40</v>
      </c>
      <c r="J70" s="14"/>
      <c r="K70" s="14"/>
      <c r="L70" s="14">
        <f t="shared" ref="L70:L95" si="18">E70-K70</f>
        <v>0</v>
      </c>
      <c r="M70" s="14"/>
      <c r="N70" s="14"/>
      <c r="O70" s="14">
        <v>0</v>
      </c>
      <c r="P70" s="14">
        <v>0</v>
      </c>
      <c r="Q70" s="14"/>
      <c r="R70" s="14">
        <f t="shared" ref="R70:R95" si="19">E70/5</f>
        <v>0</v>
      </c>
      <c r="S70" s="16"/>
      <c r="T70" s="16"/>
      <c r="U70" s="14"/>
      <c r="V70" s="14" t="e">
        <f t="shared" ref="V70:V95" si="20">(F70+O70+P70+Q70+S70)/R70</f>
        <v>#DIV/0!</v>
      </c>
      <c r="W70" s="14" t="e">
        <f t="shared" ref="W70:W95" si="21">(F70+O70+P70+Q70)/R70</f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 t="s">
        <v>69</v>
      </c>
      <c r="AI70" s="14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121</v>
      </c>
      <c r="B71" s="14" t="s">
        <v>39</v>
      </c>
      <c r="C71" s="14"/>
      <c r="D71" s="14"/>
      <c r="E71" s="14"/>
      <c r="F71" s="14"/>
      <c r="G71" s="15">
        <v>0</v>
      </c>
      <c r="H71" s="14">
        <v>55</v>
      </c>
      <c r="I71" s="14" t="s">
        <v>40</v>
      </c>
      <c r="J71" s="14"/>
      <c r="K71" s="14"/>
      <c r="L71" s="14">
        <f t="shared" si="18"/>
        <v>0</v>
      </c>
      <c r="M71" s="14"/>
      <c r="N71" s="14"/>
      <c r="O71" s="14">
        <v>0</v>
      </c>
      <c r="P71" s="14">
        <v>0</v>
      </c>
      <c r="Q71" s="14"/>
      <c r="R71" s="14">
        <f t="shared" si="19"/>
        <v>0</v>
      </c>
      <c r="S71" s="16"/>
      <c r="T71" s="16"/>
      <c r="U71" s="14"/>
      <c r="V71" s="14" t="e">
        <f t="shared" si="20"/>
        <v>#DIV/0!</v>
      </c>
      <c r="W71" s="14" t="e">
        <f t="shared" si="21"/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122</v>
      </c>
      <c r="AI71" s="14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123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40</v>
      </c>
      <c r="J72" s="14"/>
      <c r="K72" s="14"/>
      <c r="L72" s="14">
        <f t="shared" si="18"/>
        <v>0</v>
      </c>
      <c r="M72" s="14"/>
      <c r="N72" s="14"/>
      <c r="O72" s="14">
        <v>0</v>
      </c>
      <c r="P72" s="14">
        <v>0</v>
      </c>
      <c r="Q72" s="14"/>
      <c r="R72" s="14">
        <f t="shared" si="19"/>
        <v>0</v>
      </c>
      <c r="S72" s="16"/>
      <c r="T72" s="16"/>
      <c r="U72" s="14"/>
      <c r="V72" s="14" t="e">
        <f t="shared" si="20"/>
        <v>#DIV/0!</v>
      </c>
      <c r="W72" s="14" t="e">
        <f t="shared" si="21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124</v>
      </c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44</v>
      </c>
      <c r="C73" s="1">
        <v>12</v>
      </c>
      <c r="D73" s="1">
        <v>24</v>
      </c>
      <c r="E73" s="1">
        <v>-3</v>
      </c>
      <c r="F73" s="1">
        <v>19</v>
      </c>
      <c r="G73" s="8">
        <v>0.2</v>
      </c>
      <c r="H73" s="1">
        <v>35</v>
      </c>
      <c r="I73" s="1" t="s">
        <v>40</v>
      </c>
      <c r="J73" s="1"/>
      <c r="K73" s="1">
        <v>5</v>
      </c>
      <c r="L73" s="1">
        <f t="shared" si="18"/>
        <v>-8</v>
      </c>
      <c r="M73" s="1"/>
      <c r="N73" s="1"/>
      <c r="O73" s="1">
        <v>0</v>
      </c>
      <c r="P73" s="1">
        <v>0</v>
      </c>
      <c r="Q73" s="1"/>
      <c r="R73" s="1">
        <f t="shared" si="19"/>
        <v>-0.6</v>
      </c>
      <c r="S73" s="5"/>
      <c r="T73" s="5"/>
      <c r="U73" s="1"/>
      <c r="V73" s="1">
        <f t="shared" si="20"/>
        <v>-31.666666666666668</v>
      </c>
      <c r="W73" s="1">
        <f t="shared" si="21"/>
        <v>-31.666666666666668</v>
      </c>
      <c r="X73" s="1">
        <v>-0.8</v>
      </c>
      <c r="Y73" s="1">
        <v>1.8</v>
      </c>
      <c r="Z73" s="1">
        <v>2.6</v>
      </c>
      <c r="AA73" s="1">
        <v>3.2</v>
      </c>
      <c r="AB73" s="1">
        <v>2.8</v>
      </c>
      <c r="AC73" s="1">
        <v>2.2000000000000002</v>
      </c>
      <c r="AD73" s="1">
        <v>2.4</v>
      </c>
      <c r="AE73" s="1">
        <v>3.6</v>
      </c>
      <c r="AF73" s="1">
        <v>4.8</v>
      </c>
      <c r="AG73" s="1">
        <v>1</v>
      </c>
      <c r="AH73" s="1" t="s">
        <v>126</v>
      </c>
      <c r="AI73" s="1">
        <f t="shared" ref="AI73:AI79" si="22">G73*S73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1" t="s">
        <v>127</v>
      </c>
      <c r="B74" s="21" t="s">
        <v>39</v>
      </c>
      <c r="C74" s="21">
        <v>85.293999999999997</v>
      </c>
      <c r="D74" s="21">
        <v>72.908000000000001</v>
      </c>
      <c r="E74" s="21">
        <v>44.064</v>
      </c>
      <c r="F74" s="21">
        <v>116.678</v>
      </c>
      <c r="G74" s="22">
        <v>1</v>
      </c>
      <c r="H74" s="21">
        <v>60</v>
      </c>
      <c r="I74" s="21" t="s">
        <v>40</v>
      </c>
      <c r="J74" s="21"/>
      <c r="K74" s="21">
        <v>41.7</v>
      </c>
      <c r="L74" s="21">
        <f t="shared" si="18"/>
        <v>2.3639999999999972</v>
      </c>
      <c r="M74" s="21"/>
      <c r="N74" s="21"/>
      <c r="O74" s="21">
        <v>19.77059999999997</v>
      </c>
      <c r="P74" s="21">
        <v>0</v>
      </c>
      <c r="Q74" s="21"/>
      <c r="R74" s="21">
        <f t="shared" si="19"/>
        <v>8.8127999999999993</v>
      </c>
      <c r="S74" s="23"/>
      <c r="T74" s="23"/>
      <c r="U74" s="21"/>
      <c r="V74" s="21">
        <f t="shared" si="20"/>
        <v>15.483001997095132</v>
      </c>
      <c r="W74" s="21">
        <f t="shared" si="21"/>
        <v>15.483001997095132</v>
      </c>
      <c r="X74" s="21">
        <v>8.2945999999999991</v>
      </c>
      <c r="Y74" s="21">
        <v>15.598599999999999</v>
      </c>
      <c r="Z74" s="21">
        <v>15.7584</v>
      </c>
      <c r="AA74" s="21">
        <v>15.145</v>
      </c>
      <c r="AB74" s="21">
        <v>14.8222</v>
      </c>
      <c r="AC74" s="21">
        <v>13.954000000000001</v>
      </c>
      <c r="AD74" s="21">
        <v>15.6648</v>
      </c>
      <c r="AE74" s="21">
        <v>16.487200000000001</v>
      </c>
      <c r="AF74" s="21">
        <v>14.770799999999999</v>
      </c>
      <c r="AG74" s="21">
        <v>11.957800000000001</v>
      </c>
      <c r="AH74" s="21" t="s">
        <v>56</v>
      </c>
      <c r="AI74" s="21">
        <f t="shared" si="22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1" t="s">
        <v>128</v>
      </c>
      <c r="B75" s="21" t="s">
        <v>39</v>
      </c>
      <c r="C75" s="21">
        <v>258.29300000000001</v>
      </c>
      <c r="D75" s="21">
        <v>1022.963</v>
      </c>
      <c r="E75" s="21">
        <v>411.38499999999999</v>
      </c>
      <c r="F75" s="21">
        <v>391.38400000000001</v>
      </c>
      <c r="G75" s="22">
        <v>1</v>
      </c>
      <c r="H75" s="21">
        <v>60</v>
      </c>
      <c r="I75" s="21" t="s">
        <v>40</v>
      </c>
      <c r="J75" s="21"/>
      <c r="K75" s="21">
        <v>411</v>
      </c>
      <c r="L75" s="21">
        <f t="shared" si="18"/>
        <v>0.38499999999999091</v>
      </c>
      <c r="M75" s="21"/>
      <c r="N75" s="21"/>
      <c r="O75" s="21">
        <v>249.0958</v>
      </c>
      <c r="P75" s="21">
        <v>159.17920000000001</v>
      </c>
      <c r="Q75" s="21">
        <v>200</v>
      </c>
      <c r="R75" s="21">
        <f t="shared" si="19"/>
        <v>82.277000000000001</v>
      </c>
      <c r="S75" s="23"/>
      <c r="T75" s="23"/>
      <c r="U75" s="21"/>
      <c r="V75" s="21">
        <f t="shared" si="20"/>
        <v>12.14992039087473</v>
      </c>
      <c r="W75" s="21">
        <f t="shared" si="21"/>
        <v>12.14992039087473</v>
      </c>
      <c r="X75" s="21">
        <v>84.208399999999997</v>
      </c>
      <c r="Y75" s="21">
        <v>97.613399999999999</v>
      </c>
      <c r="Z75" s="21">
        <v>98.112400000000008</v>
      </c>
      <c r="AA75" s="21">
        <v>80.78</v>
      </c>
      <c r="AB75" s="21">
        <v>87.662800000000004</v>
      </c>
      <c r="AC75" s="21">
        <v>76.650999999999996</v>
      </c>
      <c r="AD75" s="21">
        <v>71.289000000000001</v>
      </c>
      <c r="AE75" s="21">
        <v>86.965999999999994</v>
      </c>
      <c r="AF75" s="21">
        <v>88.463999999999999</v>
      </c>
      <c r="AG75" s="21">
        <v>63.144399999999997</v>
      </c>
      <c r="AH75" s="21" t="s">
        <v>64</v>
      </c>
      <c r="AI75" s="21">
        <f t="shared" si="22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1" t="s">
        <v>129</v>
      </c>
      <c r="B76" s="21" t="s">
        <v>39</v>
      </c>
      <c r="C76" s="21">
        <v>197.709</v>
      </c>
      <c r="D76" s="21">
        <v>675.15</v>
      </c>
      <c r="E76" s="21">
        <v>292.20299999999997</v>
      </c>
      <c r="F76" s="21">
        <v>91.906000000000006</v>
      </c>
      <c r="G76" s="22">
        <v>1</v>
      </c>
      <c r="H76" s="21">
        <v>60</v>
      </c>
      <c r="I76" s="21" t="s">
        <v>40</v>
      </c>
      <c r="J76" s="21"/>
      <c r="K76" s="21">
        <v>292.48200000000003</v>
      </c>
      <c r="L76" s="21">
        <f t="shared" si="18"/>
        <v>-0.27900000000005321</v>
      </c>
      <c r="M76" s="21"/>
      <c r="N76" s="21"/>
      <c r="O76" s="21">
        <v>243.108</v>
      </c>
      <c r="P76" s="21">
        <v>132.482</v>
      </c>
      <c r="Q76" s="21">
        <v>200</v>
      </c>
      <c r="R76" s="21">
        <f t="shared" si="19"/>
        <v>58.440599999999996</v>
      </c>
      <c r="S76" s="23">
        <f t="shared" ref="S76" si="23">12*R76-Q76-P76-O76-F76</f>
        <v>33.791200000000003</v>
      </c>
      <c r="T76" s="23"/>
      <c r="U76" s="21"/>
      <c r="V76" s="21">
        <f t="shared" si="20"/>
        <v>12</v>
      </c>
      <c r="W76" s="21">
        <f t="shared" si="21"/>
        <v>11.42178553950507</v>
      </c>
      <c r="X76" s="21">
        <v>60.4116</v>
      </c>
      <c r="Y76" s="21">
        <v>64.688999999999993</v>
      </c>
      <c r="Z76" s="21">
        <v>64.306399999999996</v>
      </c>
      <c r="AA76" s="21">
        <v>58.613999999999997</v>
      </c>
      <c r="AB76" s="21">
        <v>65.411199999999994</v>
      </c>
      <c r="AC76" s="21">
        <v>71.775800000000004</v>
      </c>
      <c r="AD76" s="21">
        <v>62.286800000000007</v>
      </c>
      <c r="AE76" s="21">
        <v>61.529000000000003</v>
      </c>
      <c r="AF76" s="21">
        <v>60.712599999999988</v>
      </c>
      <c r="AG76" s="21">
        <v>39.017000000000003</v>
      </c>
      <c r="AH76" s="21" t="s">
        <v>56</v>
      </c>
      <c r="AI76" s="21">
        <f t="shared" si="22"/>
        <v>33.791200000000003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1" t="s">
        <v>62</v>
      </c>
      <c r="B77" s="21" t="s">
        <v>39</v>
      </c>
      <c r="C77" s="21">
        <v>272.73</v>
      </c>
      <c r="D77" s="21">
        <v>1757.777</v>
      </c>
      <c r="E77" s="19">
        <f>738.77+E22</f>
        <v>741.23500000000001</v>
      </c>
      <c r="F77" s="19">
        <f>814.227+F22</f>
        <v>811.76199999999994</v>
      </c>
      <c r="G77" s="22">
        <v>1</v>
      </c>
      <c r="H77" s="21">
        <v>60</v>
      </c>
      <c r="I77" s="21" t="s">
        <v>40</v>
      </c>
      <c r="J77" s="21"/>
      <c r="K77" s="21">
        <v>751.00699999999995</v>
      </c>
      <c r="L77" s="21">
        <f t="shared" si="18"/>
        <v>-9.7719999999999345</v>
      </c>
      <c r="M77" s="21"/>
      <c r="N77" s="21"/>
      <c r="O77" s="21">
        <v>516.82260000000008</v>
      </c>
      <c r="P77" s="21">
        <v>158.02189999999979</v>
      </c>
      <c r="Q77" s="21">
        <v>300</v>
      </c>
      <c r="R77" s="21">
        <f t="shared" si="19"/>
        <v>148.24700000000001</v>
      </c>
      <c r="S77" s="23"/>
      <c r="T77" s="23"/>
      <c r="U77" s="21"/>
      <c r="V77" s="21">
        <f t="shared" si="20"/>
        <v>12.051552476609979</v>
      </c>
      <c r="W77" s="21">
        <f t="shared" si="21"/>
        <v>12.051552476609979</v>
      </c>
      <c r="X77" s="21">
        <v>152.75020000000001</v>
      </c>
      <c r="Y77" s="21">
        <v>182.35679999999999</v>
      </c>
      <c r="Z77" s="21">
        <v>178.452</v>
      </c>
      <c r="AA77" s="21">
        <v>130.6292</v>
      </c>
      <c r="AB77" s="21">
        <v>148.50139999999999</v>
      </c>
      <c r="AC77" s="21">
        <v>171.8236</v>
      </c>
      <c r="AD77" s="21">
        <v>158.006</v>
      </c>
      <c r="AE77" s="21">
        <v>191.08860000000001</v>
      </c>
      <c r="AF77" s="21">
        <v>199.5206</v>
      </c>
      <c r="AG77" s="21">
        <v>185.39080000000001</v>
      </c>
      <c r="AH77" s="21" t="s">
        <v>56</v>
      </c>
      <c r="AI77" s="21">
        <f t="shared" si="22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130</v>
      </c>
      <c r="B78" s="1" t="s">
        <v>39</v>
      </c>
      <c r="C78" s="1">
        <v>9.4440000000000008</v>
      </c>
      <c r="D78" s="1">
        <v>10.893000000000001</v>
      </c>
      <c r="E78" s="1">
        <v>1.379</v>
      </c>
      <c r="F78" s="1">
        <v>18.957999999999998</v>
      </c>
      <c r="G78" s="8">
        <v>1</v>
      </c>
      <c r="H78" s="1">
        <v>55</v>
      </c>
      <c r="I78" s="1" t="s">
        <v>40</v>
      </c>
      <c r="J78" s="1"/>
      <c r="K78" s="1">
        <v>1.3</v>
      </c>
      <c r="L78" s="1">
        <f t="shared" si="18"/>
        <v>7.8999999999999959E-2</v>
      </c>
      <c r="M78" s="1"/>
      <c r="N78" s="1"/>
      <c r="O78" s="1">
        <v>0</v>
      </c>
      <c r="P78" s="1">
        <v>0</v>
      </c>
      <c r="Q78" s="1"/>
      <c r="R78" s="1">
        <f t="shared" si="19"/>
        <v>0.27579999999999999</v>
      </c>
      <c r="S78" s="5"/>
      <c r="T78" s="5"/>
      <c r="U78" s="1"/>
      <c r="V78" s="1">
        <f t="shared" si="20"/>
        <v>68.738216098622189</v>
      </c>
      <c r="W78" s="1">
        <f t="shared" si="21"/>
        <v>68.738216098622189</v>
      </c>
      <c r="X78" s="1">
        <v>0.27579999999999999</v>
      </c>
      <c r="Y78" s="1">
        <v>0.2702</v>
      </c>
      <c r="Z78" s="1">
        <v>1.085</v>
      </c>
      <c r="AA78" s="1">
        <v>0.81479999999999997</v>
      </c>
      <c r="AB78" s="1">
        <v>0</v>
      </c>
      <c r="AC78" s="1">
        <v>0.54</v>
      </c>
      <c r="AD78" s="1">
        <v>0.54</v>
      </c>
      <c r="AE78" s="1">
        <v>1.0844</v>
      </c>
      <c r="AF78" s="1">
        <v>1.0844</v>
      </c>
      <c r="AG78" s="1">
        <v>0.18240000000000001</v>
      </c>
      <c r="AH78" s="1" t="s">
        <v>131</v>
      </c>
      <c r="AI78" s="1">
        <f t="shared" si="22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132</v>
      </c>
      <c r="B79" s="1" t="s">
        <v>39</v>
      </c>
      <c r="C79" s="1">
        <v>13.417</v>
      </c>
      <c r="D79" s="1">
        <v>10.837999999999999</v>
      </c>
      <c r="E79" s="1">
        <v>1.3360000000000001</v>
      </c>
      <c r="F79" s="1">
        <v>22.919</v>
      </c>
      <c r="G79" s="8">
        <v>1</v>
      </c>
      <c r="H79" s="1">
        <v>55</v>
      </c>
      <c r="I79" s="1" t="s">
        <v>40</v>
      </c>
      <c r="J79" s="1"/>
      <c r="K79" s="1">
        <v>1.3</v>
      </c>
      <c r="L79" s="1">
        <f t="shared" si="18"/>
        <v>3.6000000000000032E-2</v>
      </c>
      <c r="M79" s="1"/>
      <c r="N79" s="1"/>
      <c r="O79" s="1">
        <v>0</v>
      </c>
      <c r="P79" s="1">
        <v>0</v>
      </c>
      <c r="Q79" s="1"/>
      <c r="R79" s="1">
        <f t="shared" si="19"/>
        <v>0.26719999999999999</v>
      </c>
      <c r="S79" s="5"/>
      <c r="T79" s="5"/>
      <c r="U79" s="1"/>
      <c r="V79" s="1">
        <f t="shared" si="20"/>
        <v>85.774700598802397</v>
      </c>
      <c r="W79" s="1">
        <f t="shared" si="21"/>
        <v>85.774700598802397</v>
      </c>
      <c r="X79" s="1">
        <v>0.26719999999999999</v>
      </c>
      <c r="Y79" s="1">
        <v>0.80420000000000003</v>
      </c>
      <c r="Z79" s="1">
        <v>1.6072</v>
      </c>
      <c r="AA79" s="1">
        <v>0.80299999999999994</v>
      </c>
      <c r="AB79" s="1">
        <v>0.26900000000000002</v>
      </c>
      <c r="AC79" s="1">
        <v>0.27800000000000002</v>
      </c>
      <c r="AD79" s="1">
        <v>0.2782</v>
      </c>
      <c r="AE79" s="1">
        <v>1.8817999999999999</v>
      </c>
      <c r="AF79" s="1">
        <v>1.6126</v>
      </c>
      <c r="AG79" s="1">
        <v>0.54120000000000001</v>
      </c>
      <c r="AH79" s="1" t="s">
        <v>133</v>
      </c>
      <c r="AI79" s="1">
        <f t="shared" si="22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134</v>
      </c>
      <c r="B80" s="14" t="s">
        <v>39</v>
      </c>
      <c r="C80" s="14"/>
      <c r="D80" s="14"/>
      <c r="E80" s="14"/>
      <c r="F80" s="14"/>
      <c r="G80" s="15">
        <v>0</v>
      </c>
      <c r="H80" s="14">
        <v>55</v>
      </c>
      <c r="I80" s="14" t="s">
        <v>40</v>
      </c>
      <c r="J80" s="14"/>
      <c r="K80" s="14"/>
      <c r="L80" s="14">
        <f t="shared" si="18"/>
        <v>0</v>
      </c>
      <c r="M80" s="14"/>
      <c r="N80" s="14"/>
      <c r="O80" s="14">
        <v>0</v>
      </c>
      <c r="P80" s="14">
        <v>0</v>
      </c>
      <c r="Q80" s="14"/>
      <c r="R80" s="14">
        <f t="shared" si="19"/>
        <v>0</v>
      </c>
      <c r="S80" s="16"/>
      <c r="T80" s="16"/>
      <c r="U80" s="14"/>
      <c r="V80" s="14" t="e">
        <f t="shared" si="20"/>
        <v>#DIV/0!</v>
      </c>
      <c r="W80" s="14" t="e">
        <f t="shared" si="21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135</v>
      </c>
      <c r="AI80" s="1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136</v>
      </c>
      <c r="B81" s="14" t="s">
        <v>39</v>
      </c>
      <c r="C81" s="14"/>
      <c r="D81" s="14"/>
      <c r="E81" s="14"/>
      <c r="F81" s="14"/>
      <c r="G81" s="15">
        <v>0</v>
      </c>
      <c r="H81" s="14">
        <v>60</v>
      </c>
      <c r="I81" s="14" t="s">
        <v>40</v>
      </c>
      <c r="J81" s="14"/>
      <c r="K81" s="14"/>
      <c r="L81" s="14">
        <f t="shared" si="18"/>
        <v>0</v>
      </c>
      <c r="M81" s="14"/>
      <c r="N81" s="14"/>
      <c r="O81" s="14">
        <v>0</v>
      </c>
      <c r="P81" s="14">
        <v>0</v>
      </c>
      <c r="Q81" s="14"/>
      <c r="R81" s="14">
        <f t="shared" si="19"/>
        <v>0</v>
      </c>
      <c r="S81" s="16"/>
      <c r="T81" s="16"/>
      <c r="U81" s="14"/>
      <c r="V81" s="14" t="e">
        <f t="shared" si="20"/>
        <v>#DIV/0!</v>
      </c>
      <c r="W81" s="14" t="e">
        <f t="shared" si="21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69</v>
      </c>
      <c r="AI81" s="1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137</v>
      </c>
      <c r="B82" s="1" t="s">
        <v>44</v>
      </c>
      <c r="C82" s="1"/>
      <c r="D82" s="1">
        <v>48</v>
      </c>
      <c r="E82" s="1">
        <v>2</v>
      </c>
      <c r="F82" s="1">
        <v>39</v>
      </c>
      <c r="G82" s="8">
        <v>0.3</v>
      </c>
      <c r="H82" s="1">
        <v>40</v>
      </c>
      <c r="I82" s="1" t="s">
        <v>40</v>
      </c>
      <c r="J82" s="1"/>
      <c r="K82" s="1">
        <v>9</v>
      </c>
      <c r="L82" s="1">
        <f t="shared" si="18"/>
        <v>-7</v>
      </c>
      <c r="M82" s="1"/>
      <c r="N82" s="1"/>
      <c r="O82" s="1">
        <v>0</v>
      </c>
      <c r="P82" s="1">
        <v>0</v>
      </c>
      <c r="Q82" s="1"/>
      <c r="R82" s="1">
        <f t="shared" si="19"/>
        <v>0.4</v>
      </c>
      <c r="S82" s="5"/>
      <c r="T82" s="5"/>
      <c r="U82" s="1"/>
      <c r="V82" s="1">
        <f t="shared" si="20"/>
        <v>97.5</v>
      </c>
      <c r="W82" s="1">
        <f t="shared" si="21"/>
        <v>97.5</v>
      </c>
      <c r="X82" s="1">
        <v>-0.8</v>
      </c>
      <c r="Y82" s="1">
        <v>2.8</v>
      </c>
      <c r="Z82" s="1">
        <v>4.5999999999999996</v>
      </c>
      <c r="AA82" s="1">
        <v>0.6</v>
      </c>
      <c r="AB82" s="1">
        <v>-1.4</v>
      </c>
      <c r="AC82" s="1">
        <v>3</v>
      </c>
      <c r="AD82" s="1">
        <v>3.4</v>
      </c>
      <c r="AE82" s="1">
        <v>1.2</v>
      </c>
      <c r="AF82" s="1">
        <v>1.2</v>
      </c>
      <c r="AG82" s="1">
        <v>1</v>
      </c>
      <c r="AH82" s="1"/>
      <c r="AI82" s="1">
        <f t="shared" ref="AI82:AI95" si="24">G82*S82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138</v>
      </c>
      <c r="B83" s="1" t="s">
        <v>44</v>
      </c>
      <c r="C83" s="1"/>
      <c r="D83" s="1">
        <v>18</v>
      </c>
      <c r="E83" s="1">
        <v>6</v>
      </c>
      <c r="F83" s="1">
        <v>4</v>
      </c>
      <c r="G83" s="8">
        <v>0.3</v>
      </c>
      <c r="H83" s="1">
        <v>40</v>
      </c>
      <c r="I83" s="1" t="s">
        <v>40</v>
      </c>
      <c r="J83" s="1"/>
      <c r="K83" s="1">
        <v>14</v>
      </c>
      <c r="L83" s="1">
        <f t="shared" si="18"/>
        <v>-8</v>
      </c>
      <c r="M83" s="1"/>
      <c r="N83" s="1"/>
      <c r="O83" s="1">
        <v>0</v>
      </c>
      <c r="P83" s="1">
        <v>6</v>
      </c>
      <c r="Q83" s="1"/>
      <c r="R83" s="1">
        <f t="shared" si="19"/>
        <v>1.2</v>
      </c>
      <c r="S83" s="5">
        <v>6</v>
      </c>
      <c r="T83" s="5"/>
      <c r="U83" s="1"/>
      <c r="V83" s="1">
        <f t="shared" si="20"/>
        <v>13.333333333333334</v>
      </c>
      <c r="W83" s="1">
        <f t="shared" si="21"/>
        <v>8.3333333333333339</v>
      </c>
      <c r="X83" s="1">
        <v>1</v>
      </c>
      <c r="Y83" s="1">
        <v>1.2</v>
      </c>
      <c r="Z83" s="1">
        <v>0.8</v>
      </c>
      <c r="AA83" s="1">
        <v>1.4</v>
      </c>
      <c r="AB83" s="1">
        <v>1.8</v>
      </c>
      <c r="AC83" s="1">
        <v>3.8</v>
      </c>
      <c r="AD83" s="1">
        <v>4</v>
      </c>
      <c r="AE83" s="1">
        <v>0.6</v>
      </c>
      <c r="AF83" s="1">
        <v>0.8</v>
      </c>
      <c r="AG83" s="1">
        <v>0.8</v>
      </c>
      <c r="AH83" s="1"/>
      <c r="AI83" s="1">
        <f t="shared" si="24"/>
        <v>1.7999999999999998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139</v>
      </c>
      <c r="B84" s="1" t="s">
        <v>44</v>
      </c>
      <c r="C84" s="1">
        <v>40</v>
      </c>
      <c r="D84" s="1">
        <v>118</v>
      </c>
      <c r="E84" s="1">
        <v>69</v>
      </c>
      <c r="F84" s="1">
        <v>71</v>
      </c>
      <c r="G84" s="8">
        <v>0.3</v>
      </c>
      <c r="H84" s="1">
        <v>40</v>
      </c>
      <c r="I84" s="1" t="s">
        <v>40</v>
      </c>
      <c r="J84" s="1"/>
      <c r="K84" s="1">
        <v>91</v>
      </c>
      <c r="L84" s="1">
        <f t="shared" si="18"/>
        <v>-22</v>
      </c>
      <c r="M84" s="1"/>
      <c r="N84" s="1"/>
      <c r="O84" s="1">
        <v>53.600000000000023</v>
      </c>
      <c r="P84" s="1">
        <v>50.19999999999996</v>
      </c>
      <c r="Q84" s="1"/>
      <c r="R84" s="1">
        <f t="shared" si="19"/>
        <v>13.8</v>
      </c>
      <c r="S84" s="5"/>
      <c r="T84" s="5"/>
      <c r="U84" s="1"/>
      <c r="V84" s="1">
        <f t="shared" si="20"/>
        <v>12.666666666666664</v>
      </c>
      <c r="W84" s="1">
        <f t="shared" si="21"/>
        <v>12.666666666666664</v>
      </c>
      <c r="X84" s="1">
        <v>17.399999999999999</v>
      </c>
      <c r="Y84" s="1">
        <v>17.600000000000001</v>
      </c>
      <c r="Z84" s="1">
        <v>16</v>
      </c>
      <c r="AA84" s="1">
        <v>11</v>
      </c>
      <c r="AB84" s="1">
        <v>12</v>
      </c>
      <c r="AC84" s="1">
        <v>18.2</v>
      </c>
      <c r="AD84" s="1">
        <v>16.2</v>
      </c>
      <c r="AE84" s="1">
        <v>12.2</v>
      </c>
      <c r="AF84" s="1">
        <v>13.4</v>
      </c>
      <c r="AG84" s="1">
        <v>15</v>
      </c>
      <c r="AH84" s="1"/>
      <c r="AI84" s="1">
        <f t="shared" si="24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140</v>
      </c>
      <c r="B85" s="1" t="s">
        <v>44</v>
      </c>
      <c r="C85" s="1"/>
      <c r="D85" s="1">
        <v>24</v>
      </c>
      <c r="E85" s="1"/>
      <c r="F85" s="1">
        <v>24</v>
      </c>
      <c r="G85" s="8">
        <v>0.05</v>
      </c>
      <c r="H85" s="1">
        <v>120</v>
      </c>
      <c r="I85" s="1" t="s">
        <v>40</v>
      </c>
      <c r="J85" s="1"/>
      <c r="K85" s="1"/>
      <c r="L85" s="1">
        <f t="shared" si="18"/>
        <v>0</v>
      </c>
      <c r="M85" s="1"/>
      <c r="N85" s="1"/>
      <c r="O85" s="1">
        <v>5.8000000000000007</v>
      </c>
      <c r="P85" s="1">
        <v>0</v>
      </c>
      <c r="Q85" s="1"/>
      <c r="R85" s="1">
        <f t="shared" si="19"/>
        <v>0</v>
      </c>
      <c r="S85" s="5"/>
      <c r="T85" s="5"/>
      <c r="U85" s="1"/>
      <c r="V85" s="1" t="e">
        <f t="shared" si="20"/>
        <v>#DIV/0!</v>
      </c>
      <c r="W85" s="1" t="e">
        <f t="shared" si="21"/>
        <v>#DIV/0!</v>
      </c>
      <c r="X85" s="1">
        <v>0</v>
      </c>
      <c r="Y85" s="1">
        <v>3</v>
      </c>
      <c r="Z85" s="1">
        <v>3.4</v>
      </c>
      <c r="AA85" s="1">
        <v>0.4</v>
      </c>
      <c r="AB85" s="1">
        <v>-0.6</v>
      </c>
      <c r="AC85" s="1">
        <v>-0.2</v>
      </c>
      <c r="AD85" s="1">
        <v>0.4</v>
      </c>
      <c r="AE85" s="1">
        <v>-0.2</v>
      </c>
      <c r="AF85" s="1">
        <v>-0.2</v>
      </c>
      <c r="AG85" s="1">
        <v>2.8</v>
      </c>
      <c r="AH85" s="1"/>
      <c r="AI85" s="1">
        <f t="shared" si="24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1" t="s">
        <v>141</v>
      </c>
      <c r="B86" s="21" t="s">
        <v>39</v>
      </c>
      <c r="C86" s="21">
        <v>314.57299999999998</v>
      </c>
      <c r="D86" s="21">
        <v>559.15200000000004</v>
      </c>
      <c r="E86" s="21">
        <v>533.678</v>
      </c>
      <c r="F86" s="21">
        <v>320.03899999999999</v>
      </c>
      <c r="G86" s="22">
        <v>1</v>
      </c>
      <c r="H86" s="21">
        <v>40</v>
      </c>
      <c r="I86" s="21" t="s">
        <v>40</v>
      </c>
      <c r="J86" s="21"/>
      <c r="K86" s="21">
        <v>494.48</v>
      </c>
      <c r="L86" s="21">
        <f t="shared" si="18"/>
        <v>39.197999999999979</v>
      </c>
      <c r="M86" s="21"/>
      <c r="N86" s="21"/>
      <c r="O86" s="21">
        <v>165.24135999999959</v>
      </c>
      <c r="P86" s="21">
        <v>371.95784000000072</v>
      </c>
      <c r="Q86" s="21">
        <v>430</v>
      </c>
      <c r="R86" s="21">
        <f t="shared" si="19"/>
        <v>106.73560000000001</v>
      </c>
      <c r="S86" s="23"/>
      <c r="T86" s="23"/>
      <c r="U86" s="21"/>
      <c r="V86" s="21">
        <f t="shared" si="20"/>
        <v>12.060064308440673</v>
      </c>
      <c r="W86" s="21">
        <f t="shared" si="21"/>
        <v>12.060064308440673</v>
      </c>
      <c r="X86" s="21">
        <v>109.43259999999999</v>
      </c>
      <c r="Y86" s="21">
        <v>92.705399999999997</v>
      </c>
      <c r="Z86" s="21">
        <v>92.559200000000004</v>
      </c>
      <c r="AA86" s="21">
        <v>85.663399999999996</v>
      </c>
      <c r="AB86" s="21">
        <v>88.683199999999999</v>
      </c>
      <c r="AC86" s="21">
        <v>83.9696</v>
      </c>
      <c r="AD86" s="21">
        <v>79.311599999999999</v>
      </c>
      <c r="AE86" s="21">
        <v>85.451800000000006</v>
      </c>
      <c r="AF86" s="21">
        <v>82.509199999999993</v>
      </c>
      <c r="AG86" s="21">
        <v>81.730400000000003</v>
      </c>
      <c r="AH86" s="21" t="s">
        <v>56</v>
      </c>
      <c r="AI86" s="21">
        <f t="shared" si="24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142</v>
      </c>
      <c r="B87" s="1" t="s">
        <v>39</v>
      </c>
      <c r="C87" s="1"/>
      <c r="D87" s="1">
        <v>45.067999999999998</v>
      </c>
      <c r="E87" s="1">
        <v>7.1920000000000002</v>
      </c>
      <c r="F87" s="1">
        <v>36.076000000000001</v>
      </c>
      <c r="G87" s="8">
        <v>1</v>
      </c>
      <c r="H87" s="1">
        <v>60</v>
      </c>
      <c r="I87" s="1" t="s">
        <v>40</v>
      </c>
      <c r="J87" s="1"/>
      <c r="K87" s="1">
        <v>14.3</v>
      </c>
      <c r="L87" s="1">
        <f t="shared" si="18"/>
        <v>-7.1080000000000005</v>
      </c>
      <c r="M87" s="1"/>
      <c r="N87" s="1"/>
      <c r="O87" s="1">
        <v>0</v>
      </c>
      <c r="P87" s="1">
        <v>0</v>
      </c>
      <c r="Q87" s="1"/>
      <c r="R87" s="1">
        <f t="shared" si="19"/>
        <v>1.4384000000000001</v>
      </c>
      <c r="S87" s="5"/>
      <c r="T87" s="5"/>
      <c r="U87" s="1"/>
      <c r="V87" s="1">
        <f t="shared" si="20"/>
        <v>25.08064516129032</v>
      </c>
      <c r="W87" s="1">
        <f t="shared" si="21"/>
        <v>25.08064516129032</v>
      </c>
      <c r="X87" s="1">
        <v>1.7984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 t="s">
        <v>143</v>
      </c>
      <c r="AI87" s="1">
        <f t="shared" si="24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144</v>
      </c>
      <c r="B88" s="1" t="s">
        <v>44</v>
      </c>
      <c r="C88" s="1">
        <v>22</v>
      </c>
      <c r="D88" s="1">
        <v>141</v>
      </c>
      <c r="E88" s="1">
        <v>25</v>
      </c>
      <c r="F88" s="1">
        <v>112</v>
      </c>
      <c r="G88" s="8">
        <v>0.3</v>
      </c>
      <c r="H88" s="1">
        <v>40</v>
      </c>
      <c r="I88" s="1" t="s">
        <v>40</v>
      </c>
      <c r="J88" s="1"/>
      <c r="K88" s="1">
        <v>91</v>
      </c>
      <c r="L88" s="1">
        <f t="shared" si="18"/>
        <v>-66</v>
      </c>
      <c r="M88" s="1"/>
      <c r="N88" s="1"/>
      <c r="O88" s="1">
        <v>84.4</v>
      </c>
      <c r="P88" s="1">
        <v>0</v>
      </c>
      <c r="Q88" s="1"/>
      <c r="R88" s="1">
        <f t="shared" si="19"/>
        <v>5</v>
      </c>
      <c r="S88" s="5"/>
      <c r="T88" s="5"/>
      <c r="U88" s="1"/>
      <c r="V88" s="1">
        <f t="shared" si="20"/>
        <v>39.28</v>
      </c>
      <c r="W88" s="1">
        <f t="shared" si="21"/>
        <v>39.28</v>
      </c>
      <c r="X88" s="1">
        <v>9.1999999999999993</v>
      </c>
      <c r="Y88" s="1">
        <v>21.6</v>
      </c>
      <c r="Z88" s="1">
        <v>19.8</v>
      </c>
      <c r="AA88" s="1">
        <v>9.8000000000000007</v>
      </c>
      <c r="AB88" s="1">
        <v>8.6</v>
      </c>
      <c r="AC88" s="1">
        <v>17.8</v>
      </c>
      <c r="AD88" s="1">
        <v>17.2</v>
      </c>
      <c r="AE88" s="1">
        <v>11.8</v>
      </c>
      <c r="AF88" s="1">
        <v>12.4</v>
      </c>
      <c r="AG88" s="1">
        <v>13.6</v>
      </c>
      <c r="AH88" s="1"/>
      <c r="AI88" s="1">
        <f t="shared" si="24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145</v>
      </c>
      <c r="B89" s="1" t="s">
        <v>44</v>
      </c>
      <c r="C89" s="1">
        <v>31</v>
      </c>
      <c r="D89" s="1">
        <v>100</v>
      </c>
      <c r="E89" s="1">
        <v>39</v>
      </c>
      <c r="F89" s="1">
        <v>72</v>
      </c>
      <c r="G89" s="8">
        <v>0.3</v>
      </c>
      <c r="H89" s="1">
        <v>40</v>
      </c>
      <c r="I89" s="1" t="s">
        <v>40</v>
      </c>
      <c r="J89" s="1"/>
      <c r="K89" s="1">
        <v>67</v>
      </c>
      <c r="L89" s="1">
        <f t="shared" si="18"/>
        <v>-28</v>
      </c>
      <c r="M89" s="1"/>
      <c r="N89" s="1"/>
      <c r="O89" s="1">
        <v>55.199999999999989</v>
      </c>
      <c r="P89" s="1">
        <v>0</v>
      </c>
      <c r="Q89" s="1"/>
      <c r="R89" s="1">
        <f t="shared" si="19"/>
        <v>7.8</v>
      </c>
      <c r="S89" s="5"/>
      <c r="T89" s="5"/>
      <c r="U89" s="1"/>
      <c r="V89" s="1">
        <f t="shared" si="20"/>
        <v>16.307692307692307</v>
      </c>
      <c r="W89" s="1">
        <f t="shared" si="21"/>
        <v>16.307692307692307</v>
      </c>
      <c r="X89" s="1">
        <v>11.4</v>
      </c>
      <c r="Y89" s="1">
        <v>15.2</v>
      </c>
      <c r="Z89" s="1">
        <v>13.2</v>
      </c>
      <c r="AA89" s="1">
        <v>9.4</v>
      </c>
      <c r="AB89" s="1">
        <v>10.8</v>
      </c>
      <c r="AC89" s="1">
        <v>14.4</v>
      </c>
      <c r="AD89" s="1">
        <v>13.4</v>
      </c>
      <c r="AE89" s="1">
        <v>11</v>
      </c>
      <c r="AF89" s="1">
        <v>11.6</v>
      </c>
      <c r="AG89" s="1">
        <v>10.6</v>
      </c>
      <c r="AH89" s="1"/>
      <c r="AI89" s="1">
        <f t="shared" si="24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146</v>
      </c>
      <c r="B90" s="1" t="s">
        <v>39</v>
      </c>
      <c r="C90" s="1">
        <v>19.077999999999999</v>
      </c>
      <c r="D90" s="1">
        <v>8.3130000000000006</v>
      </c>
      <c r="E90" s="1">
        <v>12.340999999999999</v>
      </c>
      <c r="F90" s="1">
        <v>5.3689999999999998</v>
      </c>
      <c r="G90" s="8">
        <v>1</v>
      </c>
      <c r="H90" s="1">
        <v>45</v>
      </c>
      <c r="I90" s="1" t="s">
        <v>40</v>
      </c>
      <c r="J90" s="1"/>
      <c r="K90" s="1">
        <v>11.9</v>
      </c>
      <c r="L90" s="1">
        <f t="shared" si="18"/>
        <v>0.44099999999999895</v>
      </c>
      <c r="M90" s="1"/>
      <c r="N90" s="1"/>
      <c r="O90" s="1">
        <v>0</v>
      </c>
      <c r="P90" s="1">
        <v>9.6319999999999979</v>
      </c>
      <c r="Q90" s="1"/>
      <c r="R90" s="1">
        <f t="shared" si="19"/>
        <v>2.4681999999999999</v>
      </c>
      <c r="S90" s="5">
        <f t="shared" ref="S90:S92" si="25">11*R90-Q90-P90-O90-F90</f>
        <v>12.1492</v>
      </c>
      <c r="T90" s="5"/>
      <c r="U90" s="1"/>
      <c r="V90" s="1">
        <f t="shared" si="20"/>
        <v>11</v>
      </c>
      <c r="W90" s="1">
        <f t="shared" si="21"/>
        <v>6.0777084515031188</v>
      </c>
      <c r="X90" s="1">
        <v>2.4681999999999999</v>
      </c>
      <c r="Y90" s="1">
        <v>2.4144000000000001</v>
      </c>
      <c r="Z90" s="1">
        <v>2.9596</v>
      </c>
      <c r="AA90" s="1">
        <v>1.6152</v>
      </c>
      <c r="AB90" s="1">
        <v>0.92420000000000013</v>
      </c>
      <c r="AC90" s="1">
        <v>3.334000000000001</v>
      </c>
      <c r="AD90" s="1">
        <v>3.4784000000000002</v>
      </c>
      <c r="AE90" s="1">
        <v>2.1676000000000002</v>
      </c>
      <c r="AF90" s="1">
        <v>1.897</v>
      </c>
      <c r="AG90" s="1">
        <v>1.2012</v>
      </c>
      <c r="AH90" s="1" t="s">
        <v>147</v>
      </c>
      <c r="AI90" s="1">
        <f t="shared" si="24"/>
        <v>12.1492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148</v>
      </c>
      <c r="B91" s="1" t="s">
        <v>39</v>
      </c>
      <c r="C91" s="1">
        <v>36.805</v>
      </c>
      <c r="D91" s="1">
        <v>10.714</v>
      </c>
      <c r="E91" s="1">
        <v>19.074000000000002</v>
      </c>
      <c r="F91" s="1">
        <v>28.445</v>
      </c>
      <c r="G91" s="8">
        <v>1</v>
      </c>
      <c r="H91" s="1">
        <v>50</v>
      </c>
      <c r="I91" s="1" t="s">
        <v>40</v>
      </c>
      <c r="J91" s="1"/>
      <c r="K91" s="1">
        <v>18.7</v>
      </c>
      <c r="L91" s="1">
        <f t="shared" si="18"/>
        <v>0.37400000000000233</v>
      </c>
      <c r="M91" s="1"/>
      <c r="N91" s="1"/>
      <c r="O91" s="1">
        <v>6.0548000000000002</v>
      </c>
      <c r="P91" s="1">
        <v>0</v>
      </c>
      <c r="Q91" s="1"/>
      <c r="R91" s="1">
        <f t="shared" si="19"/>
        <v>3.8148000000000004</v>
      </c>
      <c r="S91" s="5">
        <f t="shared" si="25"/>
        <v>7.463000000000001</v>
      </c>
      <c r="T91" s="5"/>
      <c r="U91" s="1"/>
      <c r="V91" s="1">
        <f t="shared" si="20"/>
        <v>11</v>
      </c>
      <c r="W91" s="1">
        <f t="shared" si="21"/>
        <v>9.0436720142602489</v>
      </c>
      <c r="X91" s="1">
        <v>3.5424000000000002</v>
      </c>
      <c r="Y91" s="1">
        <v>4.6968000000000014</v>
      </c>
      <c r="Z91" s="1">
        <v>4.6968000000000014</v>
      </c>
      <c r="AA91" s="1">
        <v>2.1951999999999998</v>
      </c>
      <c r="AB91" s="1">
        <v>2.4735999999999998</v>
      </c>
      <c r="AC91" s="1">
        <v>4.6399999999999997</v>
      </c>
      <c r="AD91" s="1">
        <v>4.6399999999999997</v>
      </c>
      <c r="AE91" s="1">
        <v>3.8008000000000002</v>
      </c>
      <c r="AF91" s="1">
        <v>4.9079999999999986</v>
      </c>
      <c r="AG91" s="1">
        <v>8.7568000000000001</v>
      </c>
      <c r="AH91" s="1"/>
      <c r="AI91" s="1">
        <f t="shared" si="24"/>
        <v>7.463000000000001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149</v>
      </c>
      <c r="B92" s="1" t="s">
        <v>44</v>
      </c>
      <c r="C92" s="1">
        <v>58</v>
      </c>
      <c r="D92" s="1">
        <v>57</v>
      </c>
      <c r="E92" s="1">
        <v>60</v>
      </c>
      <c r="F92" s="1">
        <v>23</v>
      </c>
      <c r="G92" s="8">
        <v>0.33</v>
      </c>
      <c r="H92" s="1">
        <v>40</v>
      </c>
      <c r="I92" s="1" t="s">
        <v>40</v>
      </c>
      <c r="J92" s="1"/>
      <c r="K92" s="1">
        <v>63</v>
      </c>
      <c r="L92" s="1">
        <f t="shared" si="18"/>
        <v>-3</v>
      </c>
      <c r="M92" s="1"/>
      <c r="N92" s="1"/>
      <c r="O92" s="1">
        <v>0</v>
      </c>
      <c r="P92" s="1">
        <v>74.2</v>
      </c>
      <c r="Q92" s="1"/>
      <c r="R92" s="1">
        <f t="shared" si="19"/>
        <v>12</v>
      </c>
      <c r="S92" s="5">
        <f t="shared" si="25"/>
        <v>34.799999999999997</v>
      </c>
      <c r="T92" s="5"/>
      <c r="U92" s="1"/>
      <c r="V92" s="1">
        <f t="shared" si="20"/>
        <v>11</v>
      </c>
      <c r="W92" s="1">
        <f t="shared" si="21"/>
        <v>8.1</v>
      </c>
      <c r="X92" s="1">
        <v>11.8</v>
      </c>
      <c r="Y92" s="1">
        <v>6.8</v>
      </c>
      <c r="Z92" s="1">
        <v>6.8</v>
      </c>
      <c r="AA92" s="1">
        <v>11</v>
      </c>
      <c r="AB92" s="1">
        <v>13.4</v>
      </c>
      <c r="AC92" s="1">
        <v>11</v>
      </c>
      <c r="AD92" s="1">
        <v>9</v>
      </c>
      <c r="AE92" s="1">
        <v>6</v>
      </c>
      <c r="AF92" s="1">
        <v>8.4</v>
      </c>
      <c r="AG92" s="1">
        <v>12.8</v>
      </c>
      <c r="AH92" s="1"/>
      <c r="AI92" s="1">
        <f t="shared" si="24"/>
        <v>11.484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150</v>
      </c>
      <c r="B93" s="1" t="s">
        <v>44</v>
      </c>
      <c r="C93" s="1">
        <v>8</v>
      </c>
      <c r="D93" s="1">
        <v>121</v>
      </c>
      <c r="E93" s="1">
        <v>38</v>
      </c>
      <c r="F93" s="1">
        <v>78</v>
      </c>
      <c r="G93" s="8">
        <v>0.3</v>
      </c>
      <c r="H93" s="1">
        <v>40</v>
      </c>
      <c r="I93" s="1" t="s">
        <v>40</v>
      </c>
      <c r="J93" s="1"/>
      <c r="K93" s="1">
        <v>49</v>
      </c>
      <c r="L93" s="1">
        <f t="shared" si="18"/>
        <v>-11</v>
      </c>
      <c r="M93" s="1"/>
      <c r="N93" s="1"/>
      <c r="O93" s="1">
        <v>20.800000000000011</v>
      </c>
      <c r="P93" s="1">
        <v>0</v>
      </c>
      <c r="Q93" s="1"/>
      <c r="R93" s="1">
        <f t="shared" si="19"/>
        <v>7.6</v>
      </c>
      <c r="S93" s="5"/>
      <c r="T93" s="5"/>
      <c r="U93" s="1"/>
      <c r="V93" s="1">
        <f t="shared" si="20"/>
        <v>13.000000000000002</v>
      </c>
      <c r="W93" s="1">
        <f t="shared" si="21"/>
        <v>13.000000000000002</v>
      </c>
      <c r="X93" s="1">
        <v>8.4</v>
      </c>
      <c r="Y93" s="1">
        <v>12.8</v>
      </c>
      <c r="Z93" s="1">
        <v>12.4</v>
      </c>
      <c r="AA93" s="1">
        <v>9</v>
      </c>
      <c r="AB93" s="1">
        <v>9.6</v>
      </c>
      <c r="AC93" s="1">
        <v>13.4</v>
      </c>
      <c r="AD93" s="1">
        <v>12</v>
      </c>
      <c r="AE93" s="1">
        <v>13.2</v>
      </c>
      <c r="AF93" s="1">
        <v>16</v>
      </c>
      <c r="AG93" s="1">
        <v>11.6</v>
      </c>
      <c r="AH93" s="1"/>
      <c r="AI93" s="1">
        <f t="shared" si="24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151</v>
      </c>
      <c r="B94" s="1" t="s">
        <v>44</v>
      </c>
      <c r="C94" s="1">
        <v>12</v>
      </c>
      <c r="D94" s="1">
        <v>15</v>
      </c>
      <c r="E94" s="1">
        <v>8</v>
      </c>
      <c r="F94" s="1">
        <v>17</v>
      </c>
      <c r="G94" s="8">
        <v>0.12</v>
      </c>
      <c r="H94" s="1">
        <v>45</v>
      </c>
      <c r="I94" s="1" t="s">
        <v>40</v>
      </c>
      <c r="J94" s="1"/>
      <c r="K94" s="1">
        <v>10</v>
      </c>
      <c r="L94" s="1">
        <f t="shared" si="18"/>
        <v>-2</v>
      </c>
      <c r="M94" s="1"/>
      <c r="N94" s="1"/>
      <c r="O94" s="1">
        <v>12.8</v>
      </c>
      <c r="P94" s="1">
        <v>0</v>
      </c>
      <c r="Q94" s="1"/>
      <c r="R94" s="1">
        <f t="shared" si="19"/>
        <v>1.6</v>
      </c>
      <c r="S94" s="5"/>
      <c r="T94" s="5"/>
      <c r="U94" s="1"/>
      <c r="V94" s="1">
        <f t="shared" si="20"/>
        <v>18.625</v>
      </c>
      <c r="W94" s="1">
        <f t="shared" si="21"/>
        <v>18.625</v>
      </c>
      <c r="X94" s="1">
        <v>1.8</v>
      </c>
      <c r="Y94" s="1">
        <v>2.8</v>
      </c>
      <c r="Z94" s="1">
        <v>2.2000000000000002</v>
      </c>
      <c r="AA94" s="1">
        <v>-0.2</v>
      </c>
      <c r="AB94" s="1">
        <v>-0.2</v>
      </c>
      <c r="AC94" s="1">
        <v>1.8</v>
      </c>
      <c r="AD94" s="1">
        <v>1.6</v>
      </c>
      <c r="AE94" s="1">
        <v>0.4</v>
      </c>
      <c r="AF94" s="1">
        <v>0.4</v>
      </c>
      <c r="AG94" s="1">
        <v>4.2</v>
      </c>
      <c r="AH94" s="1"/>
      <c r="AI94" s="1">
        <f t="shared" si="24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152</v>
      </c>
      <c r="B95" s="1" t="s">
        <v>39</v>
      </c>
      <c r="C95" s="1">
        <v>21.905000000000001</v>
      </c>
      <c r="D95" s="1"/>
      <c r="E95" s="1">
        <v>2.0760000000000001</v>
      </c>
      <c r="F95" s="1">
        <v>19.829000000000001</v>
      </c>
      <c r="G95" s="8">
        <v>1</v>
      </c>
      <c r="H95" s="1">
        <v>180</v>
      </c>
      <c r="I95" s="1" t="s">
        <v>40</v>
      </c>
      <c r="J95" s="1"/>
      <c r="K95" s="1">
        <v>1.9</v>
      </c>
      <c r="L95" s="1">
        <f t="shared" si="18"/>
        <v>0.17600000000000016</v>
      </c>
      <c r="M95" s="1"/>
      <c r="N95" s="1"/>
      <c r="O95" s="1">
        <v>0</v>
      </c>
      <c r="P95" s="1">
        <v>0</v>
      </c>
      <c r="Q95" s="1"/>
      <c r="R95" s="1">
        <f t="shared" si="19"/>
        <v>0.41520000000000001</v>
      </c>
      <c r="S95" s="5"/>
      <c r="T95" s="5"/>
      <c r="U95" s="1"/>
      <c r="V95" s="1">
        <f t="shared" si="20"/>
        <v>47.757707129094413</v>
      </c>
      <c r="W95" s="1">
        <f t="shared" si="21"/>
        <v>47.757707129094413</v>
      </c>
      <c r="X95" s="1">
        <v>0.41520000000000001</v>
      </c>
      <c r="Y95" s="1">
        <v>0.49139999999999989</v>
      </c>
      <c r="Z95" s="1">
        <v>0.49139999999999989</v>
      </c>
      <c r="AA95" s="1">
        <v>7.3399999999999993E-2</v>
      </c>
      <c r="AB95" s="1">
        <v>0.1454</v>
      </c>
      <c r="AC95" s="1">
        <v>0.20219999999999999</v>
      </c>
      <c r="AD95" s="1">
        <v>0.20219999999999999</v>
      </c>
      <c r="AE95" s="1">
        <v>7.1199999999999999E-2</v>
      </c>
      <c r="AF95" s="1">
        <v>7.1199999999999999E-2</v>
      </c>
      <c r="AG95" s="1">
        <v>0.21659999999999999</v>
      </c>
      <c r="AH95" s="18" t="s">
        <v>153</v>
      </c>
      <c r="AI95" s="1">
        <f t="shared" si="24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2025-08-28T11:34:20Z</dcterms:created>
  <dcterms:modified xsi:type="dcterms:W3CDTF">2025-08-28T11:48:54Z</dcterms:modified>
</cp:coreProperties>
</file>