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11394F-3455-4EED-9BDD-99A55113F0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5" i="1"/>
  <c r="X364" i="1"/>
  <c r="BO363" i="1"/>
  <c r="BM363" i="1"/>
  <c r="Y363" i="1"/>
  <c r="Y365" i="1" s="1"/>
  <c r="X361" i="1"/>
  <c r="X360" i="1"/>
  <c r="BO359" i="1"/>
  <c r="BM359" i="1"/>
  <c r="Y359" i="1"/>
  <c r="BP359" i="1" s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BO321" i="1"/>
  <c r="BM321" i="1"/>
  <c r="Y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BP132" i="1" s="1"/>
  <c r="P132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00" i="1" l="1"/>
  <c r="Y32" i="1"/>
  <c r="Z42" i="1"/>
  <c r="BN42" i="1"/>
  <c r="Z68" i="1"/>
  <c r="BN68" i="1"/>
  <c r="Z89" i="1"/>
  <c r="BN89" i="1"/>
  <c r="Z94" i="1"/>
  <c r="BN94" i="1"/>
  <c r="Z109" i="1"/>
  <c r="BN109" i="1"/>
  <c r="Z128" i="1"/>
  <c r="BN128" i="1"/>
  <c r="Z132" i="1"/>
  <c r="BN132" i="1"/>
  <c r="Z162" i="1"/>
  <c r="BN162" i="1"/>
  <c r="Z172" i="1"/>
  <c r="BN172" i="1"/>
  <c r="Z195" i="1"/>
  <c r="BN195" i="1"/>
  <c r="Z207" i="1"/>
  <c r="BN207" i="1"/>
  <c r="Z223" i="1"/>
  <c r="BN223" i="1"/>
  <c r="Z228" i="1"/>
  <c r="BN228" i="1"/>
  <c r="Z245" i="1"/>
  <c r="BN245" i="1"/>
  <c r="Z270" i="1"/>
  <c r="BN270" i="1"/>
  <c r="Z297" i="1"/>
  <c r="BN297" i="1"/>
  <c r="Z307" i="1"/>
  <c r="BN307" i="1"/>
  <c r="Z317" i="1"/>
  <c r="BN317" i="1"/>
  <c r="Z344" i="1"/>
  <c r="BN344" i="1"/>
  <c r="Z358" i="1"/>
  <c r="BN358" i="1"/>
  <c r="Z363" i="1"/>
  <c r="Z364" i="1" s="1"/>
  <c r="BN363" i="1"/>
  <c r="BP363" i="1"/>
  <c r="Y364" i="1"/>
  <c r="Z368" i="1"/>
  <c r="BN368" i="1"/>
  <c r="Z394" i="1"/>
  <c r="BN394" i="1"/>
  <c r="Z413" i="1"/>
  <c r="BN413" i="1"/>
  <c r="Z453" i="1"/>
  <c r="BN453" i="1"/>
  <c r="Z463" i="1"/>
  <c r="BN463" i="1"/>
  <c r="J9" i="1"/>
  <c r="BP150" i="1"/>
  <c r="BN150" i="1"/>
  <c r="Z150" i="1"/>
  <c r="Y157" i="1"/>
  <c r="BP156" i="1"/>
  <c r="BN156" i="1"/>
  <c r="Z156" i="1"/>
  <c r="Z157" i="1" s="1"/>
  <c r="BP160" i="1"/>
  <c r="BN160" i="1"/>
  <c r="Z160" i="1"/>
  <c r="BP168" i="1"/>
  <c r="BN168" i="1"/>
  <c r="Z168" i="1"/>
  <c r="BP189" i="1"/>
  <c r="BN189" i="1"/>
  <c r="Z189" i="1"/>
  <c r="BP193" i="1"/>
  <c r="BN193" i="1"/>
  <c r="Z193" i="1"/>
  <c r="BP205" i="1"/>
  <c r="BN205" i="1"/>
  <c r="Z205" i="1"/>
  <c r="Y218" i="1"/>
  <c r="BP216" i="1"/>
  <c r="BN216" i="1"/>
  <c r="Z216" i="1"/>
  <c r="BP226" i="1"/>
  <c r="BN226" i="1"/>
  <c r="Z226" i="1"/>
  <c r="BP243" i="1"/>
  <c r="BN243" i="1"/>
  <c r="Z243" i="1"/>
  <c r="BP268" i="1"/>
  <c r="BN268" i="1"/>
  <c r="Z268" i="1"/>
  <c r="BP293" i="1"/>
  <c r="BN293" i="1"/>
  <c r="Z293" i="1"/>
  <c r="BP303" i="1"/>
  <c r="BN303" i="1"/>
  <c r="Z303" i="1"/>
  <c r="Y319" i="1"/>
  <c r="BP315" i="1"/>
  <c r="BN315" i="1"/>
  <c r="Z315" i="1"/>
  <c r="BP336" i="1"/>
  <c r="BN336" i="1"/>
  <c r="Z336" i="1"/>
  <c r="BP354" i="1"/>
  <c r="BN354" i="1"/>
  <c r="Z354" i="1"/>
  <c r="BP392" i="1"/>
  <c r="BN392" i="1"/>
  <c r="Z392" i="1"/>
  <c r="Y404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Y465" i="1"/>
  <c r="BP461" i="1"/>
  <c r="BN461" i="1"/>
  <c r="Z461" i="1"/>
  <c r="Y464" i="1"/>
  <c r="F9" i="1"/>
  <c r="F10" i="1"/>
  <c r="Z22" i="1"/>
  <c r="Z23" i="1" s="1"/>
  <c r="BN22" i="1"/>
  <c r="BP22" i="1"/>
  <c r="Z26" i="1"/>
  <c r="BN26" i="1"/>
  <c r="BP26" i="1"/>
  <c r="Z30" i="1"/>
  <c r="BN30" i="1"/>
  <c r="C510" i="1"/>
  <c r="Z53" i="1"/>
  <c r="BN53" i="1"/>
  <c r="Z62" i="1"/>
  <c r="BN62" i="1"/>
  <c r="Y65" i="1"/>
  <c r="Z74" i="1"/>
  <c r="BN74" i="1"/>
  <c r="Z82" i="1"/>
  <c r="BN82" i="1"/>
  <c r="Z87" i="1"/>
  <c r="BN87" i="1"/>
  <c r="Z96" i="1"/>
  <c r="BN96" i="1"/>
  <c r="Z103" i="1"/>
  <c r="BN103" i="1"/>
  <c r="Z115" i="1"/>
  <c r="BN115" i="1"/>
  <c r="Z121" i="1"/>
  <c r="BN121" i="1"/>
  <c r="BP121" i="1"/>
  <c r="Z138" i="1"/>
  <c r="BN138" i="1"/>
  <c r="BP164" i="1"/>
  <c r="BN164" i="1"/>
  <c r="Z164" i="1"/>
  <c r="BP174" i="1"/>
  <c r="BN174" i="1"/>
  <c r="Z174" i="1"/>
  <c r="BP197" i="1"/>
  <c r="BN197" i="1"/>
  <c r="Z197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P510" i="1"/>
  <c r="Y276" i="1"/>
  <c r="BP275" i="1"/>
  <c r="BN275" i="1"/>
  <c r="Z275" i="1"/>
  <c r="Z276" i="1" s="1"/>
  <c r="Y281" i="1"/>
  <c r="Y280" i="1"/>
  <c r="BP279" i="1"/>
  <c r="BN279" i="1"/>
  <c r="Z279" i="1"/>
  <c r="Z280" i="1" s="1"/>
  <c r="Q510" i="1"/>
  <c r="Y285" i="1"/>
  <c r="BP284" i="1"/>
  <c r="BN284" i="1"/>
  <c r="Z284" i="1"/>
  <c r="Z285" i="1" s="1"/>
  <c r="BP289" i="1"/>
  <c r="BN289" i="1"/>
  <c r="Z289" i="1"/>
  <c r="BP478" i="1"/>
  <c r="BN478" i="1"/>
  <c r="Z478" i="1"/>
  <c r="Y152" i="1"/>
  <c r="Y151" i="1"/>
  <c r="BP299" i="1"/>
  <c r="BN299" i="1"/>
  <c r="Z299" i="1"/>
  <c r="BP309" i="1"/>
  <c r="BN309" i="1"/>
  <c r="Z309" i="1"/>
  <c r="BP323" i="1"/>
  <c r="BN323" i="1"/>
  <c r="Z323" i="1"/>
  <c r="BP346" i="1"/>
  <c r="BN346" i="1"/>
  <c r="Z346" i="1"/>
  <c r="BP370" i="1"/>
  <c r="BN370" i="1"/>
  <c r="Z370" i="1"/>
  <c r="Y376" i="1"/>
  <c r="Y375" i="1"/>
  <c r="BP374" i="1"/>
  <c r="BN374" i="1"/>
  <c r="Z374" i="1"/>
  <c r="Z375" i="1" s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39" i="1"/>
  <c r="BN439" i="1"/>
  <c r="Z439" i="1"/>
  <c r="BP455" i="1"/>
  <c r="BN455" i="1"/>
  <c r="Z455" i="1"/>
  <c r="BP471" i="1"/>
  <c r="BN471" i="1"/>
  <c r="Z471" i="1"/>
  <c r="BP492" i="1"/>
  <c r="BN492" i="1"/>
  <c r="Z492" i="1"/>
  <c r="Y305" i="1"/>
  <c r="Y325" i="1"/>
  <c r="Y331" i="1"/>
  <c r="T510" i="1"/>
  <c r="U510" i="1"/>
  <c r="Y371" i="1"/>
  <c r="Y484" i="1"/>
  <c r="Y33" i="1"/>
  <c r="Y37" i="1"/>
  <c r="D510" i="1"/>
  <c r="Y58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Y45" i="1"/>
  <c r="Y49" i="1"/>
  <c r="BP63" i="1"/>
  <c r="BN63" i="1"/>
  <c r="Z63" i="1"/>
  <c r="Y70" i="1"/>
  <c r="BP67" i="1"/>
  <c r="BN67" i="1"/>
  <c r="Z67" i="1"/>
  <c r="H9" i="1"/>
  <c r="B510" i="1"/>
  <c r="X501" i="1"/>
  <c r="X503" i="1" s="1"/>
  <c r="X502" i="1"/>
  <c r="X50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57" i="1"/>
  <c r="BN57" i="1"/>
  <c r="Z57" i="1"/>
  <c r="Y59" i="1"/>
  <c r="Y64" i="1"/>
  <c r="BP61" i="1"/>
  <c r="BN61" i="1"/>
  <c r="Z61" i="1"/>
  <c r="Z64" i="1" s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Y271" i="1"/>
  <c r="BP300" i="1"/>
  <c r="BN300" i="1"/>
  <c r="Z300" i="1"/>
  <c r="Y304" i="1"/>
  <c r="BP308" i="1"/>
  <c r="BN308" i="1"/>
  <c r="Z308" i="1"/>
  <c r="Y312" i="1"/>
  <c r="E510" i="1"/>
  <c r="Y91" i="1"/>
  <c r="F510" i="1"/>
  <c r="Y105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8" i="1"/>
  <c r="Y326" i="1"/>
  <c r="Y332" i="1"/>
  <c r="Y339" i="1"/>
  <c r="Y351" i="1"/>
  <c r="Y355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O510" i="1"/>
  <c r="W510" i="1"/>
  <c r="Y277" i="1"/>
  <c r="Y286" i="1"/>
  <c r="R510" i="1"/>
  <c r="Y295" i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Y338" i="1"/>
  <c r="Z343" i="1"/>
  <c r="Z350" i="1" s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Y360" i="1"/>
  <c r="Z359" i="1"/>
  <c r="Z360" i="1" s="1"/>
  <c r="BN359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43" i="1" l="1"/>
  <c r="Y504" i="1"/>
  <c r="Y502" i="1"/>
  <c r="Z32" i="1"/>
  <c r="Z201" i="1"/>
  <c r="Z169" i="1"/>
  <c r="Z493" i="1"/>
  <c r="Z479" i="1"/>
  <c r="Z473" i="1"/>
  <c r="Z294" i="1"/>
  <c r="Z247" i="1"/>
  <c r="Z312" i="1"/>
  <c r="Z123" i="1"/>
  <c r="Z118" i="1"/>
  <c r="Z105" i="1"/>
  <c r="Z97" i="1"/>
  <c r="Y501" i="1"/>
  <c r="Y503" i="1" s="1"/>
  <c r="Z175" i="1"/>
  <c r="Z90" i="1"/>
  <c r="Z331" i="1"/>
  <c r="Z458" i="1"/>
  <c r="Z231" i="1"/>
  <c r="Z264" i="1"/>
  <c r="Z399" i="1"/>
  <c r="Z256" i="1"/>
  <c r="Z213" i="1"/>
  <c r="Z44" i="1"/>
  <c r="Y500" i="1"/>
  <c r="Z70" i="1"/>
  <c r="Z111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<sst xmlns="http://schemas.openxmlformats.org/spreadsheetml/2006/main" count="2204" uniqueCount="805">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</sst>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4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0.5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8</v>
      </c>
      <c r="Y41" s="54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0.7407407407407407</v>
      </c>
      <c r="Y44" s="549">
        <f>IFERROR(Y41/H41,"0")+IFERROR(Y42/H42,"0")+IFERROR(Y43/H43,"0")</f>
        <v>1</v>
      </c>
      <c r="Z44" s="549">
        <f>IFERROR(IF(Z41="",0,Z41),"0")+IFERROR(IF(Z42="",0,Z42),"0")+IFERROR(IF(Z43="",0,Z43),"0")</f>
        <v>1.898E-2</v>
      </c>
      <c r="AA44" s="550"/>
      <c r="AB44" s="550"/>
      <c r="AC44" s="550"/>
    </row>
    <row r="45" spans="1:68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8</v>
      </c>
      <c r="Y45" s="549">
        <f>IFERROR(SUM(Y41:Y43),"0")</f>
        <v>10.8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8</v>
      </c>
      <c r="Y53" s="548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8.3222222222222211</v>
      </c>
      <c r="BN53" s="64">
        <f t="shared" si="8"/>
        <v>11.234999999999999</v>
      </c>
      <c r="BO53" s="64">
        <f t="shared" si="9"/>
        <v>1.1574074074074073E-2</v>
      </c>
      <c r="BP53" s="64">
        <f t="shared" si="10"/>
        <v>1.5625E-2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0.7407407407407407</v>
      </c>
      <c r="Y58" s="549">
        <f>IFERROR(Y52/H52,"0")+IFERROR(Y53/H53,"0")+IFERROR(Y54/H54,"0")+IFERROR(Y55/H55,"0")+IFERROR(Y56/H56,"0")+IFERROR(Y57/H57,"0")</f>
        <v>1</v>
      </c>
      <c r="Z58" s="549">
        <f>IFERROR(IF(Z52="",0,Z52),"0")+IFERROR(IF(Z53="",0,Z53),"0")+IFERROR(IF(Z54="",0,Z54),"0")+IFERROR(IF(Z55="",0,Z55),"0")+IFERROR(IF(Z56="",0,Z56),"0")+IFERROR(IF(Z57="",0,Z57),"0")</f>
        <v>1.898E-2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8</v>
      </c>
      <c r="Y59" s="549">
        <f>IFERROR(SUM(Y52:Y57),"0")</f>
        <v>10.8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8</v>
      </c>
      <c r="Y61" s="54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0.7407407407407407</v>
      </c>
      <c r="Y64" s="549">
        <f>IFERROR(Y61/H61,"0")+IFERROR(Y62/H62,"0")+IFERROR(Y63/H63,"0")</f>
        <v>1</v>
      </c>
      <c r="Z64" s="549">
        <f>IFERROR(IF(Z61="",0,Z61),"0")+IFERROR(IF(Z62="",0,Z62),"0")+IFERROR(IF(Z63="",0,Z63),"0")</f>
        <v>1.898E-2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8</v>
      </c>
      <c r="Y65" s="549">
        <f>IFERROR(SUM(Y61:Y63),"0")</f>
        <v>10.8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8</v>
      </c>
      <c r="Y87" s="548">
        <f>IFERROR(IF(X87="",0,CEILING((X87/$H87),1)*$H87),"")</f>
        <v>10.8</v>
      </c>
      <c r="Z87" s="36">
        <f>IFERROR(IF(Y87=0,"",ROUNDUP(Y87/H87,0)*0.01898),"")</f>
        <v>1.898E-2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8.3222222222222211</v>
      </c>
      <c r="BN87" s="64">
        <f>IFERROR(Y87*I87/H87,"0")</f>
        <v>11.234999999999999</v>
      </c>
      <c r="BO87" s="64">
        <f>IFERROR(1/J87*(X87/H87),"0")</f>
        <v>1.1574074074074073E-2</v>
      </c>
      <c r="BP87" s="64">
        <f>IFERROR(1/J87*(Y87/H87),"0")</f>
        <v>1.5625E-2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0.7407407407407407</v>
      </c>
      <c r="Y90" s="549">
        <f>IFERROR(Y87/H87,"0")+IFERROR(Y88/H88,"0")+IFERROR(Y89/H89,"0")</f>
        <v>1</v>
      </c>
      <c r="Z90" s="549">
        <f>IFERROR(IF(Z87="",0,Z87),"0")+IFERROR(IF(Z88="",0,Z88),"0")+IFERROR(IF(Z89="",0,Z89),"0")</f>
        <v>1.898E-2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8</v>
      </c>
      <c r="Y91" s="549">
        <f>IFERROR(SUM(Y87:Y89),"0")</f>
        <v>10.8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8</v>
      </c>
      <c r="Y93" s="548">
        <f>IFERROR(IF(X93="",0,CEILING((X93/$H93),1)*$H93),"")</f>
        <v>8.1</v>
      </c>
      <c r="Z93" s="36">
        <f>IFERROR(IF(Y93=0,"",ROUNDUP(Y93/H93,0)*0.01898),"")</f>
        <v>1.898E-2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8.5125925925925934</v>
      </c>
      <c r="BN93" s="64">
        <f>IFERROR(Y93*I93/H93,"0")</f>
        <v>8.6189999999999998</v>
      </c>
      <c r="BO93" s="64">
        <f>IFERROR(1/J93*(X93/H93),"0")</f>
        <v>1.54320987654321E-2</v>
      </c>
      <c r="BP93" s="64">
        <f>IFERROR(1/J93*(Y93/H93),"0")</f>
        <v>1.5625E-2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5.4</v>
      </c>
      <c r="Y95" s="548">
        <f>IFERROR(IF(X95="",0,CEILING((X95/$H95),1)*$H95),"")</f>
        <v>5.4</v>
      </c>
      <c r="Z95" s="36">
        <f>IFERROR(IF(Y95=0,"",ROUNDUP(Y95/H95,0)*0.00651),"")</f>
        <v>1.302E-2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5.9039999999999999</v>
      </c>
      <c r="BN95" s="64">
        <f>IFERROR(Y95*I95/H95,"0")</f>
        <v>5.9039999999999999</v>
      </c>
      <c r="BO95" s="64">
        <f>IFERROR(1/J95*(X95/H95),"0")</f>
        <v>1.098901098901099E-2</v>
      </c>
      <c r="BP95" s="64">
        <f>IFERROR(1/J95*(Y95/H95),"0")</f>
        <v>1.098901098901099E-2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2.9876543209876543</v>
      </c>
      <c r="Y97" s="549">
        <f>IFERROR(Y93/H93,"0")+IFERROR(Y94/H94,"0")+IFERROR(Y95/H95,"0")+IFERROR(Y96/H96,"0")</f>
        <v>3</v>
      </c>
      <c r="Z97" s="549">
        <f>IFERROR(IF(Z93="",0,Z93),"0")+IFERROR(IF(Z94="",0,Z94),"0")+IFERROR(IF(Z95="",0,Z95),"0")+IFERROR(IF(Z96="",0,Z96),"0")</f>
        <v>3.2000000000000001E-2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13.4</v>
      </c>
      <c r="Y98" s="549">
        <f>IFERROR(SUM(Y93:Y96),"0")</f>
        <v>13.5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8</v>
      </c>
      <c r="Y101" s="548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8.3222222222222211</v>
      </c>
      <c r="BN101" s="64">
        <f>IFERROR(Y101*I101/H101,"0")</f>
        <v>11.234999999999999</v>
      </c>
      <c r="BO101" s="64">
        <f>IFERROR(1/J101*(X101/H101),"0")</f>
        <v>1.1574074074074073E-2</v>
      </c>
      <c r="BP101" s="64">
        <f>IFERROR(1/J101*(Y101/H101),"0")</f>
        <v>1.5625E-2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0.7407407407407407</v>
      </c>
      <c r="Y105" s="549">
        <f>IFERROR(Y101/H101,"0")+IFERROR(Y102/H102,"0")+IFERROR(Y103/H103,"0")+IFERROR(Y104/H104,"0")</f>
        <v>1</v>
      </c>
      <c r="Z105" s="549">
        <f>IFERROR(IF(Z101="",0,Z101),"0")+IFERROR(IF(Z102="",0,Z102),"0")+IFERROR(IF(Z103="",0,Z103),"0")+IFERROR(IF(Z104="",0,Z104),"0")</f>
        <v>1.898E-2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8</v>
      </c>
      <c r="Y106" s="549">
        <f>IFERROR(SUM(Y101:Y104),"0")</f>
        <v>10.8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8</v>
      </c>
      <c r="Y114" s="548">
        <f>IFERROR(IF(X114="",0,CEILING((X114/$H114),1)*$H114),"")</f>
        <v>8.1</v>
      </c>
      <c r="Z114" s="36">
        <f>IFERROR(IF(Y114=0,"",ROUNDUP(Y114/H114,0)*0.01898),"")</f>
        <v>1.898E-2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8.5066666666666659</v>
      </c>
      <c r="BN114" s="64">
        <f>IFERROR(Y114*I114/H114,"0")</f>
        <v>8.6129999999999995</v>
      </c>
      <c r="BO114" s="64">
        <f>IFERROR(1/J114*(X114/H114),"0")</f>
        <v>1.54320987654321E-2</v>
      </c>
      <c r="BP114" s="64">
        <f>IFERROR(1/J114*(Y114/H114),"0")</f>
        <v>1.5625E-2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5.4</v>
      </c>
      <c r="Y116" s="548">
        <f>IFERROR(IF(X116="",0,CEILING((X116/$H116),1)*$H116),"")</f>
        <v>5.4</v>
      </c>
      <c r="Z116" s="36">
        <f>IFERROR(IF(Y116=0,"",ROUNDUP(Y116/H116,0)*0.00651),"")</f>
        <v>1.302E-2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5.9039999999999999</v>
      </c>
      <c r="BN116" s="64">
        <f>IFERROR(Y116*I116/H116,"0")</f>
        <v>5.9039999999999999</v>
      </c>
      <c r="BO116" s="64">
        <f>IFERROR(1/J116*(X116/H116),"0")</f>
        <v>1.098901098901099E-2</v>
      </c>
      <c r="BP116" s="64">
        <f>IFERROR(1/J116*(Y116/H116),"0")</f>
        <v>1.098901098901099E-2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2.9876543209876543</v>
      </c>
      <c r="Y118" s="549">
        <f>IFERROR(Y114/H114,"0")+IFERROR(Y115/H115,"0")+IFERROR(Y116/H116,"0")+IFERROR(Y117/H117,"0")</f>
        <v>3</v>
      </c>
      <c r="Z118" s="549">
        <f>IFERROR(IF(Z114="",0,Z114),"0")+IFERROR(IF(Z115="",0,Z115),"0")+IFERROR(IF(Z116="",0,Z116),"0")+IFERROR(IF(Z117="",0,Z117),"0")</f>
        <v>3.2000000000000001E-2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13.4</v>
      </c>
      <c r="Y119" s="549">
        <f>IFERROR(SUM(Y114:Y117),"0")</f>
        <v>13.5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10</v>
      </c>
      <c r="Y160" s="548">
        <f t="shared" ref="Y160:Y168" si="11">IFERROR(IF(X160="",0,CEILING((X160/$H160),1)*$H160),"")</f>
        <v>12.600000000000001</v>
      </c>
      <c r="Z160" s="36">
        <f>IFERROR(IF(Y160=0,"",ROUNDUP(Y160/H160,0)*0.00902),"")</f>
        <v>2.7060000000000001E-2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10.642857142857141</v>
      </c>
      <c r="BN160" s="64">
        <f t="shared" ref="BN160:BN168" si="13">IFERROR(Y160*I160/H160,"0")</f>
        <v>13.41</v>
      </c>
      <c r="BO160" s="64">
        <f t="shared" ref="BO160:BO168" si="14">IFERROR(1/J160*(X160/H160),"0")</f>
        <v>1.8037518037518036E-2</v>
      </c>
      <c r="BP160" s="64">
        <f t="shared" ref="BP160:BP168" si="15">IFERROR(1/J160*(Y160/H160),"0")</f>
        <v>2.2727272727272728E-2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8</v>
      </c>
      <c r="Y161" s="548">
        <f t="shared" si="11"/>
        <v>8.4</v>
      </c>
      <c r="Z161" s="36">
        <f>IFERROR(IF(Y161=0,"",ROUNDUP(Y161/H161,0)*0.00902),"")</f>
        <v>1.804E-2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8.5142857142857142</v>
      </c>
      <c r="BN161" s="64">
        <f t="shared" si="13"/>
        <v>8.94</v>
      </c>
      <c r="BO161" s="64">
        <f t="shared" si="14"/>
        <v>1.443001443001443E-2</v>
      </c>
      <c r="BP161" s="64">
        <f t="shared" si="15"/>
        <v>1.5151515151515152E-2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8</v>
      </c>
      <c r="Y162" s="548">
        <f t="shared" si="11"/>
        <v>8.4</v>
      </c>
      <c r="Z162" s="36">
        <f>IFERROR(IF(Y162=0,"",ROUNDUP(Y162/H162,0)*0.00902),"")</f>
        <v>1.804E-2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8.4</v>
      </c>
      <c r="BN162" s="64">
        <f t="shared" si="13"/>
        <v>8.82</v>
      </c>
      <c r="BO162" s="64">
        <f t="shared" si="14"/>
        <v>1.443001443001443E-2</v>
      </c>
      <c r="BP162" s="64">
        <f t="shared" si="15"/>
        <v>1.5151515151515152E-2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6.1904761904761898</v>
      </c>
      <c r="Y169" s="549">
        <f>IFERROR(Y160/H160,"0")+IFERROR(Y161/H161,"0")+IFERROR(Y162/H162,"0")+IFERROR(Y163/H163,"0")+IFERROR(Y164/H164,"0")+IFERROR(Y165/H165,"0")+IFERROR(Y166/H166,"0")+IFERROR(Y167/H167,"0")+IFERROR(Y168/H168,"0")</f>
        <v>7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6.3140000000000002E-2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26</v>
      </c>
      <c r="Y170" s="549">
        <f>IFERROR(SUM(Y160:Y168),"0")</f>
        <v>29.4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10</v>
      </c>
      <c r="Y193" s="548">
        <f t="shared" ref="Y193:Y200" si="16">IFERROR(IF(X193="",0,CEILING((X193/$H193),1)*$H193),"")</f>
        <v>10.8</v>
      </c>
      <c r="Z193" s="36">
        <f>IFERROR(IF(Y193=0,"",ROUNDUP(Y193/H193,0)*0.00902),"")</f>
        <v>1.804E-2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10.388888888888889</v>
      </c>
      <c r="BN193" s="64">
        <f t="shared" ref="BN193:BN200" si="18">IFERROR(Y193*I193/H193,"0")</f>
        <v>11.22</v>
      </c>
      <c r="BO193" s="64">
        <f t="shared" ref="BO193:BO200" si="19">IFERROR(1/J193*(X193/H193),"0")</f>
        <v>1.4029180695847361E-2</v>
      </c>
      <c r="BP193" s="64">
        <f t="shared" ref="BP193:BP200" si="20">IFERROR(1/J193*(Y193/H193),"0")</f>
        <v>1.5151515151515152E-2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10</v>
      </c>
      <c r="Y194" s="548">
        <f t="shared" si="16"/>
        <v>10.8</v>
      </c>
      <c r="Z194" s="36">
        <f>IFERROR(IF(Y194=0,"",ROUNDUP(Y194/H194,0)*0.00902),"")</f>
        <v>1.804E-2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10.388888888888889</v>
      </c>
      <c r="BN194" s="64">
        <f t="shared" si="18"/>
        <v>11.22</v>
      </c>
      <c r="BO194" s="64">
        <f t="shared" si="19"/>
        <v>1.4029180695847361E-2</v>
      </c>
      <c r="BP194" s="64">
        <f t="shared" si="20"/>
        <v>1.5151515151515152E-2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10</v>
      </c>
      <c r="Y195" s="548">
        <f t="shared" si="16"/>
        <v>10.8</v>
      </c>
      <c r="Z195" s="36">
        <f>IFERROR(IF(Y195=0,"",ROUNDUP(Y195/H195,0)*0.00902),"")</f>
        <v>1.804E-2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10.388888888888889</v>
      </c>
      <c r="BN195" s="64">
        <f t="shared" si="18"/>
        <v>11.22</v>
      </c>
      <c r="BO195" s="64">
        <f t="shared" si="19"/>
        <v>1.4029180695847361E-2</v>
      </c>
      <c r="BP195" s="64">
        <f t="shared" si="20"/>
        <v>1.5151515151515152E-2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10</v>
      </c>
      <c r="Y196" s="548">
        <f t="shared" si="16"/>
        <v>10.8</v>
      </c>
      <c r="Z196" s="36">
        <f>IFERROR(IF(Y196=0,"",ROUNDUP(Y196/H196,0)*0.00902),"")</f>
        <v>1.804E-2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10.388888888888889</v>
      </c>
      <c r="BN196" s="64">
        <f t="shared" si="18"/>
        <v>11.22</v>
      </c>
      <c r="BO196" s="64">
        <f t="shared" si="19"/>
        <v>1.4029180695847361E-2</v>
      </c>
      <c r="BP196" s="64">
        <f t="shared" si="20"/>
        <v>1.5151515151515152E-2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7.4074074074074066</v>
      </c>
      <c r="Y201" s="549">
        <f>IFERROR(Y193/H193,"0")+IFERROR(Y194/H194,"0")+IFERROR(Y195/H195,"0")+IFERROR(Y196/H196,"0")+IFERROR(Y197/H197,"0")+IFERROR(Y198/H198,"0")+IFERROR(Y199/H199,"0")+IFERROR(Y200/H200,"0")</f>
        <v>8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7.2160000000000002E-2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40</v>
      </c>
      <c r="Y202" s="549">
        <f>IFERROR(SUM(Y193:Y200),"0")</f>
        <v>43.2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5</v>
      </c>
      <c r="Y204" s="548">
        <f t="shared" ref="Y204:Y212" si="21">IFERROR(IF(X204="",0,CEILING((X204/$H204),1)*$H204),"")</f>
        <v>8.1</v>
      </c>
      <c r="Z204" s="36">
        <f>IFERROR(IF(Y204=0,"",ROUNDUP(Y204/H204,0)*0.01898),"")</f>
        <v>1.898E-2</v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5.3203703703703704</v>
      </c>
      <c r="BN204" s="64">
        <f t="shared" ref="BN204:BN212" si="23">IFERROR(Y204*I204/H204,"0")</f>
        <v>8.6189999999999998</v>
      </c>
      <c r="BO204" s="64">
        <f t="shared" ref="BO204:BO212" si="24">IFERROR(1/J204*(X204/H204),"0")</f>
        <v>9.6450617283950629E-3</v>
      </c>
      <c r="BP204" s="64">
        <f t="shared" ref="BP204:BP212" si="25">IFERROR(1/J204*(Y204/H204),"0")</f>
        <v>1.5625E-2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5</v>
      </c>
      <c r="Y206" s="548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5.2982758620689658</v>
      </c>
      <c r="BN206" s="64">
        <f t="shared" si="23"/>
        <v>9.2189999999999994</v>
      </c>
      <c r="BO206" s="64">
        <f t="shared" si="24"/>
        <v>8.9798850574712655E-3</v>
      </c>
      <c r="BP206" s="64">
        <f t="shared" si="25"/>
        <v>1.5625E-2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4.8000000000000007</v>
      </c>
      <c r="Y207" s="548">
        <f t="shared" si="21"/>
        <v>4.8</v>
      </c>
      <c r="Z207" s="36">
        <f t="shared" ref="Z207:Z212" si="26">IFERROR(IF(Y207=0,"",ROUNDUP(Y207/H207,0)*0.00651),"")</f>
        <v>1.302E-2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5.3400000000000007</v>
      </c>
      <c r="BN207" s="64">
        <f t="shared" si="23"/>
        <v>5.34</v>
      </c>
      <c r="BO207" s="64">
        <f t="shared" si="24"/>
        <v>1.0989010989010992E-2</v>
      </c>
      <c r="BP207" s="64">
        <f t="shared" si="25"/>
        <v>1.098901098901099E-2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2.4</v>
      </c>
      <c r="Y209" s="548">
        <f t="shared" si="21"/>
        <v>2.4</v>
      </c>
      <c r="Z209" s="36">
        <f t="shared" si="26"/>
        <v>6.5100000000000002E-3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2.6520000000000001</v>
      </c>
      <c r="BN209" s="64">
        <f t="shared" si="23"/>
        <v>2.6520000000000001</v>
      </c>
      <c r="BO209" s="64">
        <f t="shared" si="24"/>
        <v>5.4945054945054949E-3</v>
      </c>
      <c r="BP209" s="64">
        <f t="shared" si="25"/>
        <v>5.4945054945054949E-3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2.4</v>
      </c>
      <c r="Y210" s="548">
        <f t="shared" si="21"/>
        <v>2.4</v>
      </c>
      <c r="Z210" s="36">
        <f t="shared" si="26"/>
        <v>6.5100000000000002E-3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2.6520000000000001</v>
      </c>
      <c r="BN210" s="64">
        <f t="shared" si="23"/>
        <v>2.6520000000000001</v>
      </c>
      <c r="BO210" s="64">
        <f t="shared" si="24"/>
        <v>5.4945054945054949E-3</v>
      </c>
      <c r="BP210" s="64">
        <f t="shared" si="25"/>
        <v>5.4945054945054949E-3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4.8000000000000007</v>
      </c>
      <c r="Y211" s="548">
        <f t="shared" si="21"/>
        <v>4.8</v>
      </c>
      <c r="Z211" s="36">
        <f t="shared" si="26"/>
        <v>1.302E-2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5.3040000000000012</v>
      </c>
      <c r="BN211" s="64">
        <f t="shared" si="23"/>
        <v>5.3040000000000003</v>
      </c>
      <c r="BO211" s="64">
        <f t="shared" si="24"/>
        <v>1.0989010989010992E-2</v>
      </c>
      <c r="BP211" s="64">
        <f t="shared" si="25"/>
        <v>1.098901098901099E-2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4.8000000000000007</v>
      </c>
      <c r="Y212" s="548">
        <f t="shared" si="21"/>
        <v>4.8</v>
      </c>
      <c r="Z212" s="36">
        <f t="shared" si="26"/>
        <v>1.302E-2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5.3160000000000007</v>
      </c>
      <c r="BN212" s="64">
        <f t="shared" si="23"/>
        <v>5.3159999999999998</v>
      </c>
      <c r="BO212" s="64">
        <f t="shared" si="24"/>
        <v>1.0989010989010992E-2</v>
      </c>
      <c r="BP212" s="64">
        <f t="shared" si="25"/>
        <v>1.098901098901099E-2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9.1919965942954462</v>
      </c>
      <c r="Y213" s="549">
        <f>IFERROR(Y204/H204,"0")+IFERROR(Y205/H205,"0")+IFERROR(Y206/H206,"0")+IFERROR(Y207/H207,"0")+IFERROR(Y208/H208,"0")+IFERROR(Y209/H209,"0")+IFERROR(Y210/H210,"0")+IFERROR(Y211/H211,"0")+IFERROR(Y212/H212,"0")</f>
        <v>10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9.0040000000000009E-2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29.2</v>
      </c>
      <c r="Y214" s="549">
        <f>IFERROR(SUM(Y204:Y212),"0")</f>
        <v>35.999999999999993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hidden="1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5</v>
      </c>
      <c r="Y297" s="548">
        <f t="shared" ref="Y297:Y303" si="33">IFERROR(IF(X297="",0,CEILING((X297/$H297),1)*$H297),"")</f>
        <v>8.4</v>
      </c>
      <c r="Z297" s="36">
        <f>IFERROR(IF(Y297=0,"",ROUNDUP(Y297/H297,0)*0.00902),"")</f>
        <v>1.804E-2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5.3214285714285703</v>
      </c>
      <c r="BN297" s="64">
        <f t="shared" ref="BN297:BN303" si="35">IFERROR(Y297*I297/H297,"0")</f>
        <v>8.94</v>
      </c>
      <c r="BO297" s="64">
        <f t="shared" ref="BO297:BO303" si="36">IFERROR(1/J297*(X297/H297),"0")</f>
        <v>9.0187590187590181E-3</v>
      </c>
      <c r="BP297" s="64">
        <f t="shared" ref="BP297:BP303" si="37">IFERROR(1/J297*(Y297/H297),"0")</f>
        <v>1.5151515151515152E-2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1.1904761904761905</v>
      </c>
      <c r="Y304" s="549">
        <f>IFERROR(Y297/H297,"0")+IFERROR(Y298/H298,"0")+IFERROR(Y299/H299,"0")+IFERROR(Y300/H300,"0")+IFERROR(Y301/H301,"0")+IFERROR(Y302/H302,"0")+IFERROR(Y303/H303,"0")</f>
        <v>2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1.804E-2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5</v>
      </c>
      <c r="Y305" s="549">
        <f>IFERROR(SUM(Y297:Y303),"0")</f>
        <v>8.4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30</v>
      </c>
      <c r="Y343" s="548">
        <f t="shared" ref="Y343:Y349" si="38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30.96</v>
      </c>
      <c r="BN343" s="64">
        <f t="shared" ref="BN343:BN349" si="40">IFERROR(Y343*I343/H343,"0")</f>
        <v>30.96</v>
      </c>
      <c r="BO343" s="64">
        <f t="shared" ref="BO343:BO349" si="41">IFERROR(1/J343*(X343/H343),"0")</f>
        <v>4.1666666666666664E-2</v>
      </c>
      <c r="BP343" s="64">
        <f t="shared" ref="BP343:BP349" si="42">IFERROR(1/J343*(Y343/H343),"0")</f>
        <v>4.1666666666666664E-2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15</v>
      </c>
      <c r="Y344" s="548">
        <f t="shared" si="38"/>
        <v>15</v>
      </c>
      <c r="Z344" s="36">
        <f>IFERROR(IF(Y344=0,"",ROUNDUP(Y344/H344,0)*0.02175),"")</f>
        <v>2.1749999999999999E-2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15.48</v>
      </c>
      <c r="BN344" s="64">
        <f t="shared" si="40"/>
        <v>15.48</v>
      </c>
      <c r="BO344" s="64">
        <f t="shared" si="41"/>
        <v>2.0833333333333332E-2</v>
      </c>
      <c r="BP344" s="64">
        <f t="shared" si="42"/>
        <v>2.0833333333333332E-2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30</v>
      </c>
      <c r="Y346" s="548">
        <f t="shared" si="38"/>
        <v>30</v>
      </c>
      <c r="Z346" s="36">
        <f>IFERROR(IF(Y346=0,"",ROUNDUP(Y346/H346,0)*0.02175),"")</f>
        <v>4.3499999999999997E-2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30.96</v>
      </c>
      <c r="BN346" s="64">
        <f t="shared" si="40"/>
        <v>30.96</v>
      </c>
      <c r="BO346" s="64">
        <f t="shared" si="41"/>
        <v>4.1666666666666664E-2</v>
      </c>
      <c r="BP346" s="64">
        <f t="shared" si="42"/>
        <v>4.1666666666666664E-2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5</v>
      </c>
      <c r="Y350" s="549">
        <f>IFERROR(Y343/H343,"0")+IFERROR(Y344/H344,"0")+IFERROR(Y345/H345,"0")+IFERROR(Y346/H346,"0")+IFERROR(Y347/H347,"0")+IFERROR(Y348/H348,"0")+IFERROR(Y349/H349,"0")</f>
        <v>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0.10875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75</v>
      </c>
      <c r="Y351" s="549">
        <f>IFERROR(SUM(Y343:Y349),"0")</f>
        <v>75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15</v>
      </c>
      <c r="Y353" s="548">
        <f>IFERROR(IF(X353="",0,CEILING((X353/$H353),1)*$H353),"")</f>
        <v>15</v>
      </c>
      <c r="Z353" s="36">
        <f>IFERROR(IF(Y353=0,"",ROUNDUP(Y353/H353,0)*0.02175),"")</f>
        <v>2.1749999999999999E-2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15.48</v>
      </c>
      <c r="BN353" s="64">
        <f>IFERROR(Y353*I353/H353,"0")</f>
        <v>15.48</v>
      </c>
      <c r="BO353" s="64">
        <f>IFERROR(1/J353*(X353/H353),"0")</f>
        <v>2.0833333333333332E-2</v>
      </c>
      <c r="BP353" s="64">
        <f>IFERROR(1/J353*(Y353/H353),"0")</f>
        <v>2.0833333333333332E-2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1</v>
      </c>
      <c r="Y355" s="549">
        <f>IFERROR(Y353/H353,"0")+IFERROR(Y354/H354,"0")</f>
        <v>1</v>
      </c>
      <c r="Z355" s="549">
        <f>IFERROR(IF(Z353="",0,Z353),"0")+IFERROR(IF(Z354="",0,Z354),"0")</f>
        <v>2.1749999999999999E-2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15</v>
      </c>
      <c r="Y356" s="549">
        <f>IFERROR(SUM(Y353:Y354),"0")</f>
        <v>15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5</v>
      </c>
      <c r="Y389" s="548">
        <f t="shared" ref="Y389:Y398" si="43">IFERROR(IF(X389="",0,CEILING((X389/$H389),1)*$H389),"")</f>
        <v>5.4</v>
      </c>
      <c r="Z389" s="36">
        <f>IFERROR(IF(Y389=0,"",ROUNDUP(Y389/H389,0)*0.00902),"")</f>
        <v>9.0200000000000002E-3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5.1944444444444446</v>
      </c>
      <c r="BN389" s="64">
        <f t="shared" ref="BN389:BN398" si="45">IFERROR(Y389*I389/H389,"0")</f>
        <v>5.61</v>
      </c>
      <c r="BO389" s="64">
        <f t="shared" ref="BO389:BO398" si="46">IFERROR(1/J389*(X389/H389),"0")</f>
        <v>7.0145903479236806E-3</v>
      </c>
      <c r="BP389" s="64">
        <f t="shared" ref="BP389:BP398" si="47">IFERROR(1/J389*(Y389/H389),"0")</f>
        <v>7.575757575757576E-3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10</v>
      </c>
      <c r="Y392" s="548">
        <f t="shared" si="43"/>
        <v>10.8</v>
      </c>
      <c r="Z392" s="36">
        <f>IFERROR(IF(Y392=0,"",ROUNDUP(Y392/H392,0)*0.00902),"")</f>
        <v>1.804E-2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10.388888888888889</v>
      </c>
      <c r="BN392" s="64">
        <f t="shared" si="45"/>
        <v>11.22</v>
      </c>
      <c r="BO392" s="64">
        <f t="shared" si="46"/>
        <v>1.4029180695847361E-2</v>
      </c>
      <c r="BP392" s="64">
        <f t="shared" si="47"/>
        <v>1.5151515151515152E-2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2.7777777777777777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2.7060000000000001E-2</v>
      </c>
      <c r="AA399" s="550"/>
      <c r="AB399" s="550"/>
      <c r="AC399" s="550"/>
    </row>
    <row r="400" spans="1:68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15</v>
      </c>
      <c r="Y400" s="549">
        <f>IFERROR(SUM(Y389:Y398),"0")</f>
        <v>16.200000000000003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5</v>
      </c>
      <c r="Y412" s="548">
        <f>IFERROR(IF(X412="",0,CEILING((X412/$H412),1)*$H412),"")</f>
        <v>5.4</v>
      </c>
      <c r="Z412" s="36">
        <f>IFERROR(IF(Y412=0,"",ROUNDUP(Y412/H412,0)*0.00902),"")</f>
        <v>9.0200000000000002E-3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5.1944444444444446</v>
      </c>
      <c r="BN412" s="64">
        <f>IFERROR(Y412*I412/H412,"0")</f>
        <v>5.61</v>
      </c>
      <c r="BO412" s="64">
        <f>IFERROR(1/J412*(X412/H412),"0")</f>
        <v>7.0145903479236806E-3</v>
      </c>
      <c r="BP412" s="64">
        <f>IFERROR(1/J412*(Y412/H412),"0")</f>
        <v>7.575757575757576E-3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0.92592592592592582</v>
      </c>
      <c r="Y416" s="549">
        <f>IFERROR(Y412/H412,"0")+IFERROR(Y413/H413,"0")+IFERROR(Y414/H414,"0")+IFERROR(Y415/H415,"0")</f>
        <v>1</v>
      </c>
      <c r="Z416" s="549">
        <f>IFERROR(IF(Z412="",0,Z412),"0")+IFERROR(IF(Z413="",0,Z413),"0")+IFERROR(IF(Z414="",0,Z414),"0")+IFERROR(IF(Z415="",0,Z415),"0")</f>
        <v>9.0200000000000002E-3</v>
      </c>
      <c r="AA416" s="550"/>
      <c r="AB416" s="550"/>
      <c r="AC416" s="550"/>
    </row>
    <row r="417" spans="1:68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5</v>
      </c>
      <c r="Y417" s="549">
        <f>IFERROR(SUM(Y412:Y415),"0")</f>
        <v>5.4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12</v>
      </c>
      <c r="Y432" s="548">
        <f t="shared" si="49"/>
        <v>15.84</v>
      </c>
      <c r="Z432" s="36">
        <f t="shared" si="50"/>
        <v>3.5880000000000002E-2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12.818181818181817</v>
      </c>
      <c r="BN432" s="64">
        <f t="shared" si="52"/>
        <v>16.919999999999998</v>
      </c>
      <c r="BO432" s="64">
        <f t="shared" si="53"/>
        <v>2.1853146853146852E-2</v>
      </c>
      <c r="BP432" s="64">
        <f t="shared" si="54"/>
        <v>2.8846153846153848E-2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12</v>
      </c>
      <c r="Y433" s="548">
        <f t="shared" si="49"/>
        <v>15.84</v>
      </c>
      <c r="Z433" s="36">
        <f t="shared" si="50"/>
        <v>3.5880000000000002E-2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12.818181818181817</v>
      </c>
      <c r="BN433" s="64">
        <f t="shared" si="52"/>
        <v>16.919999999999998</v>
      </c>
      <c r="BO433" s="64">
        <f t="shared" si="53"/>
        <v>2.1853146853146852E-2</v>
      </c>
      <c r="BP433" s="64">
        <f t="shared" si="54"/>
        <v>2.8846153846153848E-2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12</v>
      </c>
      <c r="Y436" s="548">
        <f t="shared" si="49"/>
        <v>15.84</v>
      </c>
      <c r="Z436" s="36">
        <f t="shared" si="50"/>
        <v>3.5880000000000002E-2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12.818181818181817</v>
      </c>
      <c r="BN436" s="64">
        <f t="shared" si="52"/>
        <v>16.919999999999998</v>
      </c>
      <c r="BO436" s="64">
        <f t="shared" si="53"/>
        <v>2.1853146853146852E-2</v>
      </c>
      <c r="BP436" s="64">
        <f t="shared" si="54"/>
        <v>2.8846153846153848E-2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6.8181818181818175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0.10764000000000001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36</v>
      </c>
      <c r="Y444" s="549">
        <f>IFERROR(SUM(Y431:Y442),"0")</f>
        <v>47.519999999999996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10</v>
      </c>
      <c r="Y446" s="548">
        <f>IFERROR(IF(X446="",0,CEILING((X446/$H446),1)*$H446),"")</f>
        <v>10.56</v>
      </c>
      <c r="Z446" s="36">
        <f>IFERROR(IF(Y446=0,"",ROUNDUP(Y446/H446,0)*0.01196),"")</f>
        <v>2.392E-2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10.681818181818182</v>
      </c>
      <c r="BN446" s="64">
        <f>IFERROR(Y446*I446/H446,"0")</f>
        <v>11.28</v>
      </c>
      <c r="BO446" s="64">
        <f>IFERROR(1/J446*(X446/H446),"0")</f>
        <v>1.8210955710955712E-2</v>
      </c>
      <c r="BP446" s="64">
        <f>IFERROR(1/J446*(Y446/H446),"0")</f>
        <v>1.9230769230769232E-2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1.8939393939393938</v>
      </c>
      <c r="Y449" s="549">
        <f>IFERROR(Y446/H446,"0")+IFERROR(Y447/H447,"0")+IFERROR(Y448/H448,"0")</f>
        <v>2</v>
      </c>
      <c r="Z449" s="549">
        <f>IFERROR(IF(Z446="",0,Z446),"0")+IFERROR(IF(Z447="",0,Z447),"0")+IFERROR(IF(Z448="",0,Z448),"0")</f>
        <v>2.392E-2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10</v>
      </c>
      <c r="Y450" s="549">
        <f>IFERROR(SUM(Y446:Y448),"0")</f>
        <v>10.56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10</v>
      </c>
      <c r="Y452" s="548">
        <f t="shared" ref="Y452:Y457" si="55">IFERROR(IF(X452="",0,CEILING((X452/$H452),1)*$H452),"")</f>
        <v>10.56</v>
      </c>
      <c r="Z452" s="36">
        <f>IFERROR(IF(Y452=0,"",ROUNDUP(Y452/H452,0)*0.01196),"")</f>
        <v>2.392E-2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10.681818181818182</v>
      </c>
      <c r="BN452" s="64">
        <f t="shared" ref="BN452:BN457" si="57">IFERROR(Y452*I452/H452,"0")</f>
        <v>11.28</v>
      </c>
      <c r="BO452" s="64">
        <f t="shared" ref="BO452:BO457" si="58">IFERROR(1/J452*(X452/H452),"0")</f>
        <v>1.8210955710955712E-2</v>
      </c>
      <c r="BP452" s="64">
        <f t="shared" ref="BP452:BP457" si="59">IFERROR(1/J452*(Y452/H452),"0")</f>
        <v>1.9230769230769232E-2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5</v>
      </c>
      <c r="Y453" s="548">
        <f t="shared" si="55"/>
        <v>5.28</v>
      </c>
      <c r="Z453" s="36">
        <f>IFERROR(IF(Y453=0,"",ROUNDUP(Y453/H453,0)*0.01196),"")</f>
        <v>1.196E-2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5.3409090909090908</v>
      </c>
      <c r="BN453" s="64">
        <f t="shared" si="57"/>
        <v>5.64</v>
      </c>
      <c r="BO453" s="64">
        <f t="shared" si="58"/>
        <v>9.1054778554778559E-3</v>
      </c>
      <c r="BP453" s="64">
        <f t="shared" si="59"/>
        <v>9.6153846153846159E-3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5</v>
      </c>
      <c r="Y454" s="548">
        <f t="shared" si="55"/>
        <v>5.28</v>
      </c>
      <c r="Z454" s="36">
        <f>IFERROR(IF(Y454=0,"",ROUNDUP(Y454/H454,0)*0.01196),"")</f>
        <v>1.196E-2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5.3409090909090908</v>
      </c>
      <c r="BN454" s="64">
        <f t="shared" si="57"/>
        <v>5.64</v>
      </c>
      <c r="BO454" s="64">
        <f t="shared" si="58"/>
        <v>9.1054778554778559E-3</v>
      </c>
      <c r="BP454" s="64">
        <f t="shared" si="59"/>
        <v>9.6153846153846159E-3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3.7878787878787876</v>
      </c>
      <c r="Y458" s="549">
        <f>IFERROR(Y452/H452,"0")+IFERROR(Y453/H453,"0")+IFERROR(Y454/H454,"0")+IFERROR(Y455/H455,"0")+IFERROR(Y456/H456,"0")+IFERROR(Y457/H457,"0")</f>
        <v>4</v>
      </c>
      <c r="Z458" s="549">
        <f>IFERROR(IF(Z452="",0,Z452),"0")+IFERROR(IF(Z453="",0,Z453),"0")+IFERROR(IF(Z454="",0,Z454),"0")+IFERROR(IF(Z455="",0,Z455),"0")+IFERROR(IF(Z456="",0,Z456),"0")+IFERROR(IF(Z457="",0,Z457),"0")</f>
        <v>4.7840000000000001E-2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20</v>
      </c>
      <c r="Y459" s="549">
        <f>IFERROR(SUM(Y452:Y457),"0")</f>
        <v>21.12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343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388.79999999999995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360.91292136471446</v>
      </c>
      <c r="Y501" s="549">
        <f>IFERROR(SUM(BN22:BN497),"0")</f>
        <v>409.22699999999998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1</v>
      </c>
      <c r="Y502" s="38">
        <f>ROUNDUP(SUM(BP22:BP497),0)</f>
        <v>1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385.91292136471446</v>
      </c>
      <c r="Y503" s="549">
        <f>GrossWeightTotalR+PalletQtyTotalR*25</f>
        <v>434.22699999999998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55.863072432037946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63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0.74826000000000015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10.8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21.6</v>
      </c>
      <c r="E510" s="46">
        <f>IFERROR(Y87*1,"0")+IFERROR(Y88*1,"0")+IFERROR(Y89*1,"0")+IFERROR(Y93*1,"0")+IFERROR(Y94*1,"0")+IFERROR(Y95*1,"0")+IFERROR(Y96*1,"0")</f>
        <v>24.299999999999997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24.299999999999997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29.4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79.2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8.4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90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16.200000000000003</v>
      </c>
      <c r="W510" s="46">
        <f>IFERROR(Y408*1,"0")+IFERROR(Y412*1,"0")+IFERROR(Y413*1,"0")+IFERROR(Y414*1,"0")+IFERROR(Y415*1,"0")</f>
        <v>5.4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79.2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93"/>
        <filter val="1"/>
        <filter val="1,00"/>
        <filter val="1,19"/>
        <filter val="1,89"/>
        <filter val="10,00"/>
        <filter val="12,00"/>
        <filter val="13,40"/>
        <filter val="15,00"/>
        <filter val="2,40"/>
        <filter val="2,78"/>
        <filter val="2,99"/>
        <filter val="20,00"/>
        <filter val="26,00"/>
        <filter val="29,20"/>
        <filter val="3,79"/>
        <filter val="30,00"/>
        <filter val="343,00"/>
        <filter val="36,00"/>
        <filter val="360,91"/>
        <filter val="385,91"/>
        <filter val="4,80"/>
        <filter val="40,00"/>
        <filter val="5,00"/>
        <filter val="5,40"/>
        <filter val="55,86"/>
        <filter val="6,19"/>
        <filter val="6,82"/>
        <filter val="7,41"/>
        <filter val="75,00"/>
        <filter val="8,00"/>
        <filter val="9,19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