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99E4B6B-A1BF-411E-A4FA-738417DF67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2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Z338" i="1"/>
  <c r="Y503" i="1" l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<sst xmlns="http://schemas.openxmlformats.org/spreadsheetml/2006/main" count="2203" uniqueCount="804">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</sst>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59</v>
      </c>
      <c r="Y41" s="54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61.376388888888883</v>
      </c>
      <c r="BN41" s="64">
        <f>IFERROR(Y41*I41/H41,"0")</f>
        <v>67.410000000000011</v>
      </c>
      <c r="BO41" s="64">
        <f>IFERROR(1/J41*(X41/H41),"0")</f>
        <v>8.5358796296296294E-2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5.4629629629629628</v>
      </c>
      <c r="Y44" s="549">
        <f>IFERROR(Y41/H41,"0")+IFERROR(Y42/H42,"0")+IFERROR(Y43/H43,"0")</f>
        <v>6.0000000000000009</v>
      </c>
      <c r="Z44" s="549">
        <f>IFERROR(IF(Z41="",0,Z41),"0")+IFERROR(IF(Z42="",0,Z42),"0")+IFERROR(IF(Z43="",0,Z43),"0")</f>
        <v>0.11388000000000001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59</v>
      </c>
      <c r="Y45" s="549">
        <f>IFERROR(SUM(Y41:Y43),"0")</f>
        <v>64.800000000000011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26</v>
      </c>
      <c r="Y55" s="548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27.364999999999998</v>
      </c>
      <c r="BN55" s="64">
        <f t="shared" si="8"/>
        <v>29.47</v>
      </c>
      <c r="BO55" s="64">
        <f t="shared" si="9"/>
        <v>4.924242424242424E-2</v>
      </c>
      <c r="BP55" s="64">
        <f t="shared" si="10"/>
        <v>5.3030303030303032E-2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6.5</v>
      </c>
      <c r="Y58" s="549">
        <f>IFERROR(Y52/H52,"0")+IFERROR(Y53/H53,"0")+IFERROR(Y54/H54,"0")+IFERROR(Y55/H55,"0")+IFERROR(Y56/H56,"0")+IFERROR(Y57/H57,"0")</f>
        <v>7</v>
      </c>
      <c r="Z58" s="549">
        <f>IFERROR(IF(Z52="",0,Z52),"0")+IFERROR(IF(Z53="",0,Z53),"0")+IFERROR(IF(Z54="",0,Z54),"0")+IFERROR(IF(Z55="",0,Z55),"0")+IFERROR(IF(Z56="",0,Z56),"0")+IFERROR(IF(Z57="",0,Z57),"0")</f>
        <v>6.3140000000000002E-2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26</v>
      </c>
      <c r="Y59" s="549">
        <f>IFERROR(SUM(Y52:Y57),"0")</f>
        <v>28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11</v>
      </c>
      <c r="Y61" s="54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11.443055555555555</v>
      </c>
      <c r="BN61" s="64">
        <f>IFERROR(Y61*I61/H61,"0")</f>
        <v>22.47</v>
      </c>
      <c r="BO61" s="64">
        <f>IFERROR(1/J61*(X61/H61),"0")</f>
        <v>1.591435185185185E-2</v>
      </c>
      <c r="BP61" s="64">
        <f>IFERROR(1/J61*(Y61/H61),"0")</f>
        <v>3.125E-2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1.0185185185185184</v>
      </c>
      <c r="Y64" s="549">
        <f>IFERROR(Y61/H61,"0")+IFERROR(Y62/H62,"0")+IFERROR(Y63/H63,"0")</f>
        <v>2</v>
      </c>
      <c r="Z64" s="549">
        <f>IFERROR(IF(Z61="",0,Z61),"0")+IFERROR(IF(Z62="",0,Z62),"0")+IFERROR(IF(Z63="",0,Z63),"0")</f>
        <v>3.7960000000000001E-2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11</v>
      </c>
      <c r="Y65" s="549">
        <f>IFERROR(SUM(Y61:Y63),"0")</f>
        <v>21.6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34</v>
      </c>
      <c r="Y89" s="548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35.586666666666666</v>
      </c>
      <c r="BN89" s="64">
        <f>IFERROR(Y89*I89/H89,"0")</f>
        <v>37.68</v>
      </c>
      <c r="BO89" s="64">
        <f>IFERROR(1/J89*(X89/H89),"0")</f>
        <v>5.7239057239057242E-2</v>
      </c>
      <c r="BP89" s="64">
        <f>IFERROR(1/J89*(Y89/H89),"0")</f>
        <v>6.0606060606060608E-2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7.5555555555555554</v>
      </c>
      <c r="Y90" s="549">
        <f>IFERROR(Y87/H87,"0")+IFERROR(Y88/H88,"0")+IFERROR(Y89/H89,"0")</f>
        <v>8</v>
      </c>
      <c r="Z90" s="549">
        <f>IFERROR(IF(Z87="",0,Z87),"0")+IFERROR(IF(Z88="",0,Z88),"0")+IFERROR(IF(Z89="",0,Z89),"0")</f>
        <v>7.2160000000000002E-2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34</v>
      </c>
      <c r="Y91" s="549">
        <f>IFERROR(SUM(Y87:Y89),"0")</f>
        <v>36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67</v>
      </c>
      <c r="Y93" s="548">
        <f>IFERROR(IF(X93="",0,CEILING((X93/$H93),1)*$H93),"")</f>
        <v>72.899999999999991</v>
      </c>
      <c r="Z93" s="36">
        <f>IFERROR(IF(Y93=0,"",ROUNDUP(Y93/H93,0)*0.01898),"")</f>
        <v>0.17082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71.29296296296296</v>
      </c>
      <c r="BN93" s="64">
        <f>IFERROR(Y93*I93/H93,"0")</f>
        <v>77.570999999999998</v>
      </c>
      <c r="BO93" s="64">
        <f>IFERROR(1/J93*(X93/H93),"0")</f>
        <v>0.12924382716049385</v>
      </c>
      <c r="BP93" s="64">
        <f>IFERROR(1/J93*(Y93/H93),"0")</f>
        <v>0.140625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53</v>
      </c>
      <c r="Y95" s="548">
        <f>IFERROR(IF(X95="",0,CEILING((X95/$H95),1)*$H95),"")</f>
        <v>54</v>
      </c>
      <c r="Z95" s="36">
        <f>IFERROR(IF(Y95=0,"",ROUNDUP(Y95/H95,0)*0.00651),"")</f>
        <v>0.13020000000000001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57.946666666666658</v>
      </c>
      <c r="BN95" s="64">
        <f>IFERROR(Y95*I95/H95,"0")</f>
        <v>59.039999999999992</v>
      </c>
      <c r="BO95" s="64">
        <f>IFERROR(1/J95*(X95/H95),"0")</f>
        <v>0.10785510785510787</v>
      </c>
      <c r="BP95" s="64">
        <f>IFERROR(1/J95*(Y95/H95),"0")</f>
        <v>0.1098901098901099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27.901234567901234</v>
      </c>
      <c r="Y97" s="549">
        <f>IFERROR(Y93/H93,"0")+IFERROR(Y94/H94,"0")+IFERROR(Y95/H95,"0")+IFERROR(Y96/H96,"0")</f>
        <v>29</v>
      </c>
      <c r="Z97" s="549">
        <f>IFERROR(IF(Z93="",0,Z93),"0")+IFERROR(IF(Z94="",0,Z94),"0")+IFERROR(IF(Z95="",0,Z95),"0")+IFERROR(IF(Z96="",0,Z96),"0")</f>
        <v>0.30102000000000001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120</v>
      </c>
      <c r="Y98" s="549">
        <f>IFERROR(SUM(Y93:Y96),"0")</f>
        <v>126.89999999999999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50</v>
      </c>
      <c r="Y103" s="548">
        <f>IFERROR(IF(X103="",0,CEILING((X103/$H103),1)*$H103),"")</f>
        <v>54</v>
      </c>
      <c r="Z103" s="36">
        <f>IFERROR(IF(Y103=0,"",ROUNDUP(Y103/H103,0)*0.00902),"")</f>
        <v>0.10824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52.333333333333336</v>
      </c>
      <c r="BN103" s="64">
        <f>IFERROR(Y103*I103/H103,"0")</f>
        <v>56.52</v>
      </c>
      <c r="BO103" s="64">
        <f>IFERROR(1/J103*(X103/H103),"0")</f>
        <v>8.4175084175084181E-2</v>
      </c>
      <c r="BP103" s="64">
        <f>IFERROR(1/J103*(Y103/H103),"0")</f>
        <v>9.0909090909090912E-2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11.111111111111111</v>
      </c>
      <c r="Y105" s="549">
        <f>IFERROR(Y101/H101,"0")+IFERROR(Y102/H102,"0")+IFERROR(Y103/H103,"0")+IFERROR(Y104/H104,"0")</f>
        <v>12</v>
      </c>
      <c r="Z105" s="549">
        <f>IFERROR(IF(Z101="",0,Z101),"0")+IFERROR(IF(Z102="",0,Z102),"0")+IFERROR(IF(Z103="",0,Z103),"0")+IFERROR(IF(Z104="",0,Z104),"0")</f>
        <v>0.10824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50</v>
      </c>
      <c r="Y106" s="549">
        <f>IFERROR(SUM(Y101:Y104),"0")</f>
        <v>54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17</v>
      </c>
      <c r="Y110" s="548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18.275000000000002</v>
      </c>
      <c r="BN110" s="64">
        <f>IFERROR(Y110*I110/H110,"0")</f>
        <v>20.64</v>
      </c>
      <c r="BO110" s="64">
        <f>IFERROR(1/J110*(X110/H110),"0")</f>
        <v>3.8919413919413927E-2</v>
      </c>
      <c r="BP110" s="64">
        <f>IFERROR(1/J110*(Y110/H110),"0")</f>
        <v>4.3956043956043959E-2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7.0833333333333339</v>
      </c>
      <c r="Y111" s="549">
        <f>IFERROR(Y108/H108,"0")+IFERROR(Y109/H109,"0")+IFERROR(Y110/H110,"0")</f>
        <v>8</v>
      </c>
      <c r="Z111" s="549">
        <f>IFERROR(IF(Z108="",0,Z108),"0")+IFERROR(IF(Z109="",0,Z109),"0")+IFERROR(IF(Z110="",0,Z110),"0")</f>
        <v>5.2080000000000001E-2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17</v>
      </c>
      <c r="Y112" s="549">
        <f>IFERROR(SUM(Y108:Y110),"0")</f>
        <v>19.2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55</v>
      </c>
      <c r="Y114" s="548">
        <f>IFERROR(IF(X114="",0,CEILING((X114/$H114),1)*$H114),"")</f>
        <v>56.699999999999996</v>
      </c>
      <c r="Z114" s="36">
        <f>IFERROR(IF(Y114=0,"",ROUNDUP(Y114/H114,0)*0.01898),"")</f>
        <v>0.13286000000000001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58.483333333333334</v>
      </c>
      <c r="BN114" s="64">
        <f>IFERROR(Y114*I114/H114,"0")</f>
        <v>60.290999999999997</v>
      </c>
      <c r="BO114" s="64">
        <f>IFERROR(1/J114*(X114/H114),"0")</f>
        <v>0.10609567901234568</v>
      </c>
      <c r="BP114" s="64">
        <f>IFERROR(1/J114*(Y114/H114),"0")</f>
        <v>0.109375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73</v>
      </c>
      <c r="Y116" s="548">
        <f>IFERROR(IF(X116="",0,CEILING((X116/$H116),1)*$H116),"")</f>
        <v>75.600000000000009</v>
      </c>
      <c r="Z116" s="36">
        <f>IFERROR(IF(Y116=0,"",ROUNDUP(Y116/H116,0)*0.00651),"")</f>
        <v>0.18228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79.813333333333333</v>
      </c>
      <c r="BN116" s="64">
        <f>IFERROR(Y116*I116/H116,"0")</f>
        <v>82.656000000000006</v>
      </c>
      <c r="BO116" s="64">
        <f>IFERROR(1/J116*(X116/H116),"0")</f>
        <v>0.14855514855514856</v>
      </c>
      <c r="BP116" s="64">
        <f>IFERROR(1/J116*(Y116/H116),"0")</f>
        <v>0.15384615384615385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33.827160493827158</v>
      </c>
      <c r="Y118" s="549">
        <f>IFERROR(Y114/H114,"0")+IFERROR(Y115/H115,"0")+IFERROR(Y116/H116,"0")+IFERROR(Y117/H117,"0")</f>
        <v>35</v>
      </c>
      <c r="Z118" s="549">
        <f>IFERROR(IF(Z114="",0,Z114),"0")+IFERROR(IF(Z115="",0,Z115),"0")+IFERROR(IF(Z116="",0,Z116),"0")+IFERROR(IF(Z117="",0,Z117),"0")</f>
        <v>0.31513999999999998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128</v>
      </c>
      <c r="Y119" s="549">
        <f>IFERROR(SUM(Y114:Y117),"0")</f>
        <v>132.30000000000001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81</v>
      </c>
      <c r="Y160" s="548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86.207142857142856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0.1461038961038961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26</v>
      </c>
      <c r="Y162" s="548">
        <f t="shared" si="11"/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27.299999999999997</v>
      </c>
      <c r="BN162" s="64">
        <f t="shared" si="13"/>
        <v>30.870000000000005</v>
      </c>
      <c r="BO162" s="64">
        <f t="shared" si="14"/>
        <v>4.6897546897546896E-2</v>
      </c>
      <c r="BP162" s="64">
        <f t="shared" si="15"/>
        <v>5.3030303030303032E-2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25</v>
      </c>
      <c r="Y163" s="548">
        <f t="shared" si="11"/>
        <v>25.200000000000003</v>
      </c>
      <c r="Z163" s="36">
        <f>IFERROR(IF(Y163=0,"",ROUNDUP(Y163/H163,0)*0.00502),"")</f>
        <v>6.0240000000000002E-2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26.547619047619047</v>
      </c>
      <c r="BN163" s="64">
        <f t="shared" si="13"/>
        <v>26.76</v>
      </c>
      <c r="BO163" s="64">
        <f t="shared" si="14"/>
        <v>5.0875050875050884E-2</v>
      </c>
      <c r="BP163" s="64">
        <f t="shared" si="15"/>
        <v>5.1282051282051287E-2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6</v>
      </c>
      <c r="Y165" s="548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6.4333333333333336</v>
      </c>
      <c r="BN165" s="64">
        <f t="shared" si="13"/>
        <v>7.7199999999999989</v>
      </c>
      <c r="BO165" s="64">
        <f t="shared" si="14"/>
        <v>1.4245014245014245E-2</v>
      </c>
      <c r="BP165" s="64">
        <f t="shared" si="15"/>
        <v>1.7094017094017096E-2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14</v>
      </c>
      <c r="Y166" s="548">
        <f t="shared" si="11"/>
        <v>14.700000000000001</v>
      </c>
      <c r="Z166" s="36">
        <f>IFERROR(IF(Y166=0,"",ROUNDUP(Y166/H166,0)*0.00502),"")</f>
        <v>3.5140000000000005E-2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14.666666666666668</v>
      </c>
      <c r="BN166" s="64">
        <f t="shared" si="13"/>
        <v>15.4</v>
      </c>
      <c r="BO166" s="64">
        <f t="shared" si="14"/>
        <v>2.8490028490028491E-2</v>
      </c>
      <c r="BP166" s="64">
        <f t="shared" si="15"/>
        <v>2.9914529914529919E-2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47.38095238095238</v>
      </c>
      <c r="Y169" s="549">
        <f>IFERROR(Y160/H160,"0")+IFERROR(Y161/H161,"0")+IFERROR(Y162/H162,"0")+IFERROR(Y163/H163,"0")+IFERROR(Y164/H164,"0")+IFERROR(Y165/H165,"0")+IFERROR(Y166/H166,"0")+IFERROR(Y167/H167,"0")+IFERROR(Y168/H168,"0")</f>
        <v>50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0.35899999999999999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152</v>
      </c>
      <c r="Y170" s="549">
        <f>IFERROR(SUM(Y160:Y168),"0")</f>
        <v>160.5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2</v>
      </c>
      <c r="Y178" s="548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2.3015873015873014</v>
      </c>
      <c r="BN178" s="64">
        <f>IFERROR(Y178*I178/H178,"0")</f>
        <v>2.9</v>
      </c>
      <c r="BO178" s="64">
        <f>IFERROR(1/J178*(X178/H178),"0")</f>
        <v>7.3486184597295699E-3</v>
      </c>
      <c r="BP178" s="64">
        <f>IFERROR(1/J178*(Y178/H178),"0")</f>
        <v>9.2592592592592587E-3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1.5873015873015872</v>
      </c>
      <c r="Y179" s="549">
        <f>IFERROR(Y178/H178,"0")</f>
        <v>2</v>
      </c>
      <c r="Z179" s="549">
        <f>IFERROR(IF(Z178="",0,Z178),"0")</f>
        <v>1.18E-2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2</v>
      </c>
      <c r="Y180" s="549">
        <f>IFERROR(SUM(Y178:Y178),"0")</f>
        <v>2.52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120</v>
      </c>
      <c r="Y193" s="548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224</v>
      </c>
      <c r="Y194" s="548">
        <f t="shared" si="16"/>
        <v>226.8</v>
      </c>
      <c r="Z194" s="36">
        <f>IFERROR(IF(Y194=0,"",ROUNDUP(Y194/H194,0)*0.00902),"")</f>
        <v>0.37884000000000001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232.71111111111111</v>
      </c>
      <c r="BN194" s="64">
        <f t="shared" si="18"/>
        <v>235.62</v>
      </c>
      <c r="BO194" s="64">
        <f t="shared" si="19"/>
        <v>0.31425364758698093</v>
      </c>
      <c r="BP194" s="64">
        <f t="shared" si="20"/>
        <v>0.31818181818181818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78</v>
      </c>
      <c r="Y196" s="548">
        <f t="shared" si="16"/>
        <v>81</v>
      </c>
      <c r="Z196" s="36">
        <f>IFERROR(IF(Y196=0,"",ROUNDUP(Y196/H196,0)*0.00902),"")</f>
        <v>0.1353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81.033333333333331</v>
      </c>
      <c r="BN196" s="64">
        <f t="shared" si="18"/>
        <v>84.15</v>
      </c>
      <c r="BO196" s="64">
        <f t="shared" si="19"/>
        <v>0.10942760942760942</v>
      </c>
      <c r="BP196" s="64">
        <f t="shared" si="20"/>
        <v>0.11363636363636363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4</v>
      </c>
      <c r="Y200" s="548">
        <f t="shared" si="16"/>
        <v>5.4</v>
      </c>
      <c r="Z200" s="36">
        <f>IFERROR(IF(Y200=0,"",ROUNDUP(Y200/H200,0)*0.00502),"")</f>
        <v>1.506E-2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4.2222222222222223</v>
      </c>
      <c r="BN200" s="64">
        <f t="shared" si="18"/>
        <v>5.7</v>
      </c>
      <c r="BO200" s="64">
        <f t="shared" si="19"/>
        <v>9.4966761633428314E-3</v>
      </c>
      <c r="BP200" s="64">
        <f t="shared" si="20"/>
        <v>1.2820512820512822E-2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80.370370370370381</v>
      </c>
      <c r="Y201" s="549">
        <f>IFERROR(Y193/H193,"0")+IFERROR(Y194/H194,"0")+IFERROR(Y195/H195,"0")+IFERROR(Y196/H196,"0")+IFERROR(Y197/H197,"0")+IFERROR(Y198/H198,"0")+IFERROR(Y199/H199,"0")+IFERROR(Y200/H200,"0")</f>
        <v>83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0.73665999999999998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426</v>
      </c>
      <c r="Y202" s="549">
        <f>IFERROR(SUM(Y193:Y200),"0")</f>
        <v>437.4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102</v>
      </c>
      <c r="Y207" s="548">
        <f t="shared" si="21"/>
        <v>103.2</v>
      </c>
      <c r="Z207" s="36">
        <f t="shared" ref="Z207:Z212" si="26">IFERROR(IF(Y207=0,"",ROUNDUP(Y207/H207,0)*0.00651),"")</f>
        <v>0.27993000000000001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113.47499999999999</v>
      </c>
      <c r="BN207" s="64">
        <f t="shared" si="23"/>
        <v>114.81</v>
      </c>
      <c r="BO207" s="64">
        <f t="shared" si="24"/>
        <v>0.23351648351648355</v>
      </c>
      <c r="BP207" s="64">
        <f t="shared" si="25"/>
        <v>0.23626373626373628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121</v>
      </c>
      <c r="Y209" s="548">
        <f t="shared" si="21"/>
        <v>122.39999999999999</v>
      </c>
      <c r="Z209" s="36">
        <f t="shared" si="26"/>
        <v>0.33201000000000003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133.70500000000001</v>
      </c>
      <c r="BN209" s="64">
        <f t="shared" si="23"/>
        <v>135.25200000000001</v>
      </c>
      <c r="BO209" s="64">
        <f t="shared" si="24"/>
        <v>0.27701465201465209</v>
      </c>
      <c r="BP209" s="64">
        <f t="shared" si="25"/>
        <v>0.28021978021978022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108</v>
      </c>
      <c r="Y210" s="548">
        <f t="shared" si="21"/>
        <v>108</v>
      </c>
      <c r="Z210" s="36">
        <f t="shared" si="26"/>
        <v>0.29294999999999999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119.34</v>
      </c>
      <c r="BN210" s="64">
        <f t="shared" si="23"/>
        <v>119.34</v>
      </c>
      <c r="BO210" s="64">
        <f t="shared" si="24"/>
        <v>0.24725274725274726</v>
      </c>
      <c r="BP210" s="64">
        <f t="shared" si="25"/>
        <v>0.24725274725274726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118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130.39000000000001</v>
      </c>
      <c r="BN211" s="64">
        <f t="shared" si="23"/>
        <v>132.60000000000002</v>
      </c>
      <c r="BO211" s="64">
        <f t="shared" si="24"/>
        <v>0.27014652014652019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138</v>
      </c>
      <c r="Y212" s="548">
        <f t="shared" si="21"/>
        <v>139.19999999999999</v>
      </c>
      <c r="Z212" s="36">
        <f t="shared" si="26"/>
        <v>0.37758000000000003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152.83500000000001</v>
      </c>
      <c r="BN212" s="64">
        <f t="shared" si="23"/>
        <v>154.16399999999999</v>
      </c>
      <c r="BO212" s="64">
        <f t="shared" si="24"/>
        <v>0.31593406593406598</v>
      </c>
      <c r="BP212" s="64">
        <f t="shared" si="25"/>
        <v>0.31868131868131871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244.58333333333337</v>
      </c>
      <c r="Y213" s="549">
        <f>IFERROR(Y204/H204,"0")+IFERROR(Y205/H205,"0")+IFERROR(Y206/H206,"0")+IFERROR(Y207/H207,"0")+IFERROR(Y208/H208,"0")+IFERROR(Y209/H209,"0")+IFERROR(Y210/H210,"0")+IFERROR(Y211/H211,"0")+IFERROR(Y212/H212,"0")</f>
        <v>247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1.6079699999999999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587</v>
      </c>
      <c r="Y214" s="549">
        <f>IFERROR(SUM(Y204:Y212),"0")</f>
        <v>592.79999999999995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28</v>
      </c>
      <c r="Y216" s="548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30.94</v>
      </c>
      <c r="BN216" s="64">
        <f>IFERROR(Y216*I216/H216,"0")</f>
        <v>31.824000000000002</v>
      </c>
      <c r="BO216" s="64">
        <f>IFERROR(1/J216*(X216/H216),"0")</f>
        <v>6.4102564102564111E-2</v>
      </c>
      <c r="BP216" s="64">
        <f>IFERROR(1/J216*(Y216/H216),"0")</f>
        <v>6.5934065934065936E-2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6</v>
      </c>
      <c r="Y217" s="548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6.6300000000000008</v>
      </c>
      <c r="BN217" s="64">
        <f>IFERROR(Y217*I217/H217,"0")</f>
        <v>7.9560000000000004</v>
      </c>
      <c r="BO217" s="64">
        <f>IFERROR(1/J217*(X217/H217),"0")</f>
        <v>1.3736263736263738E-2</v>
      </c>
      <c r="BP217" s="64">
        <f>IFERROR(1/J217*(Y217/H217),"0")</f>
        <v>1.6483516483516484E-2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14.166666666666668</v>
      </c>
      <c r="Y218" s="549">
        <f>IFERROR(Y216/H216,"0")+IFERROR(Y217/H217,"0")</f>
        <v>15</v>
      </c>
      <c r="Z218" s="549">
        <f>IFERROR(IF(Z216="",0,Z216),"0")+IFERROR(IF(Z217="",0,Z217),"0")</f>
        <v>9.7649999999999987E-2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34</v>
      </c>
      <c r="Y219" s="549">
        <f>IFERROR(SUM(Y216:Y217),"0")</f>
        <v>36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3</v>
      </c>
      <c r="Y225" s="548">
        <f t="shared" si="27"/>
        <v>4</v>
      </c>
      <c r="Z225" s="36">
        <f t="shared" ref="Z225:Z230" si="32">IFERROR(IF(Y225=0,"",ROUNDUP(Y225/H225,0)*0.00902),"")</f>
        <v>9.0200000000000002E-3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3.1574999999999998</v>
      </c>
      <c r="BN225" s="64">
        <f t="shared" si="29"/>
        <v>4.21</v>
      </c>
      <c r="BO225" s="64">
        <f t="shared" si="30"/>
        <v>5.681818181818182E-3</v>
      </c>
      <c r="BP225" s="64">
        <f t="shared" si="31"/>
        <v>7.575757575757576E-3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0.75</v>
      </c>
      <c r="Y231" s="549">
        <f>IFERROR(Y222/H222,"0")+IFERROR(Y223/H223,"0")+IFERROR(Y224/H224,"0")+IFERROR(Y225/H225,"0")+IFERROR(Y226/H226,"0")+IFERROR(Y227/H227,"0")+IFERROR(Y228/H228,"0")+IFERROR(Y229/H229,"0")+IFERROR(Y230/H230,"0")</f>
        <v>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9.0200000000000002E-3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3</v>
      </c>
      <c r="Y232" s="549">
        <f>IFERROR(SUM(Y222:Y230),"0")</f>
        <v>4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1</v>
      </c>
      <c r="Y238" s="54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0.55555555555555558</v>
      </c>
      <c r="Y239" s="549">
        <f>IFERROR(Y238/H238,"0")</f>
        <v>1</v>
      </c>
      <c r="Z239" s="549">
        <f>IFERROR(IF(Z238="",0,Z238),"0")</f>
        <v>5.8999999999999999E-3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1</v>
      </c>
      <c r="Y240" s="549">
        <f>IFERROR(SUM(Y238:Y238),"0")</f>
        <v>1.8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</v>
      </c>
      <c r="Y244" s="548">
        <f>IFERROR(IF(X244="",0,CEILING((X244/$H244),1)*$H244),"")</f>
        <v>2.7</v>
      </c>
      <c r="Z244" s="36">
        <f>IFERROR(IF(Y244=0,"",ROUNDUP(Y244/H244,0)*0.0059),"")</f>
        <v>1.77E-2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2.4222222222222225</v>
      </c>
      <c r="BN244" s="64">
        <f>IFERROR(Y244*I244/H244,"0")</f>
        <v>3.2700000000000005</v>
      </c>
      <c r="BO244" s="64">
        <f>IFERROR(1/J244*(X244/H244),"0")</f>
        <v>1.0288065843621399E-2</v>
      </c>
      <c r="BP244" s="64">
        <f>IFERROR(1/J244*(Y244/H244),"0")</f>
        <v>1.3888888888888888E-2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2</v>
      </c>
      <c r="Y245" s="54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4.2424242424242422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4</v>
      </c>
      <c r="Y248" s="549">
        <f>IFERROR(SUM(Y242:Y246),"0")</f>
        <v>5.67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31</v>
      </c>
      <c r="Y269" s="548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34.255000000000003</v>
      </c>
      <c r="BN269" s="64">
        <f>IFERROR(Y269*I269/H269,"0")</f>
        <v>34.476000000000006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17</v>
      </c>
      <c r="Y270" s="54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20</v>
      </c>
      <c r="Y271" s="549">
        <f>IFERROR(Y268/H268,"0")+IFERROR(Y269/H269,"0")+IFERROR(Y270/H270,"0")</f>
        <v>21</v>
      </c>
      <c r="Z271" s="549">
        <f>IFERROR(IF(Z268="",0,Z268),"0")+IFERROR(IF(Z269="",0,Z269),"0")+IFERROR(IF(Z270="",0,Z270),"0")</f>
        <v>0.13671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48</v>
      </c>
      <c r="Y272" s="549">
        <f>IFERROR(SUM(Y268:Y270),"0")</f>
        <v>50.4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4</v>
      </c>
      <c r="Y303" s="548">
        <f t="shared" si="33"/>
        <v>5.4</v>
      </c>
      <c r="Z303" s="36">
        <f>IFERROR(IF(Y303=0,"",ROUNDUP(Y303/H303,0)*0.00651),"")</f>
        <v>1.9529999999999999E-2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4.5066666666666668</v>
      </c>
      <c r="BN303" s="64">
        <f t="shared" si="35"/>
        <v>6.0839999999999996</v>
      </c>
      <c r="BO303" s="64">
        <f t="shared" si="36"/>
        <v>1.2210012210012212E-2</v>
      </c>
      <c r="BP303" s="64">
        <f t="shared" si="37"/>
        <v>1.6483516483516484E-2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2.2222222222222223</v>
      </c>
      <c r="Y304" s="549">
        <f>IFERROR(Y297/H297,"0")+IFERROR(Y298/H298,"0")+IFERROR(Y299/H299,"0")+IFERROR(Y300/H300,"0")+IFERROR(Y301/H301,"0")+IFERROR(Y302/H302,"0")+IFERROR(Y303/H303,"0")</f>
        <v>3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1.9529999999999999E-2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4</v>
      </c>
      <c r="Y305" s="549">
        <f>IFERROR(SUM(Y297:Y303),"0")</f>
        <v>5.4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17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18.050357142857145</v>
      </c>
      <c r="BN315" s="64">
        <f>IFERROR(Y315*I315/H315,"0")</f>
        <v>26.757000000000001</v>
      </c>
      <c r="BO315" s="64">
        <f>IFERROR(1/J315*(X315/H315),"0")</f>
        <v>3.1622023809523808E-2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10</v>
      </c>
      <c r="Y317" s="548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10.617857142857142</v>
      </c>
      <c r="BN317" s="64">
        <f>IFERROR(Y317*I317/H317,"0")</f>
        <v>17.838000000000001</v>
      </c>
      <c r="BO317" s="64">
        <f>IFERROR(1/J317*(X317/H317),"0")</f>
        <v>1.8601190476190476E-2</v>
      </c>
      <c r="BP317" s="64">
        <f>IFERROR(1/J317*(Y317/H317),"0")</f>
        <v>3.125E-2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3.2142857142857144</v>
      </c>
      <c r="Y318" s="549">
        <f>IFERROR(Y315/H315,"0")+IFERROR(Y316/H316,"0")+IFERROR(Y317/H317,"0")</f>
        <v>5</v>
      </c>
      <c r="Z318" s="549">
        <f>IFERROR(IF(Z315="",0,Z315),"0")+IFERROR(IF(Z316="",0,Z316),"0")+IFERROR(IF(Z317="",0,Z317),"0")</f>
        <v>9.4900000000000012E-2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27</v>
      </c>
      <c r="Y319" s="549">
        <f>IFERROR(SUM(Y315:Y317),"0")</f>
        <v>42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4</v>
      </c>
      <c r="Y324" s="54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14.726522187822496</v>
      </c>
      <c r="Y325" s="549">
        <f>IFERROR(Y321/H321,"0")+IFERROR(Y322/H322,"0")+IFERROR(Y323/H323,"0")+IFERROR(Y324/H324,"0")</f>
        <v>16</v>
      </c>
      <c r="Z325" s="549">
        <f>IFERROR(IF(Z321="",0,Z321),"0")+IFERROR(IF(Z322="",0,Z322),"0")+IFERROR(IF(Z323="",0,Z323),"0")+IFERROR(IF(Z324="",0,Z324),"0")</f>
        <v>0.13930000000000001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44</v>
      </c>
      <c r="Y326" s="549">
        <f>IFERROR(SUM(Y321:Y324),"0")</f>
        <v>47.660000000000004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6</v>
      </c>
      <c r="Y328" s="54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6.7200000000000006</v>
      </c>
      <c r="BN328" s="64">
        <f>IFERROR(Y328*I328/H328,"0")</f>
        <v>6.7200000000000006</v>
      </c>
      <c r="BO328" s="64">
        <f>IFERROR(1/J328*(X328/H328),"0")</f>
        <v>1.2605042016806723E-2</v>
      </c>
      <c r="BP328" s="64">
        <f>IFERROR(1/J328*(Y328/H328),"0")</f>
        <v>1.2605042016806723E-2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6</v>
      </c>
      <c r="Y329" s="548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6</v>
      </c>
      <c r="Y330" s="548">
        <f>IFERROR(IF(X330="",0,CEILING((X330/$H330),1)*$H330),"")</f>
        <v>6</v>
      </c>
      <c r="Z330" s="36">
        <f>IFERROR(IF(Y330=0,"",ROUNDUP(Y330/H330,0)*0.00474),"")</f>
        <v>1.422E-2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6.7200000000000006</v>
      </c>
      <c r="BN330" s="64">
        <f>IFERROR(Y330*I330/H330,"0")</f>
        <v>6.7200000000000006</v>
      </c>
      <c r="BO330" s="64">
        <f>IFERROR(1/J330*(X330/H330),"0")</f>
        <v>1.2605042016806723E-2</v>
      </c>
      <c r="BP330" s="64">
        <f>IFERROR(1/J330*(Y330/H330),"0")</f>
        <v>1.2605042016806723E-2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9</v>
      </c>
      <c r="Y331" s="549">
        <f>IFERROR(Y328/H328,"0")+IFERROR(Y329/H329,"0")+IFERROR(Y330/H330,"0")</f>
        <v>9</v>
      </c>
      <c r="Z331" s="549">
        <f>IFERROR(IF(Z328="",0,Z328),"0")+IFERROR(IF(Z329="",0,Z329),"0")+IFERROR(IF(Z330="",0,Z330),"0")</f>
        <v>4.2660000000000003E-2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18</v>
      </c>
      <c r="Y332" s="549">
        <f>IFERROR(SUM(Y328:Y330),"0")</f>
        <v>18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816</v>
      </c>
      <c r="Y343" s="548">
        <f t="shared" ref="Y343:Y349" si="38">IFERROR(IF(X343="",0,CEILING((X343/$H343),1)*$H343),"")</f>
        <v>825</v>
      </c>
      <c r="Z343" s="36">
        <f>IFERROR(IF(Y343=0,"",ROUNDUP(Y343/H343,0)*0.02175),"")</f>
        <v>1.1962499999999998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842.11199999999997</v>
      </c>
      <c r="BN343" s="64">
        <f t="shared" ref="BN343:BN349" si="40">IFERROR(Y343*I343/H343,"0")</f>
        <v>851.4</v>
      </c>
      <c r="BO343" s="64">
        <f t="shared" ref="BO343:BO349" si="41">IFERROR(1/J343*(X343/H343),"0")</f>
        <v>1.1333333333333333</v>
      </c>
      <c r="BP343" s="64">
        <f t="shared" ref="BP343:BP349" si="42">IFERROR(1/J343*(Y343/H343),"0")</f>
        <v>1.1458333333333333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298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307.536</v>
      </c>
      <c r="BN344" s="64">
        <f t="shared" si="40"/>
        <v>309.60000000000002</v>
      </c>
      <c r="BO344" s="64">
        <f t="shared" si="41"/>
        <v>0.41388888888888886</v>
      </c>
      <c r="BP344" s="64">
        <f t="shared" si="42"/>
        <v>0.41666666666666663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332</v>
      </c>
      <c r="Y345" s="548">
        <f t="shared" si="38"/>
        <v>345</v>
      </c>
      <c r="Z345" s="36">
        <f>IFERROR(IF(Y345=0,"",ROUNDUP(Y345/H345,0)*0.02175),"")</f>
        <v>0.50024999999999997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342.62400000000002</v>
      </c>
      <c r="BN345" s="64">
        <f t="shared" si="40"/>
        <v>356.04</v>
      </c>
      <c r="BO345" s="64">
        <f t="shared" si="41"/>
        <v>0.46111111111111108</v>
      </c>
      <c r="BP345" s="64">
        <f t="shared" si="42"/>
        <v>0.47916666666666663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53</v>
      </c>
      <c r="Y346" s="548">
        <f t="shared" si="38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54.696000000000005</v>
      </c>
      <c r="BN346" s="64">
        <f t="shared" si="40"/>
        <v>61.92</v>
      </c>
      <c r="BO346" s="64">
        <f t="shared" si="41"/>
        <v>7.3611111111111099E-2</v>
      </c>
      <c r="BP346" s="64">
        <f t="shared" si="42"/>
        <v>8.3333333333333329E-2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99.933333333333337</v>
      </c>
      <c r="Y350" s="549">
        <f>IFERROR(Y343/H343,"0")+IFERROR(Y344/H344,"0")+IFERROR(Y345/H345,"0")+IFERROR(Y346/H346,"0")+IFERROR(Y347/H347,"0")+IFERROR(Y348/H348,"0")+IFERROR(Y349/H349,"0")</f>
        <v>102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2.2184999999999997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1499</v>
      </c>
      <c r="Y351" s="549">
        <f>IFERROR(SUM(Y343:Y349),"0")</f>
        <v>1530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491</v>
      </c>
      <c r="Y353" s="548">
        <f>IFERROR(IF(X353="",0,CEILING((X353/$H353),1)*$H353),"")</f>
        <v>495</v>
      </c>
      <c r="Z353" s="36">
        <f>IFERROR(IF(Y353=0,"",ROUNDUP(Y353/H353,0)*0.02175),"")</f>
        <v>0.71775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506.71200000000005</v>
      </c>
      <c r="BN353" s="64">
        <f>IFERROR(Y353*I353/H353,"0")</f>
        <v>510.84000000000003</v>
      </c>
      <c r="BO353" s="64">
        <f>IFERROR(1/J353*(X353/H353),"0")</f>
        <v>0.68194444444444446</v>
      </c>
      <c r="BP353" s="64">
        <f>IFERROR(1/J353*(Y353/H353),"0")</f>
        <v>0.6875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32.733333333333334</v>
      </c>
      <c r="Y355" s="549">
        <f>IFERROR(Y353/H353,"0")+IFERROR(Y354/H354,"0")</f>
        <v>33</v>
      </c>
      <c r="Z355" s="549">
        <f>IFERROR(IF(Z353="",0,Z353),"0")+IFERROR(IF(Z354="",0,Z354),"0")</f>
        <v>0.71775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491</v>
      </c>
      <c r="Y356" s="549">
        <f>IFERROR(SUM(Y353:Y354),"0")</f>
        <v>495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21</v>
      </c>
      <c r="Y359" s="548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22.210999999999999</v>
      </c>
      <c r="BN359" s="64">
        <f>IFERROR(Y359*I359/H359,"0")</f>
        <v>28.556999999999999</v>
      </c>
      <c r="BO359" s="64">
        <f>IFERROR(1/J359*(X359/H359),"0")</f>
        <v>3.6458333333333336E-2</v>
      </c>
      <c r="BP359" s="64">
        <f>IFERROR(1/J359*(Y359/H359),"0")</f>
        <v>4.6875E-2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2.3333333333333335</v>
      </c>
      <c r="Y360" s="549">
        <f>IFERROR(Y358/H358,"0")+IFERROR(Y359/H359,"0")</f>
        <v>3</v>
      </c>
      <c r="Z360" s="549">
        <f>IFERROR(IF(Z358="",0,Z358),"0")+IFERROR(IF(Z359="",0,Z359),"0")</f>
        <v>5.6940000000000004E-2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21</v>
      </c>
      <c r="Y361" s="549">
        <f>IFERROR(SUM(Y358:Y359),"0")</f>
        <v>27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158</v>
      </c>
      <c r="Y363" s="548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167.11133333333333</v>
      </c>
      <c r="BN363" s="64">
        <f>IFERROR(Y363*I363/H363,"0")</f>
        <v>171.34199999999998</v>
      </c>
      <c r="BO363" s="64">
        <f>IFERROR(1/J363*(X363/H363),"0")</f>
        <v>0.27430555555555558</v>
      </c>
      <c r="BP363" s="64">
        <f>IFERROR(1/J363*(Y363/H363),"0")</f>
        <v>0.28125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17.555555555555557</v>
      </c>
      <c r="Y364" s="549">
        <f>IFERROR(Y363/H363,"0")</f>
        <v>18</v>
      </c>
      <c r="Z364" s="549">
        <f>IFERROR(IF(Z363="",0,Z363),"0")</f>
        <v>0.34164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158</v>
      </c>
      <c r="Y365" s="549">
        <f>IFERROR(SUM(Y363:Y363),"0")</f>
        <v>162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381</v>
      </c>
      <c r="Y378" s="548">
        <f>IFERROR(IF(X378="",0,CEILING((X378/$H378),1)*$H378),"")</f>
        <v>387</v>
      </c>
      <c r="Z378" s="36">
        <f>IFERROR(IF(Y378=0,"",ROUNDUP(Y378/H378,0)*0.01898),"")</f>
        <v>0.81613999999999998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402.971</v>
      </c>
      <c r="BN378" s="64">
        <f>IFERROR(Y378*I378/H378,"0")</f>
        <v>409.31700000000001</v>
      </c>
      <c r="BO378" s="64">
        <f>IFERROR(1/J378*(X378/H378),"0")</f>
        <v>0.66145833333333337</v>
      </c>
      <c r="BP378" s="64">
        <f>IFERROR(1/J378*(Y378/H378),"0")</f>
        <v>0.671875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42.333333333333336</v>
      </c>
      <c r="Y380" s="549">
        <f>IFERROR(Y378/H378,"0")+IFERROR(Y379/H379,"0")</f>
        <v>43</v>
      </c>
      <c r="Z380" s="549">
        <f>IFERROR(IF(Z378="",0,Z378),"0")+IFERROR(IF(Z379="",0,Z379),"0")</f>
        <v>0.81613999999999998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381</v>
      </c>
      <c r="Y381" s="549">
        <f>IFERROR(SUM(Y378:Y379),"0")</f>
        <v>387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96</v>
      </c>
      <c r="Y412" s="548">
        <f>IFERROR(IF(X412="",0,CEILING((X412/$H412),1)*$H412),"")</f>
        <v>97.2</v>
      </c>
      <c r="Z412" s="36">
        <f>IFERROR(IF(Y412=0,"",ROUNDUP(Y412/H412,0)*0.00902),"")</f>
        <v>0.16236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99.733333333333334</v>
      </c>
      <c r="BN412" s="64">
        <f>IFERROR(Y412*I412/H412,"0")</f>
        <v>100.98</v>
      </c>
      <c r="BO412" s="64">
        <f>IFERROR(1/J412*(X412/H412),"0")</f>
        <v>0.13468013468013465</v>
      </c>
      <c r="BP412" s="64">
        <f>IFERROR(1/J412*(Y412/H412),"0")</f>
        <v>0.13636363636363635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17.777777777777775</v>
      </c>
      <c r="Y416" s="549">
        <f>IFERROR(Y412/H412,"0")+IFERROR(Y413/H413,"0")+IFERROR(Y414/H414,"0")+IFERROR(Y415/H415,"0")</f>
        <v>18</v>
      </c>
      <c r="Z416" s="549">
        <f>IFERROR(IF(Z412="",0,Z412),"0")+IFERROR(IF(Z413="",0,Z413),"0")+IFERROR(IF(Z414="",0,Z414),"0")+IFERROR(IF(Z415="",0,Z415),"0")</f>
        <v>0.16236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96</v>
      </c>
      <c r="Y417" s="549">
        <f>IFERROR(SUM(Y412:Y415),"0")</f>
        <v>97.2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124</v>
      </c>
      <c r="Y433" s="548">
        <f t="shared" si="49"/>
        <v>126.72</v>
      </c>
      <c r="Z433" s="36">
        <f t="shared" si="50"/>
        <v>0.28704000000000002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132.45454545454544</v>
      </c>
      <c r="BN433" s="64">
        <f t="shared" si="52"/>
        <v>135.35999999999999</v>
      </c>
      <c r="BO433" s="64">
        <f t="shared" si="53"/>
        <v>0.22581585081585082</v>
      </c>
      <c r="BP433" s="64">
        <f t="shared" si="54"/>
        <v>0.23076923076923078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211</v>
      </c>
      <c r="Y436" s="548">
        <f t="shared" si="49"/>
        <v>211.20000000000002</v>
      </c>
      <c r="Z436" s="36">
        <f t="shared" si="50"/>
        <v>0.47839999999999999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225.38636363636363</v>
      </c>
      <c r="BN436" s="64">
        <f t="shared" si="52"/>
        <v>225.60000000000002</v>
      </c>
      <c r="BO436" s="64">
        <f t="shared" si="53"/>
        <v>0.3842511655011655</v>
      </c>
      <c r="BP436" s="64">
        <f t="shared" si="54"/>
        <v>0.38461538461538464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63.446969696969695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64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0.76544000000000001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335</v>
      </c>
      <c r="Y444" s="549">
        <f>IFERROR(SUM(Y431:Y442),"0")</f>
        <v>337.92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283</v>
      </c>
      <c r="Y446" s="548">
        <f>IFERROR(IF(X446="",0,CEILING((X446/$H446),1)*$H446),"")</f>
        <v>285.12</v>
      </c>
      <c r="Z446" s="36">
        <f>IFERROR(IF(Y446=0,"",ROUNDUP(Y446/H446,0)*0.01196),"")</f>
        <v>0.64583999999999997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302.2954545454545</v>
      </c>
      <c r="BN446" s="64">
        <f>IFERROR(Y446*I446/H446,"0")</f>
        <v>304.55999999999995</v>
      </c>
      <c r="BO446" s="64">
        <f>IFERROR(1/J446*(X446/H446),"0")</f>
        <v>0.5153700466200466</v>
      </c>
      <c r="BP446" s="64">
        <f>IFERROR(1/J446*(Y446/H446),"0")</f>
        <v>0.51923076923076927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53.598484848484844</v>
      </c>
      <c r="Y449" s="549">
        <f>IFERROR(Y446/H446,"0")+IFERROR(Y447/H447,"0")+IFERROR(Y448/H448,"0")</f>
        <v>54</v>
      </c>
      <c r="Z449" s="549">
        <f>IFERROR(IF(Z446="",0,Z446),"0")+IFERROR(IF(Z447="",0,Z447),"0")+IFERROR(IF(Z448="",0,Z448),"0")</f>
        <v>0.64583999999999997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283</v>
      </c>
      <c r="Y450" s="549">
        <f>IFERROR(SUM(Y446:Y448),"0")</f>
        <v>285.12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13</v>
      </c>
      <c r="Y452" s="548">
        <f t="shared" ref="Y452:Y457" si="55">IFERROR(IF(X452="",0,CEILING((X452/$H452),1)*$H452),"")</f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13.886363636363635</v>
      </c>
      <c r="BN452" s="64">
        <f t="shared" ref="BN452:BN457" si="57">IFERROR(Y452*I452/H452,"0")</f>
        <v>16.919999999999998</v>
      </c>
      <c r="BO452" s="64">
        <f t="shared" ref="BO452:BO457" si="58">IFERROR(1/J452*(X452/H452),"0")</f>
        <v>2.3674242424242424E-2</v>
      </c>
      <c r="BP452" s="64">
        <f t="shared" ref="BP452:BP457" si="59">IFERROR(1/J452*(Y452/H452),"0")</f>
        <v>2.8846153846153848E-2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93</v>
      </c>
      <c r="Y453" s="548">
        <f t="shared" si="55"/>
        <v>95.04</v>
      </c>
      <c r="Z453" s="36">
        <f>IFERROR(IF(Y453=0,"",ROUNDUP(Y453/H453,0)*0.01196),"")</f>
        <v>0.21528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99.340909090909079</v>
      </c>
      <c r="BN453" s="64">
        <f t="shared" si="57"/>
        <v>101.52000000000001</v>
      </c>
      <c r="BO453" s="64">
        <f t="shared" si="58"/>
        <v>0.16936188811188813</v>
      </c>
      <c r="BP453" s="64">
        <f t="shared" si="59"/>
        <v>0.17307692307692307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249</v>
      </c>
      <c r="Y454" s="548">
        <f t="shared" si="55"/>
        <v>253.44</v>
      </c>
      <c r="Z454" s="36">
        <f>IFERROR(IF(Y454=0,"",ROUNDUP(Y454/H454,0)*0.01196),"")</f>
        <v>0.57408000000000003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265.97727272727269</v>
      </c>
      <c r="BN454" s="64">
        <f t="shared" si="57"/>
        <v>270.71999999999997</v>
      </c>
      <c r="BO454" s="64">
        <f t="shared" si="58"/>
        <v>0.45345279720279719</v>
      </c>
      <c r="BP454" s="64">
        <f t="shared" si="59"/>
        <v>0.46153846153846156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67.234848484848484</v>
      </c>
      <c r="Y458" s="549">
        <f>IFERROR(Y452/H452,"0")+IFERROR(Y453/H453,"0")+IFERROR(Y454/H454,"0")+IFERROR(Y455/H455,"0")+IFERROR(Y456/H456,"0")+IFERROR(Y457/H457,"0")</f>
        <v>69</v>
      </c>
      <c r="Z458" s="549">
        <f>IFERROR(IF(Z452="",0,Z452),"0")+IFERROR(IF(Z453="",0,Z453),"0")+IFERROR(IF(Z454="",0,Z454),"0")+IFERROR(IF(Z455="",0,Z455),"0")+IFERROR(IF(Z456="",0,Z456),"0")+IFERROR(IF(Z457="",0,Z457),"0")</f>
        <v>0.82523999999999997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355</v>
      </c>
      <c r="Y459" s="549">
        <f>IFERROR(SUM(Y452:Y457),"0")</f>
        <v>364.32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5414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5572.5099999999993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5715.363941456435</v>
      </c>
      <c r="Y501" s="549">
        <f>IFERROR(SUM(BN22:BN497),"0")</f>
        <v>5882.97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5965.363941456435</v>
      </c>
      <c r="Y503" s="549">
        <f>GrossWeightTotalR+PalletQtyTotalR*25</f>
        <v>6132.97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940.20648050111436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970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10.909969999999998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64.800000000000011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49.6</v>
      </c>
      <c r="E510" s="46">
        <f>IFERROR(Y87*1,"0")+IFERROR(Y88*1,"0")+IFERROR(Y89*1,"0")+IFERROR(Y93*1,"0")+IFERROR(Y94*1,"0")+IFERROR(Y95*1,"0")+IFERROR(Y96*1,"0")</f>
        <v>162.89999999999998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205.5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163.02000000000001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1066.2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11.469999999999999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50.4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113.06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2214</v>
      </c>
      <c r="U510" s="46">
        <f>IFERROR(Y368*1,"0")+IFERROR(Y369*1,"0")+IFERROR(Y370*1,"0")+IFERROR(Y374*1,"0")+IFERROR(Y378*1,"0")+IFERROR(Y379*1,"0")+IFERROR(Y383*1,"0")</f>
        <v>387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97.2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987.3599999999999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