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2BCC3A-708B-44BE-A9E0-BAB913908B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Y180" i="1" s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G528" i="1" s="1"/>
  <c r="P132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57" i="1" l="1"/>
  <c r="BN57" i="1"/>
  <c r="BP75" i="1"/>
  <c r="BN75" i="1"/>
  <c r="Z75" i="1"/>
  <c r="BP95" i="1"/>
  <c r="BN95" i="1"/>
  <c r="Z95" i="1"/>
  <c r="BP120" i="1"/>
  <c r="BN120" i="1"/>
  <c r="Z120" i="1"/>
  <c r="Y161" i="1"/>
  <c r="BP160" i="1"/>
  <c r="BN160" i="1"/>
  <c r="Z160" i="1"/>
  <c r="Z161" i="1" s="1"/>
  <c r="BP164" i="1"/>
  <c r="BN164" i="1"/>
  <c r="Z164" i="1"/>
  <c r="BP193" i="1"/>
  <c r="BN193" i="1"/>
  <c r="Z193" i="1"/>
  <c r="BP215" i="1"/>
  <c r="BN215" i="1"/>
  <c r="Z215" i="1"/>
  <c r="BP257" i="1"/>
  <c r="BN257" i="1"/>
  <c r="Z257" i="1"/>
  <c r="BP307" i="1"/>
  <c r="BN307" i="1"/>
  <c r="Z307" i="1"/>
  <c r="BP343" i="1"/>
  <c r="BN343" i="1"/>
  <c r="Z343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30" i="1"/>
  <c r="BN30" i="1"/>
  <c r="Z57" i="1"/>
  <c r="BP90" i="1"/>
  <c r="BN90" i="1"/>
  <c r="Z90" i="1"/>
  <c r="F528" i="1"/>
  <c r="BP108" i="1"/>
  <c r="BN108" i="1"/>
  <c r="Z108" i="1"/>
  <c r="BP137" i="1"/>
  <c r="BN137" i="1"/>
  <c r="Z137" i="1"/>
  <c r="BP172" i="1"/>
  <c r="BN172" i="1"/>
  <c r="Z172" i="1"/>
  <c r="BP203" i="1"/>
  <c r="BN203" i="1"/>
  <c r="Z203" i="1"/>
  <c r="BP230" i="1"/>
  <c r="BN230" i="1"/>
  <c r="Z230" i="1"/>
  <c r="BP297" i="1"/>
  <c r="BN297" i="1"/>
  <c r="Z297" i="1"/>
  <c r="BP317" i="1"/>
  <c r="BN317" i="1"/>
  <c r="Z317" i="1"/>
  <c r="BP361" i="1"/>
  <c r="BN361" i="1"/>
  <c r="Z361" i="1"/>
  <c r="BP404" i="1"/>
  <c r="BN404" i="1"/>
  <c r="Z404" i="1"/>
  <c r="BP448" i="1"/>
  <c r="BN448" i="1"/>
  <c r="Z448" i="1"/>
  <c r="BP467" i="1"/>
  <c r="BN467" i="1"/>
  <c r="Z467" i="1"/>
  <c r="Y65" i="1"/>
  <c r="Y205" i="1"/>
  <c r="Y217" i="1"/>
  <c r="BP259" i="1"/>
  <c r="BN259" i="1"/>
  <c r="BP295" i="1"/>
  <c r="BN295" i="1"/>
  <c r="Z295" i="1"/>
  <c r="BP305" i="1"/>
  <c r="BN305" i="1"/>
  <c r="Z305" i="1"/>
  <c r="BP315" i="1"/>
  <c r="BN315" i="1"/>
  <c r="Z315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8" i="1"/>
  <c r="Y101" i="1"/>
  <c r="Z97" i="1"/>
  <c r="BN97" i="1"/>
  <c r="Z106" i="1"/>
  <c r="BN106" i="1"/>
  <c r="Z112" i="1"/>
  <c r="BN112" i="1"/>
  <c r="BP112" i="1"/>
  <c r="Z118" i="1"/>
  <c r="BN118" i="1"/>
  <c r="BP118" i="1"/>
  <c r="Z122" i="1"/>
  <c r="BN122" i="1"/>
  <c r="Y128" i="1"/>
  <c r="Z133" i="1"/>
  <c r="BN133" i="1"/>
  <c r="Y139" i="1"/>
  <c r="Z143" i="1"/>
  <c r="H528" i="1"/>
  <c r="Y156" i="1"/>
  <c r="Z154" i="1"/>
  <c r="BN154" i="1"/>
  <c r="I528" i="1"/>
  <c r="Y174" i="1"/>
  <c r="Z166" i="1"/>
  <c r="BN166" i="1"/>
  <c r="Z170" i="1"/>
  <c r="BN170" i="1"/>
  <c r="Z176" i="1"/>
  <c r="BN176" i="1"/>
  <c r="BP176" i="1"/>
  <c r="Z182" i="1"/>
  <c r="Z183" i="1" s="1"/>
  <c r="BN182" i="1"/>
  <c r="BP182" i="1"/>
  <c r="Y183" i="1"/>
  <c r="Z187" i="1"/>
  <c r="BN187" i="1"/>
  <c r="Z197" i="1"/>
  <c r="BN197" i="1"/>
  <c r="BP197" i="1"/>
  <c r="Z201" i="1"/>
  <c r="BN201" i="1"/>
  <c r="Z209" i="1"/>
  <c r="BN209" i="1"/>
  <c r="Z213" i="1"/>
  <c r="BN213" i="1"/>
  <c r="Z221" i="1"/>
  <c r="BN221" i="1"/>
  <c r="Y233" i="1"/>
  <c r="Z228" i="1"/>
  <c r="BN228" i="1"/>
  <c r="Z232" i="1"/>
  <c r="BN232" i="1"/>
  <c r="Y238" i="1"/>
  <c r="Z250" i="1"/>
  <c r="BN250" i="1"/>
  <c r="Z259" i="1"/>
  <c r="BP299" i="1"/>
  <c r="BN299" i="1"/>
  <c r="Z299" i="1"/>
  <c r="BP309" i="1"/>
  <c r="BN309" i="1"/>
  <c r="Z309" i="1"/>
  <c r="BP321" i="1"/>
  <c r="BN321" i="1"/>
  <c r="Z321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311" i="1"/>
  <c r="U528" i="1"/>
  <c r="Y425" i="1"/>
  <c r="H9" i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BN143" i="1"/>
  <c r="Y144" i="1"/>
  <c r="Y155" i="1"/>
  <c r="Y173" i="1"/>
  <c r="Y179" i="1"/>
  <c r="Y190" i="1"/>
  <c r="Y194" i="1"/>
  <c r="Y206" i="1"/>
  <c r="Y218" i="1"/>
  <c r="Y222" i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BP322" i="1"/>
  <c r="BN322" i="1"/>
  <c r="Z322" i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Z119" i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BN138" i="1"/>
  <c r="Z142" i="1"/>
  <c r="BN142" i="1"/>
  <c r="BP142" i="1"/>
  <c r="Y150" i="1"/>
  <c r="Z153" i="1"/>
  <c r="Z155" i="1" s="1"/>
  <c r="BN153" i="1"/>
  <c r="Y162" i="1"/>
  <c r="Z165" i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BN188" i="1"/>
  <c r="Y189" i="1"/>
  <c r="Z192" i="1"/>
  <c r="Z194" i="1" s="1"/>
  <c r="BN192" i="1"/>
  <c r="BP192" i="1"/>
  <c r="Z198" i="1"/>
  <c r="BN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8" i="1"/>
  <c r="Z227" i="1"/>
  <c r="BN227" i="1"/>
  <c r="Z229" i="1"/>
  <c r="BN229" i="1"/>
  <c r="Z231" i="1"/>
  <c r="BN231" i="1"/>
  <c r="Y234" i="1"/>
  <c r="Z237" i="1"/>
  <c r="Z238" i="1" s="1"/>
  <c r="BN237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O528" i="1"/>
  <c r="BP296" i="1"/>
  <c r="BN296" i="1"/>
  <c r="Z296" i="1"/>
  <c r="Y300" i="1"/>
  <c r="BP304" i="1"/>
  <c r="BN304" i="1"/>
  <c r="Z304" i="1"/>
  <c r="BP308" i="1"/>
  <c r="BN308" i="1"/>
  <c r="Z308" i="1"/>
  <c r="Y319" i="1"/>
  <c r="BP316" i="1"/>
  <c r="BN316" i="1"/>
  <c r="Z316" i="1"/>
  <c r="Z318" i="1" s="1"/>
  <c r="Y325" i="1"/>
  <c r="Y324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56" i="1"/>
  <c r="BN356" i="1"/>
  <c r="Z360" i="1"/>
  <c r="BN360" i="1"/>
  <c r="BP360" i="1"/>
  <c r="Z366" i="1"/>
  <c r="Z367" i="1" s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379" i="1" l="1"/>
  <c r="Z362" i="1"/>
  <c r="Z418" i="1"/>
  <c r="Z261" i="1"/>
  <c r="Z217" i="1"/>
  <c r="Z189" i="1"/>
  <c r="Z144" i="1"/>
  <c r="Z139" i="1"/>
  <c r="Z115" i="1"/>
  <c r="Z109" i="1"/>
  <c r="Z92" i="1"/>
  <c r="Z71" i="1"/>
  <c r="Z58" i="1"/>
  <c r="Z324" i="1"/>
  <c r="Z205" i="1"/>
  <c r="Z123" i="1"/>
  <c r="Z310" i="1"/>
  <c r="Z233" i="1"/>
  <c r="Z173" i="1"/>
  <c r="Y519" i="1"/>
  <c r="Z101" i="1"/>
  <c r="Z65" i="1"/>
  <c r="Y522" i="1"/>
  <c r="Y520" i="1"/>
  <c r="Z32" i="1"/>
  <c r="X521" i="1"/>
  <c r="Z498" i="1"/>
  <c r="Y521" i="1"/>
  <c r="Z493" i="1"/>
  <c r="Z471" i="1"/>
  <c r="Z455" i="1"/>
  <c r="Z332" i="1"/>
  <c r="Z269" i="1"/>
  <c r="Z80" i="1"/>
  <c r="Z44" i="1"/>
  <c r="Y518" i="1"/>
  <c r="Z338" i="1"/>
  <c r="Z252" i="1"/>
  <c r="Z407" i="1"/>
  <c r="Z504" i="1"/>
  <c r="Z477" i="1"/>
  <c r="Z461" i="1"/>
  <c r="Z357" i="1"/>
  <c r="Z300" i="1"/>
  <c r="Z523" i="1" l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<sst xmlns="http://schemas.openxmlformats.org/spreadsheetml/2006/main" count="2344" uniqueCount="848">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</sst>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350" sqref="AA350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6" t="s">
        <v>0</v>
      </c>
      <c r="E1" s="637"/>
      <c r="F1" s="637"/>
      <c r="G1" s="12" t="s">
        <v>1</v>
      </c>
      <c r="H1" s="876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09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9" t="s">
        <v>8</v>
      </c>
      <c r="B5" s="627"/>
      <c r="C5" s="611"/>
      <c r="D5" s="698"/>
      <c r="E5" s="700"/>
      <c r="F5" s="645" t="s">
        <v>9</v>
      </c>
      <c r="G5" s="611"/>
      <c r="H5" s="698" t="s">
        <v>847</v>
      </c>
      <c r="I5" s="699"/>
      <c r="J5" s="699"/>
      <c r="K5" s="699"/>
      <c r="L5" s="699"/>
      <c r="M5" s="700"/>
      <c r="N5" s="58"/>
      <c r="P5" s="24" t="s">
        <v>10</v>
      </c>
      <c r="Q5" s="639">
        <v>45829</v>
      </c>
      <c r="R5" s="640"/>
      <c r="T5" s="769" t="s">
        <v>11</v>
      </c>
      <c r="U5" s="770"/>
      <c r="V5" s="772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9" t="s">
        <v>13</v>
      </c>
      <c r="B6" s="627"/>
      <c r="C6" s="611"/>
      <c r="D6" s="702" t="s">
        <v>14</v>
      </c>
      <c r="E6" s="703"/>
      <c r="F6" s="703"/>
      <c r="G6" s="703"/>
      <c r="H6" s="703"/>
      <c r="I6" s="703"/>
      <c r="J6" s="703"/>
      <c r="K6" s="703"/>
      <c r="L6" s="703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0"/>
      <c r="V6" s="712" t="s">
        <v>17</v>
      </c>
      <c r="W6" s="713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1" t="str">
        <f>IFERROR(VLOOKUP(DeliveryAddress,Table,3,0),1)</f>
        <v>4</v>
      </c>
      <c r="E7" s="882"/>
      <c r="F7" s="882"/>
      <c r="G7" s="882"/>
      <c r="H7" s="882"/>
      <c r="I7" s="882"/>
      <c r="J7" s="882"/>
      <c r="K7" s="882"/>
      <c r="L7" s="882"/>
      <c r="M7" s="777"/>
      <c r="N7" s="60"/>
      <c r="P7" s="24"/>
      <c r="Q7" s="42"/>
      <c r="R7" s="42"/>
      <c r="T7" s="590"/>
      <c r="U7" s="770"/>
      <c r="V7" s="714"/>
      <c r="W7" s="715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88"/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19</v>
      </c>
      <c r="Q8" s="776">
        <v>0.54166666666666663</v>
      </c>
      <c r="R8" s="777"/>
      <c r="T8" s="590"/>
      <c r="U8" s="770"/>
      <c r="V8" s="714"/>
      <c r="W8" s="715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20</v>
      </c>
      <c r="Q9" s="827"/>
      <c r="R9" s="647"/>
      <c r="T9" s="590"/>
      <c r="U9" s="770"/>
      <c r="V9" s="716"/>
      <c r="W9" s="71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1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81"/>
      <c r="R10" s="782"/>
      <c r="U10" s="24" t="s">
        <v>22</v>
      </c>
      <c r="V10" s="899" t="s">
        <v>23</v>
      </c>
      <c r="W10" s="713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0"/>
      <c r="R11" s="640"/>
      <c r="U11" s="24" t="s">
        <v>26</v>
      </c>
      <c r="V11" s="646" t="s">
        <v>27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28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29</v>
      </c>
      <c r="Q12" s="776"/>
      <c r="R12" s="777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30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31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32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33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795" t="s">
        <v>34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11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3"/>
      <c r="R17" s="843"/>
      <c r="S17" s="843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4" t="s">
        <v>54</v>
      </c>
      <c r="AA17" s="654" t="s">
        <v>55</v>
      </c>
      <c r="AB17" s="654" t="s">
        <v>56</v>
      </c>
      <c r="AC17" s="654" t="s">
        <v>57</v>
      </c>
      <c r="AD17" s="654" t="s">
        <v>58</v>
      </c>
      <c r="AE17" s="655"/>
      <c r="AF17" s="656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4"/>
      <c r="R18" s="844"/>
      <c r="S18" s="844"/>
      <c r="T18" s="596"/>
      <c r="U18" s="67" t="s">
        <v>60</v>
      </c>
      <c r="V18" s="67" t="s">
        <v>61</v>
      </c>
      <c r="W18" s="606"/>
      <c r="X18" s="606"/>
      <c r="Y18" s="609"/>
      <c r="Z18" s="725"/>
      <c r="AA18" s="729"/>
      <c r="AB18" s="729"/>
      <c r="AC18" s="729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1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71</v>
      </c>
      <c r="Q44" s="615"/>
      <c r="R44" s="615"/>
      <c r="S44" s="615"/>
      <c r="T44" s="615"/>
      <c r="U44" s="615"/>
      <c r="V44" s="616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71</v>
      </c>
      <c r="Q45" s="615"/>
      <c r="R45" s="615"/>
      <c r="S45" s="615"/>
      <c r="T45" s="615"/>
      <c r="U45" s="615"/>
      <c r="V45" s="616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71</v>
      </c>
      <c r="Q48" s="615"/>
      <c r="R48" s="615"/>
      <c r="S48" s="615"/>
      <c r="T48" s="615"/>
      <c r="U48" s="615"/>
      <c r="V48" s="616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71</v>
      </c>
      <c r="Q49" s="615"/>
      <c r="R49" s="615"/>
      <c r="S49" s="615"/>
      <c r="T49" s="615"/>
      <c r="U49" s="615"/>
      <c r="V49" s="616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4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71</v>
      </c>
      <c r="Q58" s="615"/>
      <c r="R58" s="615"/>
      <c r="S58" s="615"/>
      <c r="T58" s="615"/>
      <c r="U58" s="615"/>
      <c r="V58" s="616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71</v>
      </c>
      <c r="Q59" s="615"/>
      <c r="R59" s="615"/>
      <c r="S59" s="615"/>
      <c r="T59" s="615"/>
      <c r="U59" s="615"/>
      <c r="V59" s="616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71</v>
      </c>
      <c r="Q65" s="615"/>
      <c r="R65" s="615"/>
      <c r="S65" s="615"/>
      <c r="T65" s="615"/>
      <c r="U65" s="615"/>
      <c r="V65" s="616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71</v>
      </c>
      <c r="Q66" s="615"/>
      <c r="R66" s="615"/>
      <c r="S66" s="615"/>
      <c r="T66" s="615"/>
      <c r="U66" s="615"/>
      <c r="V66" s="616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71</v>
      </c>
      <c r="Q71" s="615"/>
      <c r="R71" s="615"/>
      <c r="S71" s="615"/>
      <c r="T71" s="615"/>
      <c r="U71" s="615"/>
      <c r="V71" s="616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71</v>
      </c>
      <c r="Q72" s="615"/>
      <c r="R72" s="615"/>
      <c r="S72" s="615"/>
      <c r="T72" s="615"/>
      <c r="U72" s="615"/>
      <c r="V72" s="616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71</v>
      </c>
      <c r="Q80" s="615"/>
      <c r="R80" s="615"/>
      <c r="S80" s="615"/>
      <c r="T80" s="615"/>
      <c r="U80" s="615"/>
      <c r="V80" s="616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71</v>
      </c>
      <c r="Q81" s="615"/>
      <c r="R81" s="615"/>
      <c r="S81" s="615"/>
      <c r="T81" s="615"/>
      <c r="U81" s="615"/>
      <c r="V81" s="616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71</v>
      </c>
      <c r="Q85" s="615"/>
      <c r="R85" s="615"/>
      <c r="S85" s="615"/>
      <c r="T85" s="615"/>
      <c r="U85" s="615"/>
      <c r="V85" s="616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71</v>
      </c>
      <c r="Q86" s="615"/>
      <c r="R86" s="615"/>
      <c r="S86" s="615"/>
      <c r="T86" s="615"/>
      <c r="U86" s="615"/>
      <c r="V86" s="616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24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71</v>
      </c>
      <c r="Q92" s="615"/>
      <c r="R92" s="615"/>
      <c r="S92" s="615"/>
      <c r="T92" s="615"/>
      <c r="U92" s="615"/>
      <c r="V92" s="616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71</v>
      </c>
      <c r="Q93" s="615"/>
      <c r="R93" s="615"/>
      <c r="S93" s="615"/>
      <c r="T93" s="615"/>
      <c r="U93" s="615"/>
      <c r="V93" s="616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7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90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71</v>
      </c>
      <c r="Q101" s="615"/>
      <c r="R101" s="615"/>
      <c r="S101" s="615"/>
      <c r="T101" s="615"/>
      <c r="U101" s="615"/>
      <c r="V101" s="616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71</v>
      </c>
      <c r="Q102" s="615"/>
      <c r="R102" s="615"/>
      <c r="S102" s="615"/>
      <c r="T102" s="615"/>
      <c r="U102" s="615"/>
      <c r="V102" s="616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24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71</v>
      </c>
      <c r="Q109" s="615"/>
      <c r="R109" s="615"/>
      <c r="S109" s="615"/>
      <c r="T109" s="615"/>
      <c r="U109" s="615"/>
      <c r="V109" s="616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71</v>
      </c>
      <c r="Q110" s="615"/>
      <c r="R110" s="615"/>
      <c r="S110" s="615"/>
      <c r="T110" s="615"/>
      <c r="U110" s="615"/>
      <c r="V110" s="616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71</v>
      </c>
      <c r="Q115" s="615"/>
      <c r="R115" s="615"/>
      <c r="S115" s="615"/>
      <c r="T115" s="615"/>
      <c r="U115" s="615"/>
      <c r="V115" s="616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71</v>
      </c>
      <c r="Q116" s="615"/>
      <c r="R116" s="615"/>
      <c r="S116" s="615"/>
      <c r="T116" s="615"/>
      <c r="U116" s="615"/>
      <c r="V116" s="616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71</v>
      </c>
      <c r="Q123" s="615"/>
      <c r="R123" s="615"/>
      <c r="S123" s="615"/>
      <c r="T123" s="615"/>
      <c r="U123" s="615"/>
      <c r="V123" s="616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71</v>
      </c>
      <c r="Q124" s="615"/>
      <c r="R124" s="615"/>
      <c r="S124" s="615"/>
      <c r="T124" s="615"/>
      <c r="U124" s="615"/>
      <c r="V124" s="616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4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71</v>
      </c>
      <c r="Q134" s="615"/>
      <c r="R134" s="615"/>
      <c r="S134" s="615"/>
      <c r="T134" s="615"/>
      <c r="U134" s="615"/>
      <c r="V134" s="616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71</v>
      </c>
      <c r="Q135" s="615"/>
      <c r="R135" s="615"/>
      <c r="S135" s="615"/>
      <c r="T135" s="615"/>
      <c r="U135" s="615"/>
      <c r="V135" s="616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4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71</v>
      </c>
      <c r="Q155" s="615"/>
      <c r="R155" s="615"/>
      <c r="S155" s="615"/>
      <c r="T155" s="615"/>
      <c r="U155" s="615"/>
      <c r="V155" s="616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71</v>
      </c>
      <c r="Q156" s="615"/>
      <c r="R156" s="615"/>
      <c r="S156" s="615"/>
      <c r="T156" s="615"/>
      <c r="U156" s="615"/>
      <c r="V156" s="616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71</v>
      </c>
      <c r="Q161" s="615"/>
      <c r="R161" s="615"/>
      <c r="S161" s="615"/>
      <c r="T161" s="615"/>
      <c r="U161" s="615"/>
      <c r="V161" s="616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71</v>
      </c>
      <c r="Q162" s="615"/>
      <c r="R162" s="615"/>
      <c r="S162" s="615"/>
      <c r="T162" s="615"/>
      <c r="U162" s="615"/>
      <c r="V162" s="616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71</v>
      </c>
      <c r="Q173" s="615"/>
      <c r="R173" s="615"/>
      <c r="S173" s="615"/>
      <c r="T173" s="615"/>
      <c r="U173" s="615"/>
      <c r="V173" s="616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71</v>
      </c>
      <c r="Q174" s="615"/>
      <c r="R174" s="615"/>
      <c r="S174" s="615"/>
      <c r="T174" s="615"/>
      <c r="U174" s="615"/>
      <c r="V174" s="616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8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71</v>
      </c>
      <c r="Q179" s="615"/>
      <c r="R179" s="615"/>
      <c r="S179" s="615"/>
      <c r="T179" s="615"/>
      <c r="U179" s="615"/>
      <c r="V179" s="616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71</v>
      </c>
      <c r="Q180" s="615"/>
      <c r="R180" s="615"/>
      <c r="S180" s="615"/>
      <c r="T180" s="615"/>
      <c r="U180" s="615"/>
      <c r="V180" s="616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71</v>
      </c>
      <c r="Q183" s="615"/>
      <c r="R183" s="615"/>
      <c r="S183" s="615"/>
      <c r="T183" s="615"/>
      <c r="U183" s="615"/>
      <c r="V183" s="616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71</v>
      </c>
      <c r="Q184" s="615"/>
      <c r="R184" s="615"/>
      <c r="S184" s="615"/>
      <c r="T184" s="615"/>
      <c r="U184" s="615"/>
      <c r="V184" s="616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4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71</v>
      </c>
      <c r="Q189" s="615"/>
      <c r="R189" s="615"/>
      <c r="S189" s="615"/>
      <c r="T189" s="615"/>
      <c r="U189" s="615"/>
      <c r="V189" s="616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71</v>
      </c>
      <c r="Q190" s="615"/>
      <c r="R190" s="615"/>
      <c r="S190" s="615"/>
      <c r="T190" s="615"/>
      <c r="U190" s="615"/>
      <c r="V190" s="616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71</v>
      </c>
      <c r="Q205" s="615"/>
      <c r="R205" s="615"/>
      <c r="S205" s="615"/>
      <c r="T205" s="615"/>
      <c r="U205" s="615"/>
      <c r="V205" s="616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71</v>
      </c>
      <c r="Q206" s="615"/>
      <c r="R206" s="615"/>
      <c r="S206" s="615"/>
      <c r="T206" s="615"/>
      <c r="U206" s="615"/>
      <c r="V206" s="616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71</v>
      </c>
      <c r="Q217" s="615"/>
      <c r="R217" s="615"/>
      <c r="S217" s="615"/>
      <c r="T217" s="615"/>
      <c r="U217" s="615"/>
      <c r="V217" s="616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71</v>
      </c>
      <c r="Q218" s="615"/>
      <c r="R218" s="615"/>
      <c r="S218" s="615"/>
      <c r="T218" s="615"/>
      <c r="U218" s="615"/>
      <c r="V218" s="616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24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71</v>
      </c>
      <c r="Q233" s="615"/>
      <c r="R233" s="615"/>
      <c r="S233" s="615"/>
      <c r="T233" s="615"/>
      <c r="U233" s="615"/>
      <c r="V233" s="616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71</v>
      </c>
      <c r="Q234" s="615"/>
      <c r="R234" s="615"/>
      <c r="S234" s="615"/>
      <c r="T234" s="615"/>
      <c r="U234" s="615"/>
      <c r="V234" s="616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71</v>
      </c>
      <c r="Q238" s="615"/>
      <c r="R238" s="615"/>
      <c r="S238" s="615"/>
      <c r="T238" s="615"/>
      <c r="U238" s="615"/>
      <c r="V238" s="616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71</v>
      </c>
      <c r="Q239" s="615"/>
      <c r="R239" s="615"/>
      <c r="S239" s="615"/>
      <c r="T239" s="615"/>
      <c r="U239" s="615"/>
      <c r="V239" s="616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2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71</v>
      </c>
      <c r="Q243" s="615"/>
      <c r="R243" s="615"/>
      <c r="S243" s="615"/>
      <c r="T243" s="615"/>
      <c r="U243" s="615"/>
      <c r="V243" s="616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71</v>
      </c>
      <c r="Q244" s="615"/>
      <c r="R244" s="615"/>
      <c r="S244" s="615"/>
      <c r="T244" s="615"/>
      <c r="U244" s="615"/>
      <c r="V244" s="616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0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71</v>
      </c>
      <c r="Q252" s="615"/>
      <c r="R252" s="615"/>
      <c r="S252" s="615"/>
      <c r="T252" s="615"/>
      <c r="U252" s="615"/>
      <c r="V252" s="616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71</v>
      </c>
      <c r="Q253" s="615"/>
      <c r="R253" s="615"/>
      <c r="S253" s="615"/>
      <c r="T253" s="615"/>
      <c r="U253" s="615"/>
      <c r="V253" s="616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4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71</v>
      </c>
      <c r="Q261" s="615"/>
      <c r="R261" s="615"/>
      <c r="S261" s="615"/>
      <c r="T261" s="615"/>
      <c r="U261" s="615"/>
      <c r="V261" s="616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71</v>
      </c>
      <c r="Q262" s="615"/>
      <c r="R262" s="615"/>
      <c r="S262" s="615"/>
      <c r="T262" s="615"/>
      <c r="U262" s="615"/>
      <c r="V262" s="616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24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80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71</v>
      </c>
      <c r="Q269" s="615"/>
      <c r="R269" s="615"/>
      <c r="S269" s="615"/>
      <c r="T269" s="615"/>
      <c r="U269" s="615"/>
      <c r="V269" s="616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71</v>
      </c>
      <c r="Q270" s="615"/>
      <c r="R270" s="615"/>
      <c r="S270" s="615"/>
      <c r="T270" s="615"/>
      <c r="U270" s="615"/>
      <c r="V270" s="616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71</v>
      </c>
      <c r="Q276" s="615"/>
      <c r="R276" s="615"/>
      <c r="S276" s="615"/>
      <c r="T276" s="615"/>
      <c r="U276" s="615"/>
      <c r="V276" s="616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71</v>
      </c>
      <c r="Q277" s="615"/>
      <c r="R277" s="615"/>
      <c r="S277" s="615"/>
      <c r="T277" s="615"/>
      <c r="U277" s="615"/>
      <c r="V277" s="616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24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71</v>
      </c>
      <c r="Q285" s="615"/>
      <c r="R285" s="615"/>
      <c r="S285" s="615"/>
      <c r="T285" s="615"/>
      <c r="U285" s="615"/>
      <c r="V285" s="616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71</v>
      </c>
      <c r="Q286" s="615"/>
      <c r="R286" s="615"/>
      <c r="S286" s="615"/>
      <c r="T286" s="615"/>
      <c r="U286" s="615"/>
      <c r="V286" s="616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4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71</v>
      </c>
      <c r="Q300" s="615"/>
      <c r="R300" s="615"/>
      <c r="S300" s="615"/>
      <c r="T300" s="615"/>
      <c r="U300" s="615"/>
      <c r="V300" s="616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71</v>
      </c>
      <c r="Q301" s="615"/>
      <c r="R301" s="615"/>
      <c r="S301" s="615"/>
      <c r="T301" s="615"/>
      <c r="U301" s="615"/>
      <c r="V301" s="616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71</v>
      </c>
      <c r="Q310" s="615"/>
      <c r="R310" s="615"/>
      <c r="S310" s="615"/>
      <c r="T310" s="615"/>
      <c r="U310" s="615"/>
      <c r="V310" s="616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71</v>
      </c>
      <c r="Q311" s="615"/>
      <c r="R311" s="615"/>
      <c r="S311" s="615"/>
      <c r="T311" s="615"/>
      <c r="U311" s="615"/>
      <c r="V311" s="616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8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71</v>
      </c>
      <c r="Q318" s="615"/>
      <c r="R318" s="615"/>
      <c r="S318" s="615"/>
      <c r="T318" s="615"/>
      <c r="U318" s="615"/>
      <c r="V318" s="616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71</v>
      </c>
      <c r="Q319" s="615"/>
      <c r="R319" s="615"/>
      <c r="S319" s="615"/>
      <c r="T319" s="615"/>
      <c r="U319" s="615"/>
      <c r="V319" s="616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71</v>
      </c>
      <c r="Q324" s="615"/>
      <c r="R324" s="615"/>
      <c r="S324" s="615"/>
      <c r="T324" s="615"/>
      <c r="U324" s="615"/>
      <c r="V324" s="616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71</v>
      </c>
      <c r="Q325" s="615"/>
      <c r="R325" s="615"/>
      <c r="S325" s="615"/>
      <c r="T325" s="615"/>
      <c r="U325" s="615"/>
      <c r="V325" s="616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43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22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3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71</v>
      </c>
      <c r="Q332" s="615"/>
      <c r="R332" s="615"/>
      <c r="S332" s="615"/>
      <c r="T332" s="615"/>
      <c r="U332" s="615"/>
      <c r="V332" s="616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71</v>
      </c>
      <c r="Q333" s="615"/>
      <c r="R333" s="615"/>
      <c r="S333" s="615"/>
      <c r="T333" s="615"/>
      <c r="U333" s="615"/>
      <c r="V333" s="616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71</v>
      </c>
      <c r="Q338" s="615"/>
      <c r="R338" s="615"/>
      <c r="S338" s="615"/>
      <c r="T338" s="615"/>
      <c r="U338" s="615"/>
      <c r="V338" s="616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71</v>
      </c>
      <c r="Q339" s="615"/>
      <c r="R339" s="615"/>
      <c r="S339" s="615"/>
      <c r="T339" s="615"/>
      <c r="U339" s="615"/>
      <c r="V339" s="616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24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6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71</v>
      </c>
      <c r="Q345" s="615"/>
      <c r="R345" s="615"/>
      <c r="S345" s="615"/>
      <c r="T345" s="615"/>
      <c r="U345" s="615"/>
      <c r="V345" s="616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71</v>
      </c>
      <c r="Q346" s="615"/>
      <c r="R346" s="615"/>
      <c r="S346" s="615"/>
      <c r="T346" s="615"/>
      <c r="U346" s="615"/>
      <c r="V346" s="616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3000</v>
      </c>
      <c r="Y350" s="584">
        <f t="shared" ref="Y350:Y356" si="58">IFERROR(IF(X350="",0,CEILING((X350/$H350),1)*$H350),"")</f>
        <v>3000</v>
      </c>
      <c r="Z350" s="36">
        <f>IFERROR(IF(Y350=0,"",ROUNDUP(Y350/H350,0)*0.02175),"")</f>
        <v>4.3499999999999996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3096</v>
      </c>
      <c r="BN350" s="64">
        <f t="shared" ref="BN350:BN356" si="60">IFERROR(Y350*I350/H350,"0")</f>
        <v>3096</v>
      </c>
      <c r="BO350" s="64">
        <f t="shared" ref="BO350:BO356" si="61">IFERROR(1/J350*(X350/H350),"0")</f>
        <v>4.1666666666666661</v>
      </c>
      <c r="BP350" s="64">
        <f t="shared" ref="BP350:BP356" si="62">IFERROR(1/J350*(Y350/H350),"0")</f>
        <v>4.1666666666666661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2500</v>
      </c>
      <c r="Y353" s="584">
        <f t="shared" si="58"/>
        <v>2505</v>
      </c>
      <c r="Z353" s="36">
        <f>IFERROR(IF(Y353=0,"",ROUNDUP(Y353/H353,0)*0.02175),"")</f>
        <v>3.6322499999999995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2580</v>
      </c>
      <c r="BN353" s="64">
        <f t="shared" si="60"/>
        <v>2585.1600000000003</v>
      </c>
      <c r="BO353" s="64">
        <f t="shared" si="61"/>
        <v>3.4722222222222219</v>
      </c>
      <c r="BP353" s="64">
        <f t="shared" si="62"/>
        <v>3.4791666666666665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71</v>
      </c>
      <c r="Q357" s="615"/>
      <c r="R357" s="615"/>
      <c r="S357" s="615"/>
      <c r="T357" s="615"/>
      <c r="U357" s="615"/>
      <c r="V357" s="616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366.66666666666663</v>
      </c>
      <c r="Y357" s="585">
        <f>IFERROR(Y350/H350,"0")+IFERROR(Y351/H351,"0")+IFERROR(Y352/H352,"0")+IFERROR(Y353/H353,"0")+IFERROR(Y354/H354,"0")+IFERROR(Y355/H355,"0")+IFERROR(Y356/H356,"0")</f>
        <v>367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7.9822499999999987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71</v>
      </c>
      <c r="Q358" s="615"/>
      <c r="R358" s="615"/>
      <c r="S358" s="615"/>
      <c r="T358" s="615"/>
      <c r="U358" s="615"/>
      <c r="V358" s="616"/>
      <c r="W358" s="37" t="s">
        <v>69</v>
      </c>
      <c r="X358" s="585">
        <f>IFERROR(SUM(X350:X356),"0")</f>
        <v>5500</v>
      </c>
      <c r="Y358" s="585">
        <f>IFERROR(SUM(Y350:Y356),"0")</f>
        <v>5505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hidden="1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71</v>
      </c>
      <c r="Q362" s="615"/>
      <c r="R362" s="615"/>
      <c r="S362" s="615"/>
      <c r="T362" s="615"/>
      <c r="U362" s="615"/>
      <c r="V362" s="616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hidden="1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71</v>
      </c>
      <c r="Q363" s="615"/>
      <c r="R363" s="615"/>
      <c r="S363" s="615"/>
      <c r="T363" s="615"/>
      <c r="U363" s="615"/>
      <c r="V363" s="616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hidden="1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71</v>
      </c>
      <c r="Q367" s="615"/>
      <c r="R367" s="615"/>
      <c r="S367" s="615"/>
      <c r="T367" s="615"/>
      <c r="U367" s="615"/>
      <c r="V367" s="616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71</v>
      </c>
      <c r="Q368" s="615"/>
      <c r="R368" s="615"/>
      <c r="S368" s="615"/>
      <c r="T368" s="615"/>
      <c r="U368" s="615"/>
      <c r="V368" s="616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71</v>
      </c>
      <c r="Q371" s="615"/>
      <c r="R371" s="615"/>
      <c r="S371" s="615"/>
      <c r="T371" s="615"/>
      <c r="U371" s="615"/>
      <c r="V371" s="616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71</v>
      </c>
      <c r="Q372" s="615"/>
      <c r="R372" s="615"/>
      <c r="S372" s="615"/>
      <c r="T372" s="615"/>
      <c r="U372" s="615"/>
      <c r="V372" s="616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24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71</v>
      </c>
      <c r="Q379" s="615"/>
      <c r="R379" s="615"/>
      <c r="S379" s="615"/>
      <c r="T379" s="615"/>
      <c r="U379" s="615"/>
      <c r="V379" s="616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71</v>
      </c>
      <c r="Q380" s="615"/>
      <c r="R380" s="615"/>
      <c r="S380" s="615"/>
      <c r="T380" s="615"/>
      <c r="U380" s="615"/>
      <c r="V380" s="616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9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hidden="1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71</v>
      </c>
      <c r="Q388" s="615"/>
      <c r="R388" s="615"/>
      <c r="S388" s="615"/>
      <c r="T388" s="615"/>
      <c r="U388" s="615"/>
      <c r="V388" s="616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71</v>
      </c>
      <c r="Q389" s="615"/>
      <c r="R389" s="615"/>
      <c r="S389" s="615"/>
      <c r="T389" s="615"/>
      <c r="U389" s="615"/>
      <c r="V389" s="616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71</v>
      </c>
      <c r="Q392" s="615"/>
      <c r="R392" s="615"/>
      <c r="S392" s="615"/>
      <c r="T392" s="615"/>
      <c r="U392" s="615"/>
      <c r="V392" s="616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71</v>
      </c>
      <c r="Q393" s="615"/>
      <c r="R393" s="615"/>
      <c r="S393" s="615"/>
      <c r="T393" s="615"/>
      <c r="U393" s="615"/>
      <c r="V393" s="616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1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71</v>
      </c>
      <c r="Q407" s="615"/>
      <c r="R407" s="615"/>
      <c r="S407" s="615"/>
      <c r="T407" s="615"/>
      <c r="U407" s="615"/>
      <c r="V407" s="616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71</v>
      </c>
      <c r="Q408" s="615"/>
      <c r="R408" s="615"/>
      <c r="S408" s="615"/>
      <c r="T408" s="615"/>
      <c r="U408" s="615"/>
      <c r="V408" s="616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71</v>
      </c>
      <c r="Q412" s="615"/>
      <c r="R412" s="615"/>
      <c r="S412" s="615"/>
      <c r="T412" s="615"/>
      <c r="U412" s="615"/>
      <c r="V412" s="616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71</v>
      </c>
      <c r="Q413" s="615"/>
      <c r="R413" s="615"/>
      <c r="S413" s="615"/>
      <c r="T413" s="615"/>
      <c r="U413" s="615"/>
      <c r="V413" s="616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4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71</v>
      </c>
      <c r="Q418" s="615"/>
      <c r="R418" s="615"/>
      <c r="S418" s="615"/>
      <c r="T418" s="615"/>
      <c r="U418" s="615"/>
      <c r="V418" s="616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71</v>
      </c>
      <c r="Q419" s="615"/>
      <c r="R419" s="615"/>
      <c r="S419" s="615"/>
      <c r="T419" s="615"/>
      <c r="U419" s="615"/>
      <c r="V419" s="616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71</v>
      </c>
      <c r="Q425" s="615"/>
      <c r="R425" s="615"/>
      <c r="S425" s="615"/>
      <c r="T425" s="615"/>
      <c r="U425" s="615"/>
      <c r="V425" s="616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71</v>
      </c>
      <c r="Q426" s="615"/>
      <c r="R426" s="615"/>
      <c r="S426" s="615"/>
      <c r="T426" s="615"/>
      <c r="U426" s="615"/>
      <c r="V426" s="616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4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71</v>
      </c>
      <c r="Q430" s="615"/>
      <c r="R430" s="615"/>
      <c r="S430" s="615"/>
      <c r="T430" s="615"/>
      <c r="U430" s="615"/>
      <c r="V430" s="616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71</v>
      </c>
      <c r="Q431" s="615"/>
      <c r="R431" s="615"/>
      <c r="S431" s="615"/>
      <c r="T431" s="615"/>
      <c r="U431" s="615"/>
      <c r="V431" s="616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4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05" t="s">
        <v>678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7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hidden="1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71</v>
      </c>
      <c r="Q455" s="615"/>
      <c r="R455" s="615"/>
      <c r="S455" s="615"/>
      <c r="T455" s="615"/>
      <c r="U455" s="615"/>
      <c r="V455" s="616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hidden="1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71</v>
      </c>
      <c r="Q456" s="615"/>
      <c r="R456" s="615"/>
      <c r="S456" s="615"/>
      <c r="T456" s="615"/>
      <c r="U456" s="615"/>
      <c r="V456" s="616"/>
      <c r="W456" s="37" t="s">
        <v>69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71</v>
      </c>
      <c r="Q461" s="615"/>
      <c r="R461" s="615"/>
      <c r="S461" s="615"/>
      <c r="T461" s="615"/>
      <c r="U461" s="615"/>
      <c r="V461" s="616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71</v>
      </c>
      <c r="Q462" s="615"/>
      <c r="R462" s="615"/>
      <c r="S462" s="615"/>
      <c r="T462" s="615"/>
      <c r="U462" s="615"/>
      <c r="V462" s="616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hidden="1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7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71</v>
      </c>
      <c r="Q471" s="615"/>
      <c r="R471" s="615"/>
      <c r="S471" s="615"/>
      <c r="T471" s="615"/>
      <c r="U471" s="615"/>
      <c r="V471" s="616"/>
      <c r="W471" s="37" t="s">
        <v>72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71</v>
      </c>
      <c r="Q472" s="615"/>
      <c r="R472" s="615"/>
      <c r="S472" s="615"/>
      <c r="T472" s="615"/>
      <c r="U472" s="615"/>
      <c r="V472" s="616"/>
      <c r="W472" s="37" t="s">
        <v>69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71</v>
      </c>
      <c r="Q477" s="615"/>
      <c r="R477" s="615"/>
      <c r="S477" s="615"/>
      <c r="T477" s="615"/>
      <c r="U477" s="615"/>
      <c r="V477" s="616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71</v>
      </c>
      <c r="Q478" s="615"/>
      <c r="R478" s="615"/>
      <c r="S478" s="615"/>
      <c r="T478" s="615"/>
      <c r="U478" s="615"/>
      <c r="V478" s="616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63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4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0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71</v>
      </c>
      <c r="Q486" s="615"/>
      <c r="R486" s="615"/>
      <c r="S486" s="615"/>
      <c r="T486" s="615"/>
      <c r="U486" s="615"/>
      <c r="V486" s="616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71</v>
      </c>
      <c r="Q487" s="615"/>
      <c r="R487" s="615"/>
      <c r="S487" s="615"/>
      <c r="T487" s="615"/>
      <c r="U487" s="615"/>
      <c r="V487" s="616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93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96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3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7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0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71</v>
      </c>
      <c r="Q498" s="615"/>
      <c r="R498" s="615"/>
      <c r="S498" s="615"/>
      <c r="T498" s="615"/>
      <c r="U498" s="615"/>
      <c r="V498" s="616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71</v>
      </c>
      <c r="Q499" s="615"/>
      <c r="R499" s="615"/>
      <c r="S499" s="615"/>
      <c r="T499" s="615"/>
      <c r="U499" s="615"/>
      <c r="V499" s="616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2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8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38" t="s">
        <v>781</v>
      </c>
      <c r="Q503" s="599"/>
      <c r="R503" s="599"/>
      <c r="S503" s="599"/>
      <c r="T503" s="600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71</v>
      </c>
      <c r="Q504" s="615"/>
      <c r="R504" s="615"/>
      <c r="S504" s="615"/>
      <c r="T504" s="615"/>
      <c r="U504" s="615"/>
      <c r="V504" s="616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71</v>
      </c>
      <c r="Q505" s="615"/>
      <c r="R505" s="615"/>
      <c r="S505" s="615"/>
      <c r="T505" s="615"/>
      <c r="U505" s="615"/>
      <c r="V505" s="616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23" t="s">
        <v>785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56" t="s">
        <v>788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32" t="s">
        <v>791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25" t="s">
        <v>794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71</v>
      </c>
      <c r="Q511" s="615"/>
      <c r="R511" s="615"/>
      <c r="S511" s="615"/>
      <c r="T511" s="615"/>
      <c r="U511" s="615"/>
      <c r="V511" s="616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71</v>
      </c>
      <c r="Q512" s="615"/>
      <c r="R512" s="615"/>
      <c r="S512" s="615"/>
      <c r="T512" s="615"/>
      <c r="U512" s="615"/>
      <c r="V512" s="616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0" t="s">
        <v>798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71</v>
      </c>
      <c r="Q516" s="615"/>
      <c r="R516" s="615"/>
      <c r="S516" s="615"/>
      <c r="T516" s="615"/>
      <c r="U516" s="615"/>
      <c r="V516" s="616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71</v>
      </c>
      <c r="Q517" s="615"/>
      <c r="R517" s="615"/>
      <c r="S517" s="615"/>
      <c r="T517" s="615"/>
      <c r="U517" s="615"/>
      <c r="V517" s="616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9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0"/>
      <c r="P518" s="626" t="s">
        <v>800</v>
      </c>
      <c r="Q518" s="627"/>
      <c r="R518" s="627"/>
      <c r="S518" s="627"/>
      <c r="T518" s="627"/>
      <c r="U518" s="627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5500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5505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0"/>
      <c r="P519" s="626" t="s">
        <v>801</v>
      </c>
      <c r="Q519" s="627"/>
      <c r="R519" s="627"/>
      <c r="S519" s="627"/>
      <c r="T519" s="627"/>
      <c r="U519" s="627"/>
      <c r="V519" s="611"/>
      <c r="W519" s="37" t="s">
        <v>69</v>
      </c>
      <c r="X519" s="585">
        <f>IFERROR(SUM(BM22:BM515),"0")</f>
        <v>5676</v>
      </c>
      <c r="Y519" s="585">
        <f>IFERROR(SUM(BN22:BN515),"0")</f>
        <v>5681.16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0"/>
      <c r="P520" s="626" t="s">
        <v>802</v>
      </c>
      <c r="Q520" s="627"/>
      <c r="R520" s="627"/>
      <c r="S520" s="627"/>
      <c r="T520" s="627"/>
      <c r="U520" s="627"/>
      <c r="V520" s="611"/>
      <c r="W520" s="37" t="s">
        <v>803</v>
      </c>
      <c r="X520" s="38">
        <f>ROUNDUP(SUM(BO22:BO515),0)</f>
        <v>8</v>
      </c>
      <c r="Y520" s="38">
        <f>ROUNDUP(SUM(BP22:BP515),0)</f>
        <v>8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0"/>
      <c r="P521" s="626" t="s">
        <v>804</v>
      </c>
      <c r="Q521" s="627"/>
      <c r="R521" s="627"/>
      <c r="S521" s="627"/>
      <c r="T521" s="627"/>
      <c r="U521" s="627"/>
      <c r="V521" s="611"/>
      <c r="W521" s="37" t="s">
        <v>69</v>
      </c>
      <c r="X521" s="585">
        <f>GrossWeightTotal+PalletQtyTotal*25</f>
        <v>5876</v>
      </c>
      <c r="Y521" s="585">
        <f>GrossWeightTotalR+PalletQtyTotalR*25</f>
        <v>5881.16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0"/>
      <c r="P522" s="626" t="s">
        <v>805</v>
      </c>
      <c r="Q522" s="627"/>
      <c r="R522" s="627"/>
      <c r="S522" s="627"/>
      <c r="T522" s="627"/>
      <c r="U522" s="627"/>
      <c r="V522" s="611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366.66666666666663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367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0"/>
      <c r="P523" s="626" t="s">
        <v>806</v>
      </c>
      <c r="Q523" s="627"/>
      <c r="R523" s="627"/>
      <c r="S523" s="627"/>
      <c r="T523" s="627"/>
      <c r="U523" s="627"/>
      <c r="V523" s="611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7.9822499999999987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619" t="s">
        <v>100</v>
      </c>
      <c r="D525" s="628"/>
      <c r="E525" s="628"/>
      <c r="F525" s="628"/>
      <c r="G525" s="628"/>
      <c r="H525" s="629"/>
      <c r="I525" s="619" t="s">
        <v>258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550</v>
      </c>
      <c r="U525" s="629"/>
      <c r="V525" s="619" t="s">
        <v>607</v>
      </c>
      <c r="W525" s="628"/>
      <c r="X525" s="628"/>
      <c r="Y525" s="629"/>
      <c r="Z525" s="580" t="s">
        <v>666</v>
      </c>
      <c r="AA525" s="619" t="s">
        <v>736</v>
      </c>
      <c r="AB525" s="629"/>
      <c r="AC525" s="52"/>
      <c r="AF525" s="581"/>
    </row>
    <row r="526" spans="1:68" ht="14.25" customHeight="1" thickTop="1" x14ac:dyDescent="0.2">
      <c r="A526" s="693" t="s">
        <v>809</v>
      </c>
      <c r="B526" s="619" t="s">
        <v>62</v>
      </c>
      <c r="C526" s="619" t="s">
        <v>101</v>
      </c>
      <c r="D526" s="619" t="s">
        <v>116</v>
      </c>
      <c r="E526" s="619" t="s">
        <v>176</v>
      </c>
      <c r="F526" s="619" t="s">
        <v>199</v>
      </c>
      <c r="G526" s="619" t="s">
        <v>234</v>
      </c>
      <c r="H526" s="619" t="s">
        <v>100</v>
      </c>
      <c r="I526" s="619" t="s">
        <v>259</v>
      </c>
      <c r="J526" s="619" t="s">
        <v>299</v>
      </c>
      <c r="K526" s="619" t="s">
        <v>360</v>
      </c>
      <c r="L526" s="619" t="s">
        <v>403</v>
      </c>
      <c r="M526" s="619" t="s">
        <v>419</v>
      </c>
      <c r="N526" s="581"/>
      <c r="O526" s="619" t="s">
        <v>432</v>
      </c>
      <c r="P526" s="619" t="s">
        <v>442</v>
      </c>
      <c r="Q526" s="619" t="s">
        <v>449</v>
      </c>
      <c r="R526" s="619" t="s">
        <v>454</v>
      </c>
      <c r="S526" s="619" t="s">
        <v>540</v>
      </c>
      <c r="T526" s="619" t="s">
        <v>551</v>
      </c>
      <c r="U526" s="619" t="s">
        <v>585</v>
      </c>
      <c r="V526" s="619" t="s">
        <v>608</v>
      </c>
      <c r="W526" s="619" t="s">
        <v>640</v>
      </c>
      <c r="X526" s="619" t="s">
        <v>658</v>
      </c>
      <c r="Y526" s="619" t="s">
        <v>662</v>
      </c>
      <c r="Z526" s="619" t="s">
        <v>666</v>
      </c>
      <c r="AA526" s="619" t="s">
        <v>736</v>
      </c>
      <c r="AB526" s="619" t="s">
        <v>795</v>
      </c>
      <c r="AC526" s="52"/>
      <c r="AF526" s="581"/>
    </row>
    <row r="527" spans="1:68" ht="13.5" customHeight="1" thickBot="1" x14ac:dyDescent="0.25">
      <c r="A527" s="694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5505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500,00"/>
        <filter val="3 000,00"/>
        <filter val="366,67"/>
        <filter val="5 500,00"/>
        <filter val="5 676,00"/>
        <filter val="5 876,00"/>
        <filter val="8"/>
      </filters>
    </filterColumn>
    <filterColumn colId="29" showButton="0"/>
    <filterColumn colId="30" showButton="0"/>
  </autoFilter>
  <mergeCells count="928"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T525:U525"/>
    <mergeCell ref="P93:V93"/>
    <mergeCell ref="P269:V269"/>
    <mergeCell ref="P462:V462"/>
    <mergeCell ref="A287:Z287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63:E63"/>
    <mergeCell ref="D330:E330"/>
    <mergeCell ref="P305:T305"/>
    <mergeCell ref="D96:E96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P260:T260"/>
    <mergeCell ref="D399:E399"/>
    <mergeCell ref="D466:E466"/>
    <mergeCell ref="A425:O426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P446:T446"/>
    <mergeCell ref="P440:T440"/>
    <mergeCell ref="P461:V46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357:V357"/>
    <mergeCell ref="A207:Z207"/>
    <mergeCell ref="P188:T188"/>
    <mergeCell ref="A225:Z225"/>
    <mergeCell ref="P471:V471"/>
    <mergeCell ref="D459:E459"/>
    <mergeCell ref="A504:O505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2025-06-19T10:56:17Z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