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"/>
    </mc:Choice>
  </mc:AlternateContent>
  <xr:revisionPtr revIDLastSave="0" documentId="13_ncr:1_{705A172A-0610-4910-9D1E-BFE80F334F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4" i="1" l="1"/>
  <c r="O68" i="1"/>
  <c r="O70" i="1"/>
  <c r="O57" i="1"/>
  <c r="AF51" i="1"/>
  <c r="O7" i="1"/>
  <c r="O8" i="1"/>
  <c r="O9" i="1"/>
  <c r="O10" i="1"/>
  <c r="O11" i="1"/>
  <c r="O12" i="1"/>
  <c r="O13" i="1"/>
  <c r="O14" i="1"/>
  <c r="S14" i="1" s="1"/>
  <c r="O15" i="1"/>
  <c r="AF15" i="1" s="1"/>
  <c r="O16" i="1"/>
  <c r="P16" i="1" s="1"/>
  <c r="AF16" i="1" s="1"/>
  <c r="O17" i="1"/>
  <c r="P17" i="1" s="1"/>
  <c r="AF17" i="1" s="1"/>
  <c r="O18" i="1"/>
  <c r="P18" i="1" s="1"/>
  <c r="AF18" i="1" s="1"/>
  <c r="O19" i="1"/>
  <c r="O20" i="1"/>
  <c r="P20" i="1" s="1"/>
  <c r="AF20" i="1" s="1"/>
  <c r="O21" i="1"/>
  <c r="P21" i="1" s="1"/>
  <c r="AF21" i="1" s="1"/>
  <c r="O22" i="1"/>
  <c r="S22" i="1" s="1"/>
  <c r="O23" i="1"/>
  <c r="O24" i="1"/>
  <c r="O25" i="1"/>
  <c r="O26" i="1"/>
  <c r="O27" i="1"/>
  <c r="O28" i="1"/>
  <c r="O29" i="1"/>
  <c r="O30" i="1"/>
  <c r="O31" i="1"/>
  <c r="O32" i="1"/>
  <c r="S32" i="1" s="1"/>
  <c r="O33" i="1"/>
  <c r="AF33" i="1" s="1"/>
  <c r="O34" i="1"/>
  <c r="P34" i="1" s="1"/>
  <c r="AF34" i="1" s="1"/>
  <c r="O35" i="1"/>
  <c r="AF35" i="1" s="1"/>
  <c r="O36" i="1"/>
  <c r="P36" i="1" s="1"/>
  <c r="AF36" i="1" s="1"/>
  <c r="O37" i="1"/>
  <c r="P37" i="1" s="1"/>
  <c r="AF37" i="1" s="1"/>
  <c r="O38" i="1"/>
  <c r="S38" i="1" s="1"/>
  <c r="O39" i="1"/>
  <c r="O40" i="1"/>
  <c r="O41" i="1"/>
  <c r="P41" i="1" s="1"/>
  <c r="AF41" i="1" s="1"/>
  <c r="O42" i="1"/>
  <c r="O43" i="1"/>
  <c r="P43" i="1" s="1"/>
  <c r="AF43" i="1" s="1"/>
  <c r="O44" i="1"/>
  <c r="O45" i="1"/>
  <c r="S45" i="1" s="1"/>
  <c r="O46" i="1"/>
  <c r="P46" i="1" s="1"/>
  <c r="AF46" i="1" s="1"/>
  <c r="O47" i="1"/>
  <c r="O48" i="1"/>
  <c r="P48" i="1" s="1"/>
  <c r="AF48" i="1" s="1"/>
  <c r="O49" i="1"/>
  <c r="S49" i="1" s="1"/>
  <c r="O50" i="1"/>
  <c r="O51" i="1"/>
  <c r="O52" i="1"/>
  <c r="O53" i="1"/>
  <c r="P53" i="1" s="1"/>
  <c r="AF53" i="1" s="1"/>
  <c r="O54" i="1"/>
  <c r="O55" i="1"/>
  <c r="P55" i="1" s="1"/>
  <c r="AF55" i="1" s="1"/>
  <c r="O56" i="1"/>
  <c r="AF57" i="1"/>
  <c r="O58" i="1"/>
  <c r="O59" i="1"/>
  <c r="P59" i="1" s="1"/>
  <c r="AF59" i="1" s="1"/>
  <c r="O60" i="1"/>
  <c r="O61" i="1"/>
  <c r="P61" i="1" s="1"/>
  <c r="AF61" i="1" s="1"/>
  <c r="O62" i="1"/>
  <c r="O63" i="1"/>
  <c r="P63" i="1" s="1"/>
  <c r="AF63" i="1" s="1"/>
  <c r="O65" i="1"/>
  <c r="P65" i="1" s="1"/>
  <c r="AF65" i="1" s="1"/>
  <c r="O66" i="1"/>
  <c r="O67" i="1"/>
  <c r="AF67" i="1" s="1"/>
  <c r="O69" i="1"/>
  <c r="P69" i="1" s="1"/>
  <c r="AF69" i="1" s="1"/>
  <c r="O71" i="1"/>
  <c r="O72" i="1"/>
  <c r="O73" i="1"/>
  <c r="S73" i="1" s="1"/>
  <c r="O74" i="1"/>
  <c r="S74" i="1" s="1"/>
  <c r="O75" i="1"/>
  <c r="P75" i="1" s="1"/>
  <c r="AF75" i="1" s="1"/>
  <c r="O76" i="1"/>
  <c r="O77" i="1"/>
  <c r="P77" i="1" s="1"/>
  <c r="AF77" i="1" s="1"/>
  <c r="O78" i="1"/>
  <c r="O79" i="1"/>
  <c r="S79" i="1" s="1"/>
  <c r="O80" i="1"/>
  <c r="S80" i="1" s="1"/>
  <c r="O81" i="1"/>
  <c r="S81" i="1" s="1"/>
  <c r="O82" i="1"/>
  <c r="P82" i="1" s="1"/>
  <c r="AF82" i="1" s="1"/>
  <c r="O83" i="1"/>
  <c r="S83" i="1" s="1"/>
  <c r="O84" i="1"/>
  <c r="S84" i="1" s="1"/>
  <c r="O85" i="1"/>
  <c r="O86" i="1"/>
  <c r="P86" i="1" s="1"/>
  <c r="O87" i="1"/>
  <c r="O88" i="1"/>
  <c r="P88" i="1" s="1"/>
  <c r="AF88" i="1" s="1"/>
  <c r="O89" i="1"/>
  <c r="O90" i="1"/>
  <c r="AF90" i="1" s="1"/>
  <c r="O91" i="1"/>
  <c r="O92" i="1"/>
  <c r="T92" i="1" s="1"/>
  <c r="O93" i="1"/>
  <c r="T93" i="1" s="1"/>
  <c r="O94" i="1"/>
  <c r="T94" i="1" s="1"/>
  <c r="O95" i="1"/>
  <c r="T95" i="1" s="1"/>
  <c r="O6" i="1"/>
  <c r="AF45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AF38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9" i="1" l="1"/>
  <c r="AF19" i="1" s="1"/>
  <c r="P93" i="1"/>
  <c r="AF93" i="1" s="1"/>
  <c r="P39" i="1"/>
  <c r="AF39" i="1" s="1"/>
  <c r="P71" i="1"/>
  <c r="AF71" i="1" s="1"/>
  <c r="P94" i="1"/>
  <c r="AF94" i="1" s="1"/>
  <c r="AF86" i="1"/>
  <c r="P91" i="1"/>
  <c r="AF91" i="1" s="1"/>
  <c r="P89" i="1"/>
  <c r="AF89" i="1" s="1"/>
  <c r="P87" i="1"/>
  <c r="AF87" i="1" s="1"/>
  <c r="P85" i="1"/>
  <c r="AF85" i="1" s="1"/>
  <c r="P47" i="1"/>
  <c r="AF47" i="1" s="1"/>
  <c r="P9" i="1"/>
  <c r="AF9" i="1" s="1"/>
  <c r="P13" i="1"/>
  <c r="AF13" i="1" s="1"/>
  <c r="P23" i="1"/>
  <c r="AF23" i="1" s="1"/>
  <c r="P27" i="1"/>
  <c r="AF27" i="1" s="1"/>
  <c r="P31" i="1"/>
  <c r="AF31" i="1" s="1"/>
  <c r="P7" i="1"/>
  <c r="AF7" i="1" s="1"/>
  <c r="P11" i="1"/>
  <c r="AF11" i="1" s="1"/>
  <c r="P25" i="1"/>
  <c r="AF25" i="1" s="1"/>
  <c r="P29" i="1"/>
  <c r="AF29" i="1" s="1"/>
  <c r="S90" i="1"/>
  <c r="S88" i="1"/>
  <c r="S86" i="1"/>
  <c r="S82" i="1"/>
  <c r="S48" i="1"/>
  <c r="S46" i="1"/>
  <c r="S36" i="1"/>
  <c r="S34" i="1"/>
  <c r="S30" i="1"/>
  <c r="S20" i="1"/>
  <c r="S18" i="1"/>
  <c r="S16" i="1"/>
  <c r="P6" i="1"/>
  <c r="P8" i="1"/>
  <c r="AF8" i="1" s="1"/>
  <c r="P10" i="1"/>
  <c r="AF10" i="1" s="1"/>
  <c r="P12" i="1"/>
  <c r="AF12" i="1" s="1"/>
  <c r="P24" i="1"/>
  <c r="AF24" i="1" s="1"/>
  <c r="P26" i="1"/>
  <c r="AF26" i="1" s="1"/>
  <c r="P28" i="1"/>
  <c r="AF28" i="1" s="1"/>
  <c r="AF30" i="1"/>
  <c r="P40" i="1"/>
  <c r="AF40" i="1" s="1"/>
  <c r="P42" i="1"/>
  <c r="AF42" i="1" s="1"/>
  <c r="P44" i="1"/>
  <c r="AF44" i="1" s="1"/>
  <c r="P50" i="1"/>
  <c r="AF50" i="1" s="1"/>
  <c r="P52" i="1"/>
  <c r="AF52" i="1" s="1"/>
  <c r="P54" i="1"/>
  <c r="AF54" i="1" s="1"/>
  <c r="P56" i="1"/>
  <c r="AF56" i="1" s="1"/>
  <c r="P58" i="1"/>
  <c r="AF58" i="1" s="1"/>
  <c r="P60" i="1"/>
  <c r="AF60" i="1" s="1"/>
  <c r="P62" i="1"/>
  <c r="AF62" i="1" s="1"/>
  <c r="AF64" i="1"/>
  <c r="P66" i="1"/>
  <c r="AF66" i="1" s="1"/>
  <c r="AF68" i="1"/>
  <c r="AF70" i="1"/>
  <c r="P72" i="1"/>
  <c r="AF72" i="1" s="1"/>
  <c r="P76" i="1"/>
  <c r="AF76" i="1" s="1"/>
  <c r="P78" i="1"/>
  <c r="AF78" i="1" s="1"/>
  <c r="S77" i="1"/>
  <c r="S75" i="1"/>
  <c r="S71" i="1"/>
  <c r="S69" i="1"/>
  <c r="S67" i="1"/>
  <c r="S65" i="1"/>
  <c r="S63" i="1"/>
  <c r="S61" i="1"/>
  <c r="S59" i="1"/>
  <c r="S57" i="1"/>
  <c r="S55" i="1"/>
  <c r="S53" i="1"/>
  <c r="S51" i="1"/>
  <c r="S43" i="1"/>
  <c r="S41" i="1"/>
  <c r="S37" i="1"/>
  <c r="S35" i="1"/>
  <c r="S33" i="1"/>
  <c r="S21" i="1"/>
  <c r="S19" i="1"/>
  <c r="S17" i="1"/>
  <c r="S15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O5" i="1"/>
  <c r="K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4" i="1" l="1"/>
  <c r="S39" i="1"/>
  <c r="S93" i="1"/>
  <c r="S25" i="1"/>
  <c r="S50" i="1"/>
  <c r="S58" i="1"/>
  <c r="S66" i="1"/>
  <c r="S76" i="1"/>
  <c r="S26" i="1"/>
  <c r="S42" i="1"/>
  <c r="S54" i="1"/>
  <c r="S62" i="1"/>
  <c r="S70" i="1"/>
  <c r="S13" i="1"/>
  <c r="P5" i="1"/>
  <c r="AF6" i="1"/>
  <c r="AF5" i="1" s="1"/>
  <c r="S10" i="1"/>
  <c r="S6" i="1"/>
  <c r="S9" i="1"/>
  <c r="S29" i="1"/>
  <c r="S8" i="1"/>
  <c r="S12" i="1"/>
  <c r="S24" i="1"/>
  <c r="S28" i="1"/>
  <c r="S40" i="1"/>
  <c r="S44" i="1"/>
  <c r="S52" i="1"/>
  <c r="S56" i="1"/>
  <c r="S60" i="1"/>
  <c r="S64" i="1"/>
  <c r="S68" i="1"/>
  <c r="S72" i="1"/>
  <c r="S78" i="1"/>
  <c r="S7" i="1"/>
  <c r="S11" i="1"/>
  <c r="S23" i="1"/>
  <c r="S27" i="1"/>
  <c r="S31" i="1"/>
  <c r="S47" i="1"/>
  <c r="S85" i="1"/>
  <c r="S87" i="1"/>
  <c r="S89" i="1"/>
  <c r="S91" i="1"/>
</calcChain>
</file>

<file path=xl/sharedStrings.xml><?xml version="1.0" encoding="utf-8"?>
<sst xmlns="http://schemas.openxmlformats.org/spreadsheetml/2006/main" count="367" uniqueCount="150">
  <si>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</si>
  <si>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</si>
  <si>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</si>
  <si>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</si>
  <si>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</si>
  <si>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</si>
  <si>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</si>
  <si>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</si>
  <si>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</si>
  <si>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</si>
  <si>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</si>
  <si>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</si>
  <si>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</si>
  <si>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</si>
  <si>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</si>
  <si>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</si>
  <si>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</si>
  <si>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</si>
  <si>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</si>
  <si>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</si>
  <si>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</si>
  <si>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</si>
  <si>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</si>
  <si>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11,06,</t>
  </si>
  <si>
    <t>18,06,</t>
  </si>
  <si>
    <t>12,06,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</si>
  <si>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</si>
  <si>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</si>
  <si>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</si>
  <si>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</si>
  <si>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</si>
  <si>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</si>
  <si>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</si>
  <si>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</si>
  <si>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</si>
  <si>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</si>
  <si>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</si>
  <si>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</si>
  <si>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</si>
  <si>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</si>
  <si>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</si>
  <si>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</si>
  <si>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</si>
  <si>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</si>
  <si>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</si>
  <si>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</si>
  <si>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</si>
  <si>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</si>
  <si>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</si>
  <si>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</si>
  <si>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</si>
  <si>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</si>
  <si>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</si>
  <si>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</si>
  <si>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</si>
  <si>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</si>
  <si>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</si>
  <si>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</si>
  <si>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</si>
  <si>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</si>
  <si>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</si>
  <si>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</si>
  <si>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</si>
  <si>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</si>
  <si>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</si>
  <si>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</si>
  <si>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</si>
  <si>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</si>
  <si>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</si>
  <si>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</si>
  <si>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</si>
  <si>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</si>
  <si>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</si>
  <si>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</si>
  <si>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</si>
  <si>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</si>
  <si>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</si>
  <si>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</si>
  <si>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</si>
  <si>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</si>
  <si>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</si>
  <si>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ТМА май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</si>
  <si>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</si>
  <si>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</si>
  <si>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</si>
  <si>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</si>
  <si>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</si>
  <si>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</si>
  <si>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</si>
  <si>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</si>
  <si>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</si>
  <si>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</si>
  <si>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</si>
  <si>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</si>
  <si>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</si>
  <si>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</si>
  <si>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</si>
  <si>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</si>
  <si>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</si>
  <si>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</si>
  <si>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</si>
  <si>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</si>
  <si>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</si>
  <si>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</si>
  <si>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</si>
  <si>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</si>
  <si>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</si>
  <si>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</si>
  <si>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</si>
  <si>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</si>
  <si>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</si>
  <si>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</si>
  <si>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</si>
  <si>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</si>
  <si>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</si>
  <si>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</si>
  <si>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</si>
  <si>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</si>
  <si>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</si>
  <si>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13,06,25 филиал обнулил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</si>
  <si>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</si>
  <si>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</si>
  <si>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</si>
  <si>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</si>
  <si>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</si>
  <si>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</si>
  <si>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</si>
  <si>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</si>
  <si>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</si>
  <si>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</si>
  <si>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</si>
  <si>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</si>
  <si>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</si>
  <si>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</si>
  <si>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</si>
  <si>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</si>
  <si>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</si>
  <si>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</si>
  <si>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</si>
  <si>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</si>
  <si>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</si>
  <si>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</si>
  <si>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</si>
  <si>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</si>
  <si>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</si>
  <si>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06,06,25 филиал обнулил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</si>
  <si>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</si>
  <si>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06,06,25 филиал обнулил</t>
    </r>
  </si>
  <si>
    <t>сети / ТМА май</t>
  </si>
  <si>
    <t>ТМА май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</si>
</sst>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6" sqref="R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4.285156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44041.640999999996</v>
      </c>
      <c r="F5" s="4">
        <f>SUM(F6:F500)</f>
        <v>57418.339</v>
      </c>
      <c r="G5" s="7"/>
      <c r="H5" s="1"/>
      <c r="I5" s="1"/>
      <c r="J5" s="4">
        <f t="shared" ref="J5:Q5" si="0">SUM(J6:J500)</f>
        <v>46911.697999999997</v>
      </c>
      <c r="K5" s="4">
        <f t="shared" si="0"/>
        <v>-2870.0569999999998</v>
      </c>
      <c r="L5" s="4">
        <f t="shared" si="0"/>
        <v>0</v>
      </c>
      <c r="M5" s="4">
        <f t="shared" si="0"/>
        <v>0</v>
      </c>
      <c r="N5" s="4">
        <f t="shared" si="0"/>
        <v>4000</v>
      </c>
      <c r="O5" s="4">
        <f t="shared" si="0"/>
        <v>8808.3282000000036</v>
      </c>
      <c r="P5" s="4">
        <f t="shared" si="0"/>
        <v>23925.913800000002</v>
      </c>
      <c r="Q5" s="4">
        <f t="shared" si="0"/>
        <v>0</v>
      </c>
      <c r="R5" s="1"/>
      <c r="S5" s="1"/>
      <c r="T5" s="1"/>
      <c r="U5" s="4">
        <f t="shared" ref="U5:AD5" si="1">SUM(U6:U500)</f>
        <v>8500.0617999999995</v>
      </c>
      <c r="V5" s="4">
        <f t="shared" si="1"/>
        <v>8258.8516000000018</v>
      </c>
      <c r="W5" s="4">
        <f t="shared" si="1"/>
        <v>8218.0082000000002</v>
      </c>
      <c r="X5" s="4">
        <f t="shared" si="1"/>
        <v>8275.3729999999996</v>
      </c>
      <c r="Y5" s="4">
        <f t="shared" si="1"/>
        <v>7925.8263999999999</v>
      </c>
      <c r="Z5" s="4">
        <f t="shared" si="1"/>
        <v>7769.459600000001</v>
      </c>
      <c r="AA5" s="4">
        <f t="shared" si="1"/>
        <v>8674.5280000000002</v>
      </c>
      <c r="AB5" s="4">
        <f t="shared" si="1"/>
        <v>8469.8487999999998</v>
      </c>
      <c r="AC5" s="4">
        <f t="shared" si="1"/>
        <v>6942.6237999999985</v>
      </c>
      <c r="AD5" s="4">
        <f t="shared" si="1"/>
        <v>7218.8951999999981</v>
      </c>
      <c r="AE5" s="1"/>
      <c r="AF5" s="4">
        <f>SUM(AF6:AF500)</f>
        <v>17868.607300000003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34</v>
      </c>
      <c r="B6" s="1" t="s">
        <v>35</v>
      </c>
      <c r="C6" s="1">
        <v>1192.93</v>
      </c>
      <c r="D6" s="1">
        <v>2868.4969999999998</v>
      </c>
      <c r="E6" s="1">
        <v>1168.508</v>
      </c>
      <c r="F6" s="1">
        <v>1775.421</v>
      </c>
      <c r="G6" s="7">
        <v>1</v>
      </c>
      <c r="H6" s="1">
        <v>50</v>
      </c>
      <c r="I6" s="1" t="s">
        <v>36</v>
      </c>
      <c r="J6" s="1">
        <v>1346.575</v>
      </c>
      <c r="K6" s="1">
        <f t="shared" ref="K6:K37" si="2">E6-J6</f>
        <v>-178.06700000000001</v>
      </c>
      <c r="L6" s="1"/>
      <c r="M6" s="1"/>
      <c r="N6" s="1">
        <v>250</v>
      </c>
      <c r="O6" s="1">
        <f>E6/5</f>
        <v>233.70160000000001</v>
      </c>
      <c r="P6" s="5">
        <f>10*O6-N6-F6</f>
        <v>311.59500000000003</v>
      </c>
      <c r="Q6" s="5"/>
      <c r="R6" s="1"/>
      <c r="S6" s="1">
        <f>(F6+N6+P6)/O6</f>
        <v>10</v>
      </c>
      <c r="T6" s="1">
        <f>(F6+N6)/O6</f>
        <v>8.6666971899208214</v>
      </c>
      <c r="U6" s="1">
        <v>232.99180000000001</v>
      </c>
      <c r="V6" s="1">
        <v>201.78039999999999</v>
      </c>
      <c r="W6" s="1">
        <v>207.83680000000001</v>
      </c>
      <c r="X6" s="1">
        <v>217.96539999999999</v>
      </c>
      <c r="Y6" s="1">
        <v>218.69239999999999</v>
      </c>
      <c r="Z6" s="1">
        <v>227.7834</v>
      </c>
      <c r="AA6" s="1">
        <v>243.18379999999999</v>
      </c>
      <c r="AB6" s="1">
        <v>231.57159999999999</v>
      </c>
      <c r="AC6" s="1">
        <v>168.57259999999999</v>
      </c>
      <c r="AD6" s="1">
        <v>177.571</v>
      </c>
      <c r="AE6" s="1" t="s">
        <v>37</v>
      </c>
      <c r="AF6" s="1">
        <f t="shared" ref="AF6:AF13" si="3">G6*P6</f>
        <v>311.59500000000003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35</v>
      </c>
      <c r="C7" s="1">
        <v>485.58699999999999</v>
      </c>
      <c r="D7" s="1">
        <v>1037.6099999999999</v>
      </c>
      <c r="E7" s="1">
        <v>471.46300000000002</v>
      </c>
      <c r="F7" s="1">
        <v>608.74099999999999</v>
      </c>
      <c r="G7" s="7">
        <v>1</v>
      </c>
      <c r="H7" s="1">
        <v>45</v>
      </c>
      <c r="I7" s="1" t="s">
        <v>36</v>
      </c>
      <c r="J7" s="1">
        <v>536.91800000000001</v>
      </c>
      <c r="K7" s="1">
        <f t="shared" si="2"/>
        <v>-65.454999999999984</v>
      </c>
      <c r="L7" s="1"/>
      <c r="M7" s="1"/>
      <c r="N7" s="1"/>
      <c r="O7" s="1">
        <f t="shared" ref="O7:O70" si="4">E7/5</f>
        <v>94.292600000000007</v>
      </c>
      <c r="P7" s="5">
        <f t="shared" ref="P7:P13" si="5">10*O7-N7-F7</f>
        <v>334.18500000000006</v>
      </c>
      <c r="Q7" s="5"/>
      <c r="R7" s="1"/>
      <c r="S7" s="1">
        <f t="shared" ref="S7:S70" si="6">(F7+N7+P7)/O7</f>
        <v>10</v>
      </c>
      <c r="T7" s="1">
        <f t="shared" ref="T7:T70" si="7">(F7+N7)/O7</f>
        <v>6.4558724650714892</v>
      </c>
      <c r="U7" s="1">
        <v>89.598199999999991</v>
      </c>
      <c r="V7" s="1">
        <v>83.712599999999995</v>
      </c>
      <c r="W7" s="1">
        <v>78.680199999999999</v>
      </c>
      <c r="X7" s="1">
        <v>72.145399999999995</v>
      </c>
      <c r="Y7" s="1">
        <v>67.489000000000004</v>
      </c>
      <c r="Z7" s="1">
        <v>69.936000000000007</v>
      </c>
      <c r="AA7" s="1">
        <v>87.831800000000001</v>
      </c>
      <c r="AB7" s="1">
        <v>85.697800000000001</v>
      </c>
      <c r="AC7" s="1">
        <v>69.419600000000003</v>
      </c>
      <c r="AD7" s="1">
        <v>79.592799999999997</v>
      </c>
      <c r="AE7" s="1"/>
      <c r="AF7" s="1">
        <f t="shared" si="3"/>
        <v>334.18500000000006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35</v>
      </c>
      <c r="C8" s="1">
        <v>383.99299999999999</v>
      </c>
      <c r="D8" s="1">
        <v>1336.6179999999999</v>
      </c>
      <c r="E8" s="1">
        <v>588.13300000000004</v>
      </c>
      <c r="F8" s="1">
        <v>764.56</v>
      </c>
      <c r="G8" s="7">
        <v>1</v>
      </c>
      <c r="H8" s="1">
        <v>45</v>
      </c>
      <c r="I8" s="1" t="s">
        <v>36</v>
      </c>
      <c r="J8" s="1">
        <v>689.29100000000005</v>
      </c>
      <c r="K8" s="1">
        <f t="shared" si="2"/>
        <v>-101.15800000000002</v>
      </c>
      <c r="L8" s="1"/>
      <c r="M8" s="1"/>
      <c r="N8" s="1"/>
      <c r="O8" s="1">
        <f t="shared" si="4"/>
        <v>117.62660000000001</v>
      </c>
      <c r="P8" s="5">
        <f t="shared" si="5"/>
        <v>411.70600000000013</v>
      </c>
      <c r="Q8" s="5"/>
      <c r="R8" s="1"/>
      <c r="S8" s="1">
        <f t="shared" si="6"/>
        <v>10</v>
      </c>
      <c r="T8" s="1">
        <f t="shared" si="7"/>
        <v>6.4998903309285474</v>
      </c>
      <c r="U8" s="1">
        <v>112.3586</v>
      </c>
      <c r="V8" s="1">
        <v>103.4122</v>
      </c>
      <c r="W8" s="1">
        <v>92.8596</v>
      </c>
      <c r="X8" s="1">
        <v>87.533799999999999</v>
      </c>
      <c r="Y8" s="1">
        <v>78.102400000000003</v>
      </c>
      <c r="Z8" s="1">
        <v>77.161599999999993</v>
      </c>
      <c r="AA8" s="1">
        <v>102.0448</v>
      </c>
      <c r="AB8" s="1">
        <v>105.411</v>
      </c>
      <c r="AC8" s="1">
        <v>80.1374</v>
      </c>
      <c r="AD8" s="1">
        <v>80.424999999999997</v>
      </c>
      <c r="AE8" s="1"/>
      <c r="AF8" s="1">
        <f t="shared" si="3"/>
        <v>411.70600000000013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41</v>
      </c>
      <c r="C9" s="1">
        <v>347</v>
      </c>
      <c r="D9" s="1">
        <v>861</v>
      </c>
      <c r="E9" s="1">
        <v>457</v>
      </c>
      <c r="F9" s="1">
        <v>697.53</v>
      </c>
      <c r="G9" s="7">
        <v>0.45</v>
      </c>
      <c r="H9" s="1">
        <v>45</v>
      </c>
      <c r="I9" s="1" t="s">
        <v>36</v>
      </c>
      <c r="J9" s="1">
        <v>466</v>
      </c>
      <c r="K9" s="1">
        <f t="shared" si="2"/>
        <v>-9</v>
      </c>
      <c r="L9" s="1"/>
      <c r="M9" s="1"/>
      <c r="N9" s="1"/>
      <c r="O9" s="1">
        <f t="shared" si="4"/>
        <v>91.4</v>
      </c>
      <c r="P9" s="5">
        <f t="shared" si="5"/>
        <v>216.47000000000003</v>
      </c>
      <c r="Q9" s="5"/>
      <c r="R9" s="1"/>
      <c r="S9" s="1">
        <f t="shared" si="6"/>
        <v>10</v>
      </c>
      <c r="T9" s="1">
        <f t="shared" si="7"/>
        <v>7.6316192560175047</v>
      </c>
      <c r="U9" s="1">
        <v>95.8</v>
      </c>
      <c r="V9" s="1">
        <v>87.8</v>
      </c>
      <c r="W9" s="1">
        <v>79.2</v>
      </c>
      <c r="X9" s="1">
        <v>76.400000000000006</v>
      </c>
      <c r="Y9" s="1">
        <v>74.599999999999994</v>
      </c>
      <c r="Z9" s="1">
        <v>76</v>
      </c>
      <c r="AA9" s="1">
        <v>74</v>
      </c>
      <c r="AB9" s="1">
        <v>75.2</v>
      </c>
      <c r="AC9" s="1">
        <v>74.2</v>
      </c>
      <c r="AD9" s="1">
        <v>72</v>
      </c>
      <c r="AE9" s="1"/>
      <c r="AF9" s="1">
        <f t="shared" si="3"/>
        <v>97.411500000000018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41</v>
      </c>
      <c r="C10" s="1">
        <v>693</v>
      </c>
      <c r="D10" s="1">
        <v>1799</v>
      </c>
      <c r="E10" s="1">
        <v>865</v>
      </c>
      <c r="F10" s="1">
        <v>1478</v>
      </c>
      <c r="G10" s="7">
        <v>0.45</v>
      </c>
      <c r="H10" s="1">
        <v>45</v>
      </c>
      <c r="I10" s="1" t="s">
        <v>36</v>
      </c>
      <c r="J10" s="1">
        <v>872</v>
      </c>
      <c r="K10" s="1">
        <f t="shared" si="2"/>
        <v>-7</v>
      </c>
      <c r="L10" s="1"/>
      <c r="M10" s="1"/>
      <c r="N10" s="1"/>
      <c r="O10" s="1">
        <f t="shared" si="4"/>
        <v>173</v>
      </c>
      <c r="P10" s="5">
        <f t="shared" si="5"/>
        <v>252</v>
      </c>
      <c r="Q10" s="5"/>
      <c r="R10" s="1"/>
      <c r="S10" s="1">
        <f t="shared" si="6"/>
        <v>10</v>
      </c>
      <c r="T10" s="1">
        <f t="shared" si="7"/>
        <v>8.5433526011560694</v>
      </c>
      <c r="U10" s="1">
        <v>179.4</v>
      </c>
      <c r="V10" s="1">
        <v>159.4</v>
      </c>
      <c r="W10" s="1">
        <v>168.2</v>
      </c>
      <c r="X10" s="1">
        <v>183.6</v>
      </c>
      <c r="Y10" s="1">
        <v>212.6592</v>
      </c>
      <c r="Z10" s="1">
        <v>217.85919999999999</v>
      </c>
      <c r="AA10" s="1">
        <v>217.6</v>
      </c>
      <c r="AB10" s="1">
        <v>200.8</v>
      </c>
      <c r="AC10" s="1">
        <v>190.6</v>
      </c>
      <c r="AD10" s="1">
        <v>186.6</v>
      </c>
      <c r="AE10" s="10" t="s">
        <v>53</v>
      </c>
      <c r="AF10" s="1">
        <f t="shared" si="3"/>
        <v>113.4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43</v>
      </c>
      <c r="B11" s="1" t="s">
        <v>41</v>
      </c>
      <c r="C11" s="1">
        <v>85</v>
      </c>
      <c r="D11" s="1">
        <v>207</v>
      </c>
      <c r="E11" s="1">
        <v>107</v>
      </c>
      <c r="F11" s="1">
        <v>130</v>
      </c>
      <c r="G11" s="7">
        <v>0.17</v>
      </c>
      <c r="H11" s="1">
        <v>180</v>
      </c>
      <c r="I11" s="1" t="s">
        <v>36</v>
      </c>
      <c r="J11" s="1">
        <v>107</v>
      </c>
      <c r="K11" s="1">
        <f t="shared" si="2"/>
        <v>0</v>
      </c>
      <c r="L11" s="1"/>
      <c r="M11" s="1"/>
      <c r="N11" s="1"/>
      <c r="O11" s="1">
        <f t="shared" si="4"/>
        <v>21.4</v>
      </c>
      <c r="P11" s="5">
        <f t="shared" si="5"/>
        <v>84</v>
      </c>
      <c r="Q11" s="5"/>
      <c r="R11" s="1"/>
      <c r="S11" s="1">
        <f t="shared" si="6"/>
        <v>10</v>
      </c>
      <c r="T11" s="1">
        <f t="shared" si="7"/>
        <v>6.0747663551401869</v>
      </c>
      <c r="U11" s="1">
        <v>16.399999999999999</v>
      </c>
      <c r="V11" s="1">
        <v>15</v>
      </c>
      <c r="W11" s="1">
        <v>13.8</v>
      </c>
      <c r="X11" s="1">
        <v>12.6</v>
      </c>
      <c r="Y11" s="1">
        <v>10.6</v>
      </c>
      <c r="Z11" s="1">
        <v>10.6</v>
      </c>
      <c r="AA11" s="1">
        <v>14</v>
      </c>
      <c r="AB11" s="1">
        <v>14.2</v>
      </c>
      <c r="AC11" s="1">
        <v>11.2</v>
      </c>
      <c r="AD11" s="1">
        <v>9.1999999999999993</v>
      </c>
      <c r="AE11" s="1" t="s">
        <v>44</v>
      </c>
      <c r="AF11" s="1">
        <f t="shared" si="3"/>
        <v>14.280000000000001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41</v>
      </c>
      <c r="C12" s="1">
        <v>68</v>
      </c>
      <c r="D12" s="1">
        <v>149</v>
      </c>
      <c r="E12" s="1">
        <v>66</v>
      </c>
      <c r="F12" s="1">
        <v>78</v>
      </c>
      <c r="G12" s="7">
        <v>0.3</v>
      </c>
      <c r="H12" s="1">
        <v>40</v>
      </c>
      <c r="I12" s="1" t="s">
        <v>36</v>
      </c>
      <c r="J12" s="1">
        <v>68</v>
      </c>
      <c r="K12" s="1">
        <f t="shared" si="2"/>
        <v>-2</v>
      </c>
      <c r="L12" s="1"/>
      <c r="M12" s="1"/>
      <c r="N12" s="1"/>
      <c r="O12" s="1">
        <f t="shared" si="4"/>
        <v>13.2</v>
      </c>
      <c r="P12" s="5">
        <f t="shared" si="5"/>
        <v>54</v>
      </c>
      <c r="Q12" s="5"/>
      <c r="R12" s="1"/>
      <c r="S12" s="1">
        <f t="shared" si="6"/>
        <v>10</v>
      </c>
      <c r="T12" s="1">
        <f t="shared" si="7"/>
        <v>5.9090909090909092</v>
      </c>
      <c r="U12" s="1">
        <v>12.2</v>
      </c>
      <c r="V12" s="1">
        <v>13.2</v>
      </c>
      <c r="W12" s="1">
        <v>14.8</v>
      </c>
      <c r="X12" s="1">
        <v>14.6</v>
      </c>
      <c r="Y12" s="1">
        <v>7.2</v>
      </c>
      <c r="Z12" s="1">
        <v>8</v>
      </c>
      <c r="AA12" s="1">
        <v>19.2</v>
      </c>
      <c r="AB12" s="1">
        <v>17.2</v>
      </c>
      <c r="AC12" s="1">
        <v>9.6</v>
      </c>
      <c r="AD12" s="1">
        <v>12.8</v>
      </c>
      <c r="AE12" s="1"/>
      <c r="AF12" s="1">
        <f t="shared" si="3"/>
        <v>16.2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41</v>
      </c>
      <c r="C13" s="1">
        <v>264</v>
      </c>
      <c r="D13" s="1">
        <v>481</v>
      </c>
      <c r="E13" s="1">
        <v>222</v>
      </c>
      <c r="F13" s="1">
        <v>268</v>
      </c>
      <c r="G13" s="7">
        <v>0.17</v>
      </c>
      <c r="H13" s="1">
        <v>180</v>
      </c>
      <c r="I13" s="1" t="s">
        <v>36</v>
      </c>
      <c r="J13" s="1">
        <v>222</v>
      </c>
      <c r="K13" s="1">
        <f t="shared" si="2"/>
        <v>0</v>
      </c>
      <c r="L13" s="1"/>
      <c r="M13" s="1"/>
      <c r="N13" s="1"/>
      <c r="O13" s="1">
        <f t="shared" si="4"/>
        <v>44.4</v>
      </c>
      <c r="P13" s="5">
        <f t="shared" si="5"/>
        <v>176</v>
      </c>
      <c r="Q13" s="5"/>
      <c r="R13" s="1"/>
      <c r="S13" s="1">
        <f t="shared" si="6"/>
        <v>10</v>
      </c>
      <c r="T13" s="1">
        <f t="shared" si="7"/>
        <v>6.0360360360360366</v>
      </c>
      <c r="U13" s="1">
        <v>40.799999999999997</v>
      </c>
      <c r="V13" s="1">
        <v>40.6</v>
      </c>
      <c r="W13" s="1">
        <v>38.200000000000003</v>
      </c>
      <c r="X13" s="1">
        <v>44.2</v>
      </c>
      <c r="Y13" s="1">
        <v>45.2</v>
      </c>
      <c r="Z13" s="1">
        <v>37.6</v>
      </c>
      <c r="AA13" s="1">
        <v>36.4</v>
      </c>
      <c r="AB13" s="1">
        <v>37.4</v>
      </c>
      <c r="AC13" s="1">
        <v>32.6</v>
      </c>
      <c r="AD13" s="1">
        <v>29.8</v>
      </c>
      <c r="AE13" s="1"/>
      <c r="AF13" s="1">
        <f t="shared" si="3"/>
        <v>29.92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6" t="s">
        <v>47</v>
      </c>
      <c r="B14" s="16" t="s">
        <v>41</v>
      </c>
      <c r="C14" s="16"/>
      <c r="D14" s="16"/>
      <c r="E14" s="16"/>
      <c r="F14" s="16"/>
      <c r="G14" s="17">
        <v>0</v>
      </c>
      <c r="H14" s="16">
        <v>50</v>
      </c>
      <c r="I14" s="16" t="s">
        <v>36</v>
      </c>
      <c r="J14" s="16"/>
      <c r="K14" s="16">
        <f t="shared" si="2"/>
        <v>0</v>
      </c>
      <c r="L14" s="16"/>
      <c r="M14" s="16"/>
      <c r="N14" s="16"/>
      <c r="O14" s="16">
        <f t="shared" si="4"/>
        <v>0</v>
      </c>
      <c r="P14" s="18"/>
      <c r="Q14" s="18"/>
      <c r="R14" s="16"/>
      <c r="S14" s="16" t="e">
        <f t="shared" si="6"/>
        <v>#DIV/0!</v>
      </c>
      <c r="T14" s="16" t="e">
        <f t="shared" si="7"/>
        <v>#DIV/0!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 t="s">
        <v>48</v>
      </c>
      <c r="AF14" s="16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41</v>
      </c>
      <c r="C15" s="1">
        <v>1</v>
      </c>
      <c r="D15" s="1">
        <v>23</v>
      </c>
      <c r="E15" s="1">
        <v>6</v>
      </c>
      <c r="F15" s="1">
        <v>18</v>
      </c>
      <c r="G15" s="7">
        <v>0.35</v>
      </c>
      <c r="H15" s="1">
        <v>50</v>
      </c>
      <c r="I15" s="1" t="s">
        <v>36</v>
      </c>
      <c r="J15" s="1">
        <v>6</v>
      </c>
      <c r="K15" s="1">
        <f t="shared" si="2"/>
        <v>0</v>
      </c>
      <c r="L15" s="1"/>
      <c r="M15" s="1"/>
      <c r="N15" s="1"/>
      <c r="O15" s="1">
        <f t="shared" si="4"/>
        <v>1.2</v>
      </c>
      <c r="P15" s="5"/>
      <c r="Q15" s="5"/>
      <c r="R15" s="1"/>
      <c r="S15" s="1">
        <f t="shared" si="6"/>
        <v>15</v>
      </c>
      <c r="T15" s="1">
        <f t="shared" si="7"/>
        <v>15</v>
      </c>
      <c r="U15" s="1">
        <v>1.4</v>
      </c>
      <c r="V15" s="1">
        <v>1.8</v>
      </c>
      <c r="W15" s="1">
        <v>1.6</v>
      </c>
      <c r="X15" s="1">
        <v>1.2</v>
      </c>
      <c r="Y15" s="1">
        <v>1.6</v>
      </c>
      <c r="Z15" s="1">
        <v>2</v>
      </c>
      <c r="AA15" s="1">
        <v>2.2000000000000002</v>
      </c>
      <c r="AB15" s="1">
        <v>1.8</v>
      </c>
      <c r="AC15" s="1">
        <v>1.8</v>
      </c>
      <c r="AD15" s="1">
        <v>2.6</v>
      </c>
      <c r="AE15" s="1"/>
      <c r="AF15" s="1">
        <f t="shared" ref="AF15:AF21" si="8"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35</v>
      </c>
      <c r="C16" s="1">
        <v>680.24400000000003</v>
      </c>
      <c r="D16" s="1">
        <v>1696.0250000000001</v>
      </c>
      <c r="E16" s="1">
        <v>849.22699999999998</v>
      </c>
      <c r="F16" s="1">
        <v>1002.3630000000001</v>
      </c>
      <c r="G16" s="7">
        <v>1</v>
      </c>
      <c r="H16" s="1">
        <v>55</v>
      </c>
      <c r="I16" s="1" t="s">
        <v>36</v>
      </c>
      <c r="J16" s="1">
        <v>831.46199999999999</v>
      </c>
      <c r="K16" s="1">
        <f t="shared" si="2"/>
        <v>17.764999999999986</v>
      </c>
      <c r="L16" s="1"/>
      <c r="M16" s="1"/>
      <c r="N16" s="1"/>
      <c r="O16" s="1">
        <f t="shared" si="4"/>
        <v>169.84539999999998</v>
      </c>
      <c r="P16" s="5">
        <f t="shared" ref="P16:P21" si="9">10*O16-N16-F16</f>
        <v>696.09099999999967</v>
      </c>
      <c r="Q16" s="5"/>
      <c r="R16" s="1"/>
      <c r="S16" s="1">
        <f t="shared" si="6"/>
        <v>10</v>
      </c>
      <c r="T16" s="1">
        <f t="shared" si="7"/>
        <v>5.9016199437841719</v>
      </c>
      <c r="U16" s="1">
        <v>152.0592</v>
      </c>
      <c r="V16" s="1">
        <v>152.28579999999999</v>
      </c>
      <c r="W16" s="1">
        <v>143.15819999999999</v>
      </c>
      <c r="X16" s="1">
        <v>130.9282</v>
      </c>
      <c r="Y16" s="1">
        <v>82.973399999999998</v>
      </c>
      <c r="Z16" s="1">
        <v>83.128999999999991</v>
      </c>
      <c r="AA16" s="1">
        <v>102.21680000000001</v>
      </c>
      <c r="AB16" s="1">
        <v>99.598600000000005</v>
      </c>
      <c r="AC16" s="1">
        <v>71.351599999999991</v>
      </c>
      <c r="AD16" s="1">
        <v>76.441400000000002</v>
      </c>
      <c r="AE16" s="1" t="s">
        <v>51</v>
      </c>
      <c r="AF16" s="1">
        <f t="shared" si="8"/>
        <v>696.09099999999967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35</v>
      </c>
      <c r="C17" s="1">
        <v>1621.2840000000001</v>
      </c>
      <c r="D17" s="1">
        <v>3562.7179999999998</v>
      </c>
      <c r="E17" s="1">
        <v>1890.481</v>
      </c>
      <c r="F17" s="1">
        <v>3004.645</v>
      </c>
      <c r="G17" s="7">
        <v>1</v>
      </c>
      <c r="H17" s="1">
        <v>50</v>
      </c>
      <c r="I17" s="1" t="s">
        <v>36</v>
      </c>
      <c r="J17" s="1">
        <v>2077.482</v>
      </c>
      <c r="K17" s="1">
        <f t="shared" si="2"/>
        <v>-187.00099999999998</v>
      </c>
      <c r="L17" s="1"/>
      <c r="M17" s="1"/>
      <c r="N17" s="1">
        <v>550</v>
      </c>
      <c r="O17" s="1">
        <f t="shared" si="4"/>
        <v>378.09620000000001</v>
      </c>
      <c r="P17" s="5">
        <f t="shared" si="9"/>
        <v>226.31700000000001</v>
      </c>
      <c r="Q17" s="5"/>
      <c r="R17" s="1"/>
      <c r="S17" s="1">
        <f t="shared" si="6"/>
        <v>10</v>
      </c>
      <c r="T17" s="1">
        <f t="shared" si="7"/>
        <v>9.4014301122306971</v>
      </c>
      <c r="U17" s="1">
        <v>397.72519999999997</v>
      </c>
      <c r="V17" s="1">
        <v>382.22300000000001</v>
      </c>
      <c r="W17" s="1">
        <v>501.40679999999998</v>
      </c>
      <c r="X17" s="1">
        <v>521.03019999999992</v>
      </c>
      <c r="Y17" s="1">
        <v>482.59679999999997</v>
      </c>
      <c r="Z17" s="1">
        <v>459.6456</v>
      </c>
      <c r="AA17" s="1">
        <v>471.7722</v>
      </c>
      <c r="AB17" s="1">
        <v>469.94299999999998</v>
      </c>
      <c r="AC17" s="1">
        <v>415.66899999999998</v>
      </c>
      <c r="AD17" s="1">
        <v>437.04399999999998</v>
      </c>
      <c r="AE17" s="1" t="s">
        <v>53</v>
      </c>
      <c r="AF17" s="1">
        <f t="shared" si="8"/>
        <v>226.31700000000001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35</v>
      </c>
      <c r="C18" s="1">
        <v>193.93600000000001</v>
      </c>
      <c r="D18" s="1">
        <v>490.88499999999999</v>
      </c>
      <c r="E18" s="1">
        <v>167.322</v>
      </c>
      <c r="F18" s="1">
        <v>315.47000000000003</v>
      </c>
      <c r="G18" s="7">
        <v>1</v>
      </c>
      <c r="H18" s="1">
        <v>60</v>
      </c>
      <c r="I18" s="1" t="s">
        <v>36</v>
      </c>
      <c r="J18" s="1">
        <v>195.50800000000001</v>
      </c>
      <c r="K18" s="1">
        <f t="shared" si="2"/>
        <v>-28.186000000000007</v>
      </c>
      <c r="L18" s="1"/>
      <c r="M18" s="1"/>
      <c r="N18" s="1"/>
      <c r="O18" s="1">
        <f t="shared" si="4"/>
        <v>33.464399999999998</v>
      </c>
      <c r="P18" s="5">
        <f t="shared" si="9"/>
        <v>19.173999999999978</v>
      </c>
      <c r="Q18" s="5"/>
      <c r="R18" s="1"/>
      <c r="S18" s="1">
        <f t="shared" si="6"/>
        <v>10</v>
      </c>
      <c r="T18" s="1">
        <f t="shared" si="7"/>
        <v>9.4270329066112062</v>
      </c>
      <c r="U18" s="1">
        <v>42.158799999999999</v>
      </c>
      <c r="V18" s="1">
        <v>37.904000000000003</v>
      </c>
      <c r="W18" s="1">
        <v>30.895199999999999</v>
      </c>
      <c r="X18" s="1">
        <v>35.819200000000002</v>
      </c>
      <c r="Y18" s="1">
        <v>37.325800000000001</v>
      </c>
      <c r="Z18" s="1">
        <v>32.414999999999999</v>
      </c>
      <c r="AA18" s="1">
        <v>40.126800000000003</v>
      </c>
      <c r="AB18" s="1">
        <v>40.650599999999997</v>
      </c>
      <c r="AC18" s="1">
        <v>25.205200000000001</v>
      </c>
      <c r="AD18" s="1">
        <v>27.124400000000001</v>
      </c>
      <c r="AE18" s="1"/>
      <c r="AF18" s="1">
        <f t="shared" si="8"/>
        <v>19.173999999999978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35</v>
      </c>
      <c r="C19" s="1">
        <v>1129.3599999999999</v>
      </c>
      <c r="D19" s="1">
        <v>1583.5260000000001</v>
      </c>
      <c r="E19" s="1">
        <v>1803.9459999999999</v>
      </c>
      <c r="F19" s="1">
        <v>764.98900000000003</v>
      </c>
      <c r="G19" s="7">
        <v>1</v>
      </c>
      <c r="H19" s="1">
        <v>60</v>
      </c>
      <c r="I19" s="1" t="s">
        <v>36</v>
      </c>
      <c r="J19" s="1">
        <v>1820</v>
      </c>
      <c r="K19" s="1">
        <f t="shared" si="2"/>
        <v>-16.054000000000087</v>
      </c>
      <c r="L19" s="1"/>
      <c r="M19" s="1"/>
      <c r="N19" s="1">
        <v>300</v>
      </c>
      <c r="O19" s="1">
        <f t="shared" si="4"/>
        <v>360.78919999999999</v>
      </c>
      <c r="P19" s="5">
        <f>9*O19-N19-F19</f>
        <v>2182.1138000000001</v>
      </c>
      <c r="Q19" s="5"/>
      <c r="R19" s="1"/>
      <c r="S19" s="1">
        <f t="shared" si="6"/>
        <v>9</v>
      </c>
      <c r="T19" s="1">
        <f t="shared" si="7"/>
        <v>2.9518317067140591</v>
      </c>
      <c r="U19" s="1">
        <v>201.49340000000001</v>
      </c>
      <c r="V19" s="1">
        <v>183.14279999999999</v>
      </c>
      <c r="W19" s="1">
        <v>203.75579999999999</v>
      </c>
      <c r="X19" s="1">
        <v>175.55760000000001</v>
      </c>
      <c r="Y19" s="1">
        <v>104.0782</v>
      </c>
      <c r="Z19" s="1">
        <v>104.7696</v>
      </c>
      <c r="AA19" s="1">
        <v>89.594000000000008</v>
      </c>
      <c r="AB19" s="1">
        <v>77.368200000000002</v>
      </c>
      <c r="AC19" s="1">
        <v>77.517200000000003</v>
      </c>
      <c r="AD19" s="1">
        <v>85.413399999999996</v>
      </c>
      <c r="AE19" s="1" t="s">
        <v>51</v>
      </c>
      <c r="AF19" s="1">
        <f t="shared" si="8"/>
        <v>2182.1138000000001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56</v>
      </c>
      <c r="B20" s="1" t="s">
        <v>35</v>
      </c>
      <c r="C20" s="1">
        <v>203.52699999999999</v>
      </c>
      <c r="D20" s="1">
        <v>262.68799999999999</v>
      </c>
      <c r="E20" s="1">
        <v>147.40899999999999</v>
      </c>
      <c r="F20" s="1">
        <v>229.85</v>
      </c>
      <c r="G20" s="7">
        <v>1</v>
      </c>
      <c r="H20" s="1">
        <v>60</v>
      </c>
      <c r="I20" s="1" t="s">
        <v>36</v>
      </c>
      <c r="J20" s="1">
        <v>142.35</v>
      </c>
      <c r="K20" s="1">
        <f t="shared" si="2"/>
        <v>5.0589999999999975</v>
      </c>
      <c r="L20" s="1"/>
      <c r="M20" s="1"/>
      <c r="N20" s="1"/>
      <c r="O20" s="1">
        <f t="shared" si="4"/>
        <v>29.4818</v>
      </c>
      <c r="P20" s="5">
        <f t="shared" si="9"/>
        <v>64.967999999999989</v>
      </c>
      <c r="Q20" s="5"/>
      <c r="R20" s="1"/>
      <c r="S20" s="1">
        <f t="shared" si="6"/>
        <v>10</v>
      </c>
      <c r="T20" s="1">
        <f t="shared" si="7"/>
        <v>7.7963353662259429</v>
      </c>
      <c r="U20" s="1">
        <v>31.729399999999998</v>
      </c>
      <c r="V20" s="1">
        <v>29.081600000000002</v>
      </c>
      <c r="W20" s="1">
        <v>30.193200000000001</v>
      </c>
      <c r="X20" s="1">
        <v>31.9864</v>
      </c>
      <c r="Y20" s="1">
        <v>24.657800000000002</v>
      </c>
      <c r="Z20" s="1">
        <v>23.1616</v>
      </c>
      <c r="AA20" s="1">
        <v>31.1038</v>
      </c>
      <c r="AB20" s="1">
        <v>31.2422</v>
      </c>
      <c r="AC20" s="1">
        <v>22.851199999999999</v>
      </c>
      <c r="AD20" s="1">
        <v>24.437000000000001</v>
      </c>
      <c r="AE20" s="1"/>
      <c r="AF20" s="1">
        <f t="shared" si="8"/>
        <v>64.967999999999989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57</v>
      </c>
      <c r="B21" s="1" t="s">
        <v>35</v>
      </c>
      <c r="C21" s="1">
        <v>1807.7280000000001</v>
      </c>
      <c r="D21" s="1">
        <v>2502.2840000000001</v>
      </c>
      <c r="E21" s="1">
        <v>1640.5930000000001</v>
      </c>
      <c r="F21" s="1">
        <v>2526.1419999999998</v>
      </c>
      <c r="G21" s="7">
        <v>1</v>
      </c>
      <c r="H21" s="1">
        <v>60</v>
      </c>
      <c r="I21" s="1" t="s">
        <v>36</v>
      </c>
      <c r="J21" s="1">
        <v>1620.354</v>
      </c>
      <c r="K21" s="1">
        <f t="shared" si="2"/>
        <v>20.239000000000033</v>
      </c>
      <c r="L21" s="1"/>
      <c r="M21" s="1"/>
      <c r="N21" s="1">
        <v>500</v>
      </c>
      <c r="O21" s="1">
        <f t="shared" si="4"/>
        <v>328.11860000000001</v>
      </c>
      <c r="P21" s="5">
        <f t="shared" si="9"/>
        <v>255.04400000000032</v>
      </c>
      <c r="Q21" s="5"/>
      <c r="R21" s="1"/>
      <c r="S21" s="1">
        <f t="shared" si="6"/>
        <v>10</v>
      </c>
      <c r="T21" s="1">
        <f t="shared" si="7"/>
        <v>9.2227078867214463</v>
      </c>
      <c r="U21" s="1">
        <v>353.93239999999997</v>
      </c>
      <c r="V21" s="1">
        <v>340.738</v>
      </c>
      <c r="W21" s="1">
        <v>321.60000000000002</v>
      </c>
      <c r="X21" s="1">
        <v>320.90600000000001</v>
      </c>
      <c r="Y21" s="1">
        <v>321.75040000000001</v>
      </c>
      <c r="Z21" s="1">
        <v>322.75220000000002</v>
      </c>
      <c r="AA21" s="1">
        <v>333.53719999999998</v>
      </c>
      <c r="AB21" s="1">
        <v>336.66559999999998</v>
      </c>
      <c r="AC21" s="1">
        <v>316.15780000000001</v>
      </c>
      <c r="AD21" s="1">
        <v>325.75139999999999</v>
      </c>
      <c r="AE21" s="1" t="s">
        <v>58</v>
      </c>
      <c r="AF21" s="1">
        <f t="shared" si="8"/>
        <v>255.04400000000032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2" t="s">
        <v>59</v>
      </c>
      <c r="B22" s="12" t="s">
        <v>35</v>
      </c>
      <c r="C22" s="12">
        <v>-7.5229999999999997</v>
      </c>
      <c r="D22" s="12">
        <v>7.5229999999999997</v>
      </c>
      <c r="E22" s="12"/>
      <c r="F22" s="12"/>
      <c r="G22" s="13">
        <v>0</v>
      </c>
      <c r="H22" s="12">
        <v>60</v>
      </c>
      <c r="I22" s="12" t="s">
        <v>60</v>
      </c>
      <c r="J22" s="12"/>
      <c r="K22" s="12">
        <f t="shared" si="2"/>
        <v>0</v>
      </c>
      <c r="L22" s="12"/>
      <c r="M22" s="12"/>
      <c r="N22" s="12"/>
      <c r="O22" s="12">
        <f t="shared" si="4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1.5045999999999999</v>
      </c>
      <c r="V22" s="12">
        <v>1.5045999999999999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61</v>
      </c>
      <c r="AF22" s="1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62</v>
      </c>
      <c r="B23" s="1" t="s">
        <v>35</v>
      </c>
      <c r="C23" s="1">
        <v>316.63499999999999</v>
      </c>
      <c r="D23" s="1">
        <v>453.15600000000001</v>
      </c>
      <c r="E23" s="1">
        <v>318.72699999999998</v>
      </c>
      <c r="F23" s="1">
        <v>418.62400000000002</v>
      </c>
      <c r="G23" s="7">
        <v>1</v>
      </c>
      <c r="H23" s="1">
        <v>60</v>
      </c>
      <c r="I23" s="1" t="s">
        <v>36</v>
      </c>
      <c r="J23" s="1">
        <v>316.3</v>
      </c>
      <c r="K23" s="1">
        <f t="shared" si="2"/>
        <v>2.4269999999999641</v>
      </c>
      <c r="L23" s="1"/>
      <c r="M23" s="1"/>
      <c r="N23" s="1"/>
      <c r="O23" s="1">
        <f t="shared" si="4"/>
        <v>63.745399999999997</v>
      </c>
      <c r="P23" s="5">
        <f t="shared" ref="P23:P31" si="10">10*O23-N23-F23</f>
        <v>218.82999999999993</v>
      </c>
      <c r="Q23" s="5"/>
      <c r="R23" s="1"/>
      <c r="S23" s="1">
        <f t="shared" si="6"/>
        <v>10</v>
      </c>
      <c r="T23" s="1">
        <f t="shared" si="7"/>
        <v>6.5671248435181209</v>
      </c>
      <c r="U23" s="1">
        <v>61.622199999999999</v>
      </c>
      <c r="V23" s="1">
        <v>57.497</v>
      </c>
      <c r="W23" s="1">
        <v>55.708599999999997</v>
      </c>
      <c r="X23" s="1">
        <v>60.301400000000001</v>
      </c>
      <c r="Y23" s="1">
        <v>68.316000000000003</v>
      </c>
      <c r="Z23" s="1">
        <v>68.588400000000007</v>
      </c>
      <c r="AA23" s="1">
        <v>77.353200000000001</v>
      </c>
      <c r="AB23" s="1">
        <v>76.598399999999998</v>
      </c>
      <c r="AC23" s="1">
        <v>59.627800000000001</v>
      </c>
      <c r="AD23" s="1">
        <v>56.3626</v>
      </c>
      <c r="AE23" s="1"/>
      <c r="AF23" s="1">
        <f t="shared" ref="AF23:AF31" si="11">G23*P23</f>
        <v>218.82999999999993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63</v>
      </c>
      <c r="B24" s="1" t="s">
        <v>35</v>
      </c>
      <c r="C24" s="1">
        <v>472.01400000000001</v>
      </c>
      <c r="D24" s="1">
        <v>823.69799999999998</v>
      </c>
      <c r="E24" s="1">
        <v>608.51900000000001</v>
      </c>
      <c r="F24" s="1">
        <v>655.46900000000005</v>
      </c>
      <c r="G24" s="7">
        <v>1</v>
      </c>
      <c r="H24" s="1">
        <v>60</v>
      </c>
      <c r="I24" s="1" t="s">
        <v>36</v>
      </c>
      <c r="J24" s="1">
        <v>589.90899999999999</v>
      </c>
      <c r="K24" s="1">
        <f t="shared" si="2"/>
        <v>18.610000000000014</v>
      </c>
      <c r="L24" s="1"/>
      <c r="M24" s="1"/>
      <c r="N24" s="1"/>
      <c r="O24" s="1">
        <f t="shared" si="4"/>
        <v>121.7038</v>
      </c>
      <c r="P24" s="5">
        <f t="shared" si="10"/>
        <v>561.56899999999996</v>
      </c>
      <c r="Q24" s="5"/>
      <c r="R24" s="1"/>
      <c r="S24" s="1">
        <f t="shared" si="6"/>
        <v>10</v>
      </c>
      <c r="T24" s="1">
        <f t="shared" si="7"/>
        <v>5.3857726710258849</v>
      </c>
      <c r="U24" s="1">
        <v>102.2968</v>
      </c>
      <c r="V24" s="1">
        <v>102.8492</v>
      </c>
      <c r="W24" s="1">
        <v>96.789599999999993</v>
      </c>
      <c r="X24" s="1">
        <v>89.803399999999996</v>
      </c>
      <c r="Y24" s="1">
        <v>55.444000000000003</v>
      </c>
      <c r="Z24" s="1">
        <v>53.4664</v>
      </c>
      <c r="AA24" s="1">
        <v>55.462200000000003</v>
      </c>
      <c r="AB24" s="1">
        <v>56.2866</v>
      </c>
      <c r="AC24" s="1">
        <v>44.596200000000003</v>
      </c>
      <c r="AD24" s="1">
        <v>43.108400000000003</v>
      </c>
      <c r="AE24" s="1" t="s">
        <v>51</v>
      </c>
      <c r="AF24" s="1">
        <f t="shared" si="11"/>
        <v>561.56899999999996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64</v>
      </c>
      <c r="B25" s="1" t="s">
        <v>35</v>
      </c>
      <c r="C25" s="1">
        <v>209.39599999999999</v>
      </c>
      <c r="D25" s="1">
        <v>532.49699999999996</v>
      </c>
      <c r="E25" s="1">
        <v>326.53800000000001</v>
      </c>
      <c r="F25" s="1">
        <v>389.90899999999999</v>
      </c>
      <c r="G25" s="7">
        <v>1</v>
      </c>
      <c r="H25" s="1">
        <v>60</v>
      </c>
      <c r="I25" s="1" t="s">
        <v>36</v>
      </c>
      <c r="J25" s="1">
        <v>311.94</v>
      </c>
      <c r="K25" s="1">
        <f t="shared" si="2"/>
        <v>14.598000000000013</v>
      </c>
      <c r="L25" s="1"/>
      <c r="M25" s="1"/>
      <c r="N25" s="1"/>
      <c r="O25" s="1">
        <f t="shared" si="4"/>
        <v>65.307600000000008</v>
      </c>
      <c r="P25" s="5">
        <f t="shared" si="10"/>
        <v>263.16700000000003</v>
      </c>
      <c r="Q25" s="5"/>
      <c r="R25" s="1"/>
      <c r="S25" s="1">
        <f t="shared" si="6"/>
        <v>10</v>
      </c>
      <c r="T25" s="1">
        <f t="shared" si="7"/>
        <v>5.970346483410812</v>
      </c>
      <c r="U25" s="1">
        <v>59.878200000000007</v>
      </c>
      <c r="V25" s="1">
        <v>56.5244</v>
      </c>
      <c r="W25" s="1">
        <v>88.644000000000005</v>
      </c>
      <c r="X25" s="1">
        <v>105.3716</v>
      </c>
      <c r="Y25" s="1">
        <v>142.78639999999999</v>
      </c>
      <c r="Z25" s="1">
        <v>135.4504</v>
      </c>
      <c r="AA25" s="1">
        <v>139.767</v>
      </c>
      <c r="AB25" s="1">
        <v>143.91560000000001</v>
      </c>
      <c r="AC25" s="1">
        <v>126.2788</v>
      </c>
      <c r="AD25" s="1">
        <v>121.1652</v>
      </c>
      <c r="AE25" s="10" t="s">
        <v>53</v>
      </c>
      <c r="AF25" s="1">
        <f t="shared" si="11"/>
        <v>263.16700000000003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35</v>
      </c>
      <c r="C26" s="1">
        <v>237.726</v>
      </c>
      <c r="D26" s="1">
        <v>491.96899999999999</v>
      </c>
      <c r="E26" s="1">
        <v>310.584</v>
      </c>
      <c r="F26" s="1">
        <v>374.14600000000002</v>
      </c>
      <c r="G26" s="7">
        <v>1</v>
      </c>
      <c r="H26" s="1">
        <v>30</v>
      </c>
      <c r="I26" s="1" t="s">
        <v>36</v>
      </c>
      <c r="J26" s="1">
        <v>316.91399999999999</v>
      </c>
      <c r="K26" s="1">
        <f t="shared" si="2"/>
        <v>-6.3299999999999841</v>
      </c>
      <c r="L26" s="1"/>
      <c r="M26" s="1"/>
      <c r="N26" s="1"/>
      <c r="O26" s="1">
        <f t="shared" si="4"/>
        <v>62.116799999999998</v>
      </c>
      <c r="P26" s="5">
        <f t="shared" si="10"/>
        <v>247.02199999999999</v>
      </c>
      <c r="Q26" s="5"/>
      <c r="R26" s="1"/>
      <c r="S26" s="1">
        <f t="shared" si="6"/>
        <v>10</v>
      </c>
      <c r="T26" s="1">
        <f t="shared" si="7"/>
        <v>6.0232658475645886</v>
      </c>
      <c r="U26" s="1">
        <v>58.946399999999997</v>
      </c>
      <c r="V26" s="1">
        <v>66.606999999999999</v>
      </c>
      <c r="W26" s="1">
        <v>60.758799999999987</v>
      </c>
      <c r="X26" s="1">
        <v>54.522799999999997</v>
      </c>
      <c r="Y26" s="1">
        <v>58.6066</v>
      </c>
      <c r="Z26" s="1">
        <v>58.626600000000003</v>
      </c>
      <c r="AA26" s="1">
        <v>62.597000000000001</v>
      </c>
      <c r="AB26" s="1">
        <v>62.934600000000003</v>
      </c>
      <c r="AC26" s="1">
        <v>58.159400000000012</v>
      </c>
      <c r="AD26" s="1">
        <v>60.164999999999999</v>
      </c>
      <c r="AE26" s="1"/>
      <c r="AF26" s="1">
        <f t="shared" si="11"/>
        <v>247.02199999999999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35</v>
      </c>
      <c r="C27" s="1">
        <v>227.637</v>
      </c>
      <c r="D27" s="1">
        <v>406.67899999999997</v>
      </c>
      <c r="E27" s="1">
        <v>297.46300000000002</v>
      </c>
      <c r="F27" s="1">
        <v>258.88400000000001</v>
      </c>
      <c r="G27" s="7">
        <v>1</v>
      </c>
      <c r="H27" s="1">
        <v>30</v>
      </c>
      <c r="I27" s="1" t="s">
        <v>36</v>
      </c>
      <c r="J27" s="1">
        <v>335.29300000000001</v>
      </c>
      <c r="K27" s="1">
        <f t="shared" si="2"/>
        <v>-37.829999999999984</v>
      </c>
      <c r="L27" s="1"/>
      <c r="M27" s="1"/>
      <c r="N27" s="1"/>
      <c r="O27" s="1">
        <f t="shared" si="4"/>
        <v>59.492600000000003</v>
      </c>
      <c r="P27" s="5">
        <f t="shared" si="10"/>
        <v>336.04200000000003</v>
      </c>
      <c r="Q27" s="5"/>
      <c r="R27" s="1"/>
      <c r="S27" s="1">
        <f t="shared" si="6"/>
        <v>10</v>
      </c>
      <c r="T27" s="1">
        <f t="shared" si="7"/>
        <v>4.3515327956754284</v>
      </c>
      <c r="U27" s="1">
        <v>44.788600000000002</v>
      </c>
      <c r="V27" s="1">
        <v>38.182200000000002</v>
      </c>
      <c r="W27" s="1">
        <v>41.280799999999999</v>
      </c>
      <c r="X27" s="1">
        <v>40.925600000000003</v>
      </c>
      <c r="Y27" s="1">
        <v>44.489199999999997</v>
      </c>
      <c r="Z27" s="1">
        <v>46.191600000000001</v>
      </c>
      <c r="AA27" s="1">
        <v>48.304600000000001</v>
      </c>
      <c r="AB27" s="1">
        <v>46.282600000000002</v>
      </c>
      <c r="AC27" s="1">
        <v>24.502800000000001</v>
      </c>
      <c r="AD27" s="1">
        <v>28.954000000000001</v>
      </c>
      <c r="AE27" s="1"/>
      <c r="AF27" s="1">
        <f t="shared" si="11"/>
        <v>336.04200000000003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35</v>
      </c>
      <c r="C28" s="1">
        <v>377.911</v>
      </c>
      <c r="D28" s="1">
        <v>1416.22</v>
      </c>
      <c r="E28" s="1">
        <v>537.25099999999998</v>
      </c>
      <c r="F28" s="1">
        <v>851.66700000000003</v>
      </c>
      <c r="G28" s="7">
        <v>1</v>
      </c>
      <c r="H28" s="1">
        <v>30</v>
      </c>
      <c r="I28" s="1" t="s">
        <v>36</v>
      </c>
      <c r="J28" s="1">
        <v>566.80899999999997</v>
      </c>
      <c r="K28" s="1">
        <f t="shared" si="2"/>
        <v>-29.557999999999993</v>
      </c>
      <c r="L28" s="1"/>
      <c r="M28" s="1"/>
      <c r="N28" s="1"/>
      <c r="O28" s="1">
        <f t="shared" si="4"/>
        <v>107.4502</v>
      </c>
      <c r="P28" s="5">
        <f t="shared" si="10"/>
        <v>222.83499999999992</v>
      </c>
      <c r="Q28" s="5"/>
      <c r="R28" s="1"/>
      <c r="S28" s="1">
        <f t="shared" si="6"/>
        <v>10</v>
      </c>
      <c r="T28" s="1">
        <f t="shared" si="7"/>
        <v>7.9261555585750427</v>
      </c>
      <c r="U28" s="1">
        <v>113.1598</v>
      </c>
      <c r="V28" s="1">
        <v>108.29819999999999</v>
      </c>
      <c r="W28" s="1">
        <v>96.352599999999995</v>
      </c>
      <c r="X28" s="1">
        <v>90.200599999999994</v>
      </c>
      <c r="Y28" s="1">
        <v>86.220600000000005</v>
      </c>
      <c r="Z28" s="1">
        <v>89.532399999999996</v>
      </c>
      <c r="AA28" s="1">
        <v>98.363199999999992</v>
      </c>
      <c r="AB28" s="1">
        <v>94.551000000000002</v>
      </c>
      <c r="AC28" s="1">
        <v>84.565599999999989</v>
      </c>
      <c r="AD28" s="1">
        <v>91.224400000000003</v>
      </c>
      <c r="AE28" s="1"/>
      <c r="AF28" s="1">
        <f t="shared" si="11"/>
        <v>222.83499999999992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68</v>
      </c>
      <c r="B29" s="1" t="s">
        <v>35</v>
      </c>
      <c r="C29" s="1">
        <v>36.15</v>
      </c>
      <c r="D29" s="1">
        <v>129.43600000000001</v>
      </c>
      <c r="E29" s="1">
        <v>51.546999999999997</v>
      </c>
      <c r="F29" s="1">
        <v>71.956999999999994</v>
      </c>
      <c r="G29" s="7">
        <v>1</v>
      </c>
      <c r="H29" s="1">
        <v>45</v>
      </c>
      <c r="I29" s="1" t="s">
        <v>36</v>
      </c>
      <c r="J29" s="1">
        <v>106.926</v>
      </c>
      <c r="K29" s="1">
        <f t="shared" si="2"/>
        <v>-55.379000000000005</v>
      </c>
      <c r="L29" s="1"/>
      <c r="M29" s="1"/>
      <c r="N29" s="1"/>
      <c r="O29" s="1">
        <f t="shared" si="4"/>
        <v>10.3094</v>
      </c>
      <c r="P29" s="5">
        <f t="shared" si="10"/>
        <v>31.137</v>
      </c>
      <c r="Q29" s="5"/>
      <c r="R29" s="1"/>
      <c r="S29" s="1">
        <f t="shared" si="6"/>
        <v>10</v>
      </c>
      <c r="T29" s="1">
        <f t="shared" si="7"/>
        <v>6.979746638989659</v>
      </c>
      <c r="U29" s="1">
        <v>13.244999999999999</v>
      </c>
      <c r="V29" s="1">
        <v>6.2064000000000004</v>
      </c>
      <c r="W29" s="1">
        <v>4.8473999999999986</v>
      </c>
      <c r="X29" s="1">
        <v>5.6475999999999997</v>
      </c>
      <c r="Y29" s="1">
        <v>12.5212</v>
      </c>
      <c r="Z29" s="1">
        <v>12.3698</v>
      </c>
      <c r="AA29" s="1">
        <v>7.0278000000000009</v>
      </c>
      <c r="AB29" s="1">
        <v>6.2195999999999998</v>
      </c>
      <c r="AC29" s="1">
        <v>8.6</v>
      </c>
      <c r="AD29" s="1">
        <v>8.3230000000000004</v>
      </c>
      <c r="AE29" s="1" t="s">
        <v>69</v>
      </c>
      <c r="AF29" s="1">
        <f t="shared" si="11"/>
        <v>31.137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70</v>
      </c>
      <c r="B30" s="1" t="s">
        <v>35</v>
      </c>
      <c r="C30" s="1">
        <v>66.456000000000003</v>
      </c>
      <c r="D30" s="1">
        <v>71.037000000000006</v>
      </c>
      <c r="E30" s="1">
        <v>35.002000000000002</v>
      </c>
      <c r="F30" s="1">
        <v>82.49</v>
      </c>
      <c r="G30" s="7">
        <v>1</v>
      </c>
      <c r="H30" s="1">
        <v>40</v>
      </c>
      <c r="I30" s="1" t="s">
        <v>36</v>
      </c>
      <c r="J30" s="1">
        <v>48.795999999999999</v>
      </c>
      <c r="K30" s="1">
        <f t="shared" si="2"/>
        <v>-13.793999999999997</v>
      </c>
      <c r="L30" s="1"/>
      <c r="M30" s="1"/>
      <c r="N30" s="1"/>
      <c r="O30" s="1">
        <f t="shared" si="4"/>
        <v>7.0004000000000008</v>
      </c>
      <c r="P30" s="5"/>
      <c r="Q30" s="5"/>
      <c r="R30" s="1"/>
      <c r="S30" s="1">
        <f t="shared" si="6"/>
        <v>11.783612365007711</v>
      </c>
      <c r="T30" s="1">
        <f t="shared" si="7"/>
        <v>11.783612365007711</v>
      </c>
      <c r="U30" s="1">
        <v>8.7409999999999997</v>
      </c>
      <c r="V30" s="1">
        <v>4.9917999999999996</v>
      </c>
      <c r="W30" s="1">
        <v>4.0863999999999994</v>
      </c>
      <c r="X30" s="1">
        <v>7.9682000000000004</v>
      </c>
      <c r="Y30" s="1">
        <v>5.2050000000000001</v>
      </c>
      <c r="Z30" s="1">
        <v>1.3064</v>
      </c>
      <c r="AA30" s="1">
        <v>9.4156000000000013</v>
      </c>
      <c r="AB30" s="1">
        <v>9.418000000000001</v>
      </c>
      <c r="AC30" s="1">
        <v>3.7477999999999998</v>
      </c>
      <c r="AD30" s="1">
        <v>4.6689999999999996</v>
      </c>
      <c r="AE30" s="1"/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71</v>
      </c>
      <c r="B31" s="1" t="s">
        <v>35</v>
      </c>
      <c r="C31" s="1">
        <v>185.76300000000001</v>
      </c>
      <c r="D31" s="1">
        <v>401.1</v>
      </c>
      <c r="E31" s="1">
        <v>236.352</v>
      </c>
      <c r="F31" s="1">
        <v>332.10599999999999</v>
      </c>
      <c r="G31" s="7">
        <v>1</v>
      </c>
      <c r="H31" s="1">
        <v>30</v>
      </c>
      <c r="I31" s="1" t="s">
        <v>36</v>
      </c>
      <c r="J31" s="1">
        <v>219.15</v>
      </c>
      <c r="K31" s="1">
        <f t="shared" si="2"/>
        <v>17.201999999999998</v>
      </c>
      <c r="L31" s="1"/>
      <c r="M31" s="1"/>
      <c r="N31" s="1"/>
      <c r="O31" s="1">
        <f t="shared" si="4"/>
        <v>47.270400000000002</v>
      </c>
      <c r="P31" s="5">
        <f t="shared" si="10"/>
        <v>140.59800000000001</v>
      </c>
      <c r="Q31" s="5"/>
      <c r="R31" s="1"/>
      <c r="S31" s="1">
        <f t="shared" si="6"/>
        <v>10</v>
      </c>
      <c r="T31" s="1">
        <f t="shared" si="7"/>
        <v>7.0256651096669369</v>
      </c>
      <c r="U31" s="1">
        <v>46.553800000000003</v>
      </c>
      <c r="V31" s="1">
        <v>47.003799999999998</v>
      </c>
      <c r="W31" s="1">
        <v>38.9238</v>
      </c>
      <c r="X31" s="1">
        <v>38.220199999999998</v>
      </c>
      <c r="Y31" s="1">
        <v>41.783799999999999</v>
      </c>
      <c r="Z31" s="1">
        <v>42.180199999999999</v>
      </c>
      <c r="AA31" s="1">
        <v>46.094999999999999</v>
      </c>
      <c r="AB31" s="1">
        <v>45.587400000000002</v>
      </c>
      <c r="AC31" s="1">
        <v>39.004399999999997</v>
      </c>
      <c r="AD31" s="1">
        <v>44.089799999999997</v>
      </c>
      <c r="AE31" s="1"/>
      <c r="AF31" s="1">
        <f t="shared" si="11"/>
        <v>140.59800000000001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6" t="s">
        <v>72</v>
      </c>
      <c r="B32" s="16" t="s">
        <v>35</v>
      </c>
      <c r="C32" s="16">
        <v>1.732</v>
      </c>
      <c r="D32" s="16">
        <v>8.3000000000000004E-2</v>
      </c>
      <c r="E32" s="16">
        <v>1.8149999999999999</v>
      </c>
      <c r="F32" s="16"/>
      <c r="G32" s="17">
        <v>0</v>
      </c>
      <c r="H32" s="16">
        <v>50</v>
      </c>
      <c r="I32" s="16" t="s">
        <v>36</v>
      </c>
      <c r="J32" s="16">
        <v>1.7</v>
      </c>
      <c r="K32" s="16">
        <f t="shared" si="2"/>
        <v>0.11499999999999999</v>
      </c>
      <c r="L32" s="16"/>
      <c r="M32" s="16"/>
      <c r="N32" s="16"/>
      <c r="O32" s="16">
        <f t="shared" si="4"/>
        <v>0.36299999999999999</v>
      </c>
      <c r="P32" s="18"/>
      <c r="Q32" s="18"/>
      <c r="R32" s="16"/>
      <c r="S32" s="16">
        <f t="shared" si="6"/>
        <v>0</v>
      </c>
      <c r="T32" s="16">
        <f t="shared" si="7"/>
        <v>0</v>
      </c>
      <c r="U32" s="16">
        <v>0.53700000000000003</v>
      </c>
      <c r="V32" s="16">
        <v>0.90100000000000002</v>
      </c>
      <c r="W32" s="16">
        <v>1.2712000000000001</v>
      </c>
      <c r="X32" s="16">
        <v>0.9071999999999999</v>
      </c>
      <c r="Y32" s="16">
        <v>-0.17879999999999999</v>
      </c>
      <c r="Z32" s="16">
        <v>-0.17879999999999999</v>
      </c>
      <c r="AA32" s="16">
        <v>0</v>
      </c>
      <c r="AB32" s="16">
        <v>0.35880000000000001</v>
      </c>
      <c r="AC32" s="16">
        <v>1.0751999999999999</v>
      </c>
      <c r="AD32" s="16">
        <v>0.71639999999999993</v>
      </c>
      <c r="AE32" s="16" t="s">
        <v>48</v>
      </c>
      <c r="AF32" s="16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73</v>
      </c>
      <c r="B33" s="1" t="s">
        <v>35</v>
      </c>
      <c r="C33" s="1">
        <v>14.587</v>
      </c>
      <c r="D33" s="1"/>
      <c r="E33" s="1">
        <v>4.6559999999999997</v>
      </c>
      <c r="F33" s="1">
        <v>9.9309999999999992</v>
      </c>
      <c r="G33" s="7">
        <v>1</v>
      </c>
      <c r="H33" s="1">
        <v>50</v>
      </c>
      <c r="I33" s="1" t="s">
        <v>36</v>
      </c>
      <c r="J33" s="1">
        <v>4.3</v>
      </c>
      <c r="K33" s="1">
        <f t="shared" si="2"/>
        <v>0.35599999999999987</v>
      </c>
      <c r="L33" s="1"/>
      <c r="M33" s="1"/>
      <c r="N33" s="1"/>
      <c r="O33" s="1">
        <f t="shared" si="4"/>
        <v>0.93119999999999992</v>
      </c>
      <c r="P33" s="5"/>
      <c r="Q33" s="5"/>
      <c r="R33" s="1"/>
      <c r="S33" s="1">
        <f t="shared" si="6"/>
        <v>10.664733676975946</v>
      </c>
      <c r="T33" s="1">
        <f t="shared" si="7"/>
        <v>10.664733676975946</v>
      </c>
      <c r="U33" s="1">
        <v>0.5504</v>
      </c>
      <c r="V33" s="1">
        <v>0.92739999999999989</v>
      </c>
      <c r="W33" s="1">
        <v>2.0535999999999999</v>
      </c>
      <c r="X33" s="1">
        <v>1.4934000000000001</v>
      </c>
      <c r="Y33" s="1">
        <v>-0.32700000000000001</v>
      </c>
      <c r="Z33" s="1">
        <v>-0.14380000000000001</v>
      </c>
      <c r="AA33" s="1">
        <v>1.6437999999999999</v>
      </c>
      <c r="AB33" s="1">
        <v>1.8266</v>
      </c>
      <c r="AC33" s="1">
        <v>0.91460000000000008</v>
      </c>
      <c r="AD33" s="1">
        <v>0.73180000000000001</v>
      </c>
      <c r="AE33" s="20" t="s">
        <v>147</v>
      </c>
      <c r="AF33" s="1">
        <f t="shared" ref="AF33:AF48" si="12"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74</v>
      </c>
      <c r="B34" s="1" t="s">
        <v>41</v>
      </c>
      <c r="C34" s="1">
        <v>807</v>
      </c>
      <c r="D34" s="1">
        <v>4007</v>
      </c>
      <c r="E34" s="1">
        <v>1967</v>
      </c>
      <c r="F34" s="1">
        <v>2505</v>
      </c>
      <c r="G34" s="7">
        <v>0.4</v>
      </c>
      <c r="H34" s="1">
        <v>45</v>
      </c>
      <c r="I34" s="1" t="s">
        <v>36</v>
      </c>
      <c r="J34" s="1">
        <v>2074</v>
      </c>
      <c r="K34" s="1">
        <f t="shared" si="2"/>
        <v>-107</v>
      </c>
      <c r="L34" s="1"/>
      <c r="M34" s="1"/>
      <c r="N34" s="1"/>
      <c r="O34" s="1">
        <f t="shared" si="4"/>
        <v>393.4</v>
      </c>
      <c r="P34" s="5">
        <f t="shared" ref="P34:P44" si="13">10*O34-N34-F34</f>
        <v>1429</v>
      </c>
      <c r="Q34" s="5"/>
      <c r="R34" s="1"/>
      <c r="S34" s="1">
        <f t="shared" si="6"/>
        <v>10</v>
      </c>
      <c r="T34" s="1">
        <f t="shared" si="7"/>
        <v>6.3675648195221148</v>
      </c>
      <c r="U34" s="1">
        <v>375</v>
      </c>
      <c r="V34" s="1">
        <v>371.2</v>
      </c>
      <c r="W34" s="1">
        <v>419.4</v>
      </c>
      <c r="X34" s="1">
        <v>439</v>
      </c>
      <c r="Y34" s="1">
        <v>436.8</v>
      </c>
      <c r="Z34" s="1">
        <v>429</v>
      </c>
      <c r="AA34" s="1">
        <v>462.4</v>
      </c>
      <c r="AB34" s="1">
        <v>437.4</v>
      </c>
      <c r="AC34" s="1">
        <v>359.77600000000001</v>
      </c>
      <c r="AD34" s="1">
        <v>381.77600000000001</v>
      </c>
      <c r="AE34" s="10" t="s">
        <v>148</v>
      </c>
      <c r="AF34" s="1">
        <f t="shared" si="12"/>
        <v>571.6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75</v>
      </c>
      <c r="B35" s="1" t="s">
        <v>41</v>
      </c>
      <c r="C35" s="1">
        <v>555</v>
      </c>
      <c r="D35" s="1">
        <v>1605</v>
      </c>
      <c r="E35" s="1">
        <v>411</v>
      </c>
      <c r="F35" s="1">
        <v>888</v>
      </c>
      <c r="G35" s="7">
        <v>0.45</v>
      </c>
      <c r="H35" s="1">
        <v>50</v>
      </c>
      <c r="I35" s="1" t="s">
        <v>36</v>
      </c>
      <c r="J35" s="1">
        <v>413</v>
      </c>
      <c r="K35" s="1">
        <f t="shared" si="2"/>
        <v>-2</v>
      </c>
      <c r="L35" s="1"/>
      <c r="M35" s="1"/>
      <c r="N35" s="1"/>
      <c r="O35" s="1">
        <f t="shared" si="4"/>
        <v>82.2</v>
      </c>
      <c r="P35" s="5"/>
      <c r="Q35" s="5"/>
      <c r="R35" s="1"/>
      <c r="S35" s="1">
        <f t="shared" si="6"/>
        <v>10.802919708029197</v>
      </c>
      <c r="T35" s="1">
        <f t="shared" si="7"/>
        <v>10.802919708029197</v>
      </c>
      <c r="U35" s="1">
        <v>103.6</v>
      </c>
      <c r="V35" s="1">
        <v>107.2</v>
      </c>
      <c r="W35" s="1">
        <v>88.8</v>
      </c>
      <c r="X35" s="1">
        <v>100.2</v>
      </c>
      <c r="Y35" s="1">
        <v>106.8</v>
      </c>
      <c r="Z35" s="1">
        <v>121.8</v>
      </c>
      <c r="AA35" s="1">
        <v>128.12299999999999</v>
      </c>
      <c r="AB35" s="1">
        <v>102.123</v>
      </c>
      <c r="AC35" s="1">
        <v>98.2</v>
      </c>
      <c r="AD35" s="1">
        <v>109.6</v>
      </c>
      <c r="AE35" s="1" t="s">
        <v>37</v>
      </c>
      <c r="AF35" s="1">
        <f t="shared" si="12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76</v>
      </c>
      <c r="B36" s="1" t="s">
        <v>41</v>
      </c>
      <c r="C36" s="1">
        <v>1102</v>
      </c>
      <c r="D36" s="1">
        <v>4174</v>
      </c>
      <c r="E36" s="1">
        <v>1822</v>
      </c>
      <c r="F36" s="1">
        <v>2370</v>
      </c>
      <c r="G36" s="7">
        <v>0.4</v>
      </c>
      <c r="H36" s="1">
        <v>45</v>
      </c>
      <c r="I36" s="1" t="s">
        <v>36</v>
      </c>
      <c r="J36" s="1">
        <v>1930</v>
      </c>
      <c r="K36" s="1">
        <f t="shared" si="2"/>
        <v>-108</v>
      </c>
      <c r="L36" s="1"/>
      <c r="M36" s="1"/>
      <c r="N36" s="1"/>
      <c r="O36" s="1">
        <f t="shared" si="4"/>
        <v>364.4</v>
      </c>
      <c r="P36" s="5">
        <f t="shared" si="13"/>
        <v>1274</v>
      </c>
      <c r="Q36" s="5"/>
      <c r="R36" s="1"/>
      <c r="S36" s="1">
        <f t="shared" si="6"/>
        <v>10</v>
      </c>
      <c r="T36" s="1">
        <f t="shared" si="7"/>
        <v>6.5038419319429206</v>
      </c>
      <c r="U36" s="1">
        <v>353</v>
      </c>
      <c r="V36" s="1">
        <v>343.8</v>
      </c>
      <c r="W36" s="1">
        <v>370.2</v>
      </c>
      <c r="X36" s="1">
        <v>399.6</v>
      </c>
      <c r="Y36" s="1">
        <v>417.2</v>
      </c>
      <c r="Z36" s="1">
        <v>396.4</v>
      </c>
      <c r="AA36" s="1">
        <v>409.4</v>
      </c>
      <c r="AB36" s="1">
        <v>396.8</v>
      </c>
      <c r="AC36" s="1">
        <v>336</v>
      </c>
      <c r="AD36" s="1">
        <v>356.6</v>
      </c>
      <c r="AE36" s="10" t="s">
        <v>148</v>
      </c>
      <c r="AF36" s="1">
        <f t="shared" si="12"/>
        <v>509.6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77</v>
      </c>
      <c r="B37" s="1" t="s">
        <v>35</v>
      </c>
      <c r="C37" s="1">
        <v>797.36900000000003</v>
      </c>
      <c r="D37" s="1">
        <v>912.27200000000005</v>
      </c>
      <c r="E37" s="1">
        <v>644.06500000000005</v>
      </c>
      <c r="F37" s="1">
        <v>875.31100000000004</v>
      </c>
      <c r="G37" s="7">
        <v>1</v>
      </c>
      <c r="H37" s="1">
        <v>45</v>
      </c>
      <c r="I37" s="1" t="s">
        <v>36</v>
      </c>
      <c r="J37" s="1">
        <v>723.81399999999996</v>
      </c>
      <c r="K37" s="1">
        <f t="shared" si="2"/>
        <v>-79.74899999999991</v>
      </c>
      <c r="L37" s="1"/>
      <c r="M37" s="1"/>
      <c r="N37" s="1"/>
      <c r="O37" s="1">
        <f t="shared" si="4"/>
        <v>128.81300000000002</v>
      </c>
      <c r="P37" s="5">
        <f t="shared" si="13"/>
        <v>412.81900000000007</v>
      </c>
      <c r="Q37" s="5"/>
      <c r="R37" s="1"/>
      <c r="S37" s="1">
        <f t="shared" si="6"/>
        <v>10</v>
      </c>
      <c r="T37" s="1">
        <f t="shared" si="7"/>
        <v>6.7952070055041025</v>
      </c>
      <c r="U37" s="1">
        <v>130.24100000000001</v>
      </c>
      <c r="V37" s="1">
        <v>123.50839999999999</v>
      </c>
      <c r="W37" s="1">
        <v>97.49260000000001</v>
      </c>
      <c r="X37" s="1">
        <v>115.544</v>
      </c>
      <c r="Y37" s="1">
        <v>161.6164</v>
      </c>
      <c r="Z37" s="1">
        <v>156.2998</v>
      </c>
      <c r="AA37" s="1">
        <v>162.51419999999999</v>
      </c>
      <c r="AB37" s="1">
        <v>147.7216</v>
      </c>
      <c r="AC37" s="1">
        <v>142.75720000000001</v>
      </c>
      <c r="AD37" s="1">
        <v>148.31360000000001</v>
      </c>
      <c r="AE37" s="1"/>
      <c r="AF37" s="1">
        <f t="shared" si="12"/>
        <v>412.81900000000007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1" t="s">
        <v>78</v>
      </c>
      <c r="B38" s="1" t="s">
        <v>41</v>
      </c>
      <c r="C38" s="1">
        <v>795</v>
      </c>
      <c r="D38" s="1">
        <v>16</v>
      </c>
      <c r="E38" s="1">
        <v>627</v>
      </c>
      <c r="F38" s="1">
        <v>89</v>
      </c>
      <c r="G38" s="7">
        <v>0.45</v>
      </c>
      <c r="H38" s="1">
        <v>45</v>
      </c>
      <c r="I38" s="1" t="s">
        <v>36</v>
      </c>
      <c r="J38" s="1">
        <v>646</v>
      </c>
      <c r="K38" s="1">
        <f t="shared" ref="K38:K69" si="14">E38-J38</f>
        <v>-19</v>
      </c>
      <c r="L38" s="1"/>
      <c r="M38" s="1"/>
      <c r="N38" s="1"/>
      <c r="O38" s="1">
        <f t="shared" si="4"/>
        <v>125.4</v>
      </c>
      <c r="P38" s="19">
        <v>10</v>
      </c>
      <c r="Q38" s="5"/>
      <c r="R38" s="1"/>
      <c r="S38" s="1">
        <f t="shared" si="6"/>
        <v>0.78947368421052633</v>
      </c>
      <c r="T38" s="1">
        <f t="shared" si="7"/>
        <v>0.70972886762360443</v>
      </c>
      <c r="U38" s="1">
        <v>132.80000000000001</v>
      </c>
      <c r="V38" s="1">
        <v>137</v>
      </c>
      <c r="W38" s="1">
        <v>135.4</v>
      </c>
      <c r="X38" s="1">
        <v>122.6</v>
      </c>
      <c r="Y38" s="1">
        <v>149.4</v>
      </c>
      <c r="Z38" s="1">
        <v>177.6</v>
      </c>
      <c r="AA38" s="1">
        <v>196</v>
      </c>
      <c r="AB38" s="1">
        <v>172.6</v>
      </c>
      <c r="AC38" s="1">
        <v>126.4</v>
      </c>
      <c r="AD38" s="1">
        <v>119.2</v>
      </c>
      <c r="AE38" s="11" t="s">
        <v>79</v>
      </c>
      <c r="AF38" s="1">
        <f t="shared" si="12"/>
        <v>4.5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80</v>
      </c>
      <c r="B39" s="1" t="s">
        <v>41</v>
      </c>
      <c r="C39" s="1">
        <v>510</v>
      </c>
      <c r="D39" s="1">
        <v>952</v>
      </c>
      <c r="E39" s="1">
        <v>550</v>
      </c>
      <c r="F39" s="1">
        <v>285</v>
      </c>
      <c r="G39" s="7">
        <v>0.35</v>
      </c>
      <c r="H39" s="1">
        <v>40</v>
      </c>
      <c r="I39" s="1" t="s">
        <v>36</v>
      </c>
      <c r="J39" s="1">
        <v>555</v>
      </c>
      <c r="K39" s="1">
        <f t="shared" si="14"/>
        <v>-5</v>
      </c>
      <c r="L39" s="1"/>
      <c r="M39" s="1"/>
      <c r="N39" s="1"/>
      <c r="O39" s="1">
        <f t="shared" si="4"/>
        <v>110</v>
      </c>
      <c r="P39" s="5">
        <f>9*O39-N39-F39</f>
        <v>705</v>
      </c>
      <c r="Q39" s="5"/>
      <c r="R39" s="1"/>
      <c r="S39" s="1">
        <f t="shared" si="6"/>
        <v>9</v>
      </c>
      <c r="T39" s="1">
        <f t="shared" si="7"/>
        <v>2.5909090909090908</v>
      </c>
      <c r="U39" s="1">
        <v>83.6</v>
      </c>
      <c r="V39" s="1">
        <v>83.2</v>
      </c>
      <c r="W39" s="1">
        <v>143.4</v>
      </c>
      <c r="X39" s="1">
        <v>155.4</v>
      </c>
      <c r="Y39" s="1">
        <v>157</v>
      </c>
      <c r="Z39" s="1">
        <v>157.6</v>
      </c>
      <c r="AA39" s="1">
        <v>178.4</v>
      </c>
      <c r="AB39" s="1">
        <v>174.2</v>
      </c>
      <c r="AC39" s="1">
        <v>172</v>
      </c>
      <c r="AD39" s="1">
        <v>179.4</v>
      </c>
      <c r="AE39" s="1" t="s">
        <v>81</v>
      </c>
      <c r="AF39" s="1">
        <f t="shared" si="12"/>
        <v>246.74999999999997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82</v>
      </c>
      <c r="B40" s="1" t="s">
        <v>35</v>
      </c>
      <c r="C40" s="1">
        <v>214.66499999999999</v>
      </c>
      <c r="D40" s="1">
        <v>195.316</v>
      </c>
      <c r="E40" s="1">
        <v>143.489</v>
      </c>
      <c r="F40" s="1">
        <v>243.714</v>
      </c>
      <c r="G40" s="7">
        <v>1</v>
      </c>
      <c r="H40" s="1">
        <v>40</v>
      </c>
      <c r="I40" s="1" t="s">
        <v>36</v>
      </c>
      <c r="J40" s="1">
        <v>155.40299999999999</v>
      </c>
      <c r="K40" s="1">
        <f t="shared" si="14"/>
        <v>-11.913999999999987</v>
      </c>
      <c r="L40" s="1"/>
      <c r="M40" s="1"/>
      <c r="N40" s="1"/>
      <c r="O40" s="1">
        <f t="shared" si="4"/>
        <v>28.697800000000001</v>
      </c>
      <c r="P40" s="5">
        <f t="shared" si="13"/>
        <v>43.26400000000001</v>
      </c>
      <c r="Q40" s="5"/>
      <c r="R40" s="1"/>
      <c r="S40" s="1">
        <f t="shared" si="6"/>
        <v>10</v>
      </c>
      <c r="T40" s="1">
        <f t="shared" si="7"/>
        <v>8.4924279909958251</v>
      </c>
      <c r="U40" s="1">
        <v>33.353400000000001</v>
      </c>
      <c r="V40" s="1">
        <v>34.71</v>
      </c>
      <c r="W40" s="1">
        <v>27.640799999999999</v>
      </c>
      <c r="X40" s="1">
        <v>37.107799999999997</v>
      </c>
      <c r="Y40" s="1">
        <v>33.819400000000002</v>
      </c>
      <c r="Z40" s="1">
        <v>23.043399999999998</v>
      </c>
      <c r="AA40" s="1">
        <v>49.632800000000003</v>
      </c>
      <c r="AB40" s="1">
        <v>49.676400000000001</v>
      </c>
      <c r="AC40" s="1">
        <v>24.876999999999999</v>
      </c>
      <c r="AD40" s="1">
        <v>27.9084</v>
      </c>
      <c r="AE40" s="1"/>
      <c r="AF40" s="1">
        <f t="shared" si="12"/>
        <v>43.26400000000001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83</v>
      </c>
      <c r="B41" s="1" t="s">
        <v>41</v>
      </c>
      <c r="C41" s="1">
        <v>310</v>
      </c>
      <c r="D41" s="1">
        <v>318</v>
      </c>
      <c r="E41" s="1">
        <v>230</v>
      </c>
      <c r="F41" s="1">
        <v>349</v>
      </c>
      <c r="G41" s="7">
        <v>0.4</v>
      </c>
      <c r="H41" s="1">
        <v>40</v>
      </c>
      <c r="I41" s="1" t="s">
        <v>36</v>
      </c>
      <c r="J41" s="1">
        <v>237</v>
      </c>
      <c r="K41" s="1">
        <f t="shared" si="14"/>
        <v>-7</v>
      </c>
      <c r="L41" s="1"/>
      <c r="M41" s="1"/>
      <c r="N41" s="1"/>
      <c r="O41" s="1">
        <f t="shared" si="4"/>
        <v>46</v>
      </c>
      <c r="P41" s="5">
        <f t="shared" si="13"/>
        <v>111</v>
      </c>
      <c r="Q41" s="5"/>
      <c r="R41" s="1"/>
      <c r="S41" s="1">
        <f t="shared" si="6"/>
        <v>10</v>
      </c>
      <c r="T41" s="1">
        <f t="shared" si="7"/>
        <v>7.5869565217391308</v>
      </c>
      <c r="U41" s="1">
        <v>47.8</v>
      </c>
      <c r="V41" s="1">
        <v>54.6</v>
      </c>
      <c r="W41" s="1">
        <v>60.2</v>
      </c>
      <c r="X41" s="1">
        <v>58</v>
      </c>
      <c r="Y41" s="1">
        <v>52.6</v>
      </c>
      <c r="Z41" s="1">
        <v>52.4</v>
      </c>
      <c r="AA41" s="1">
        <v>58</v>
      </c>
      <c r="AB41" s="1">
        <v>54.8</v>
      </c>
      <c r="AC41" s="1">
        <v>48.8</v>
      </c>
      <c r="AD41" s="1">
        <v>49.4</v>
      </c>
      <c r="AE41" s="1"/>
      <c r="AF41" s="1">
        <f t="shared" si="12"/>
        <v>44.400000000000006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84</v>
      </c>
      <c r="B42" s="1" t="s">
        <v>41</v>
      </c>
      <c r="C42" s="1">
        <v>451</v>
      </c>
      <c r="D42" s="1">
        <v>1019</v>
      </c>
      <c r="E42" s="1">
        <v>401</v>
      </c>
      <c r="F42" s="1">
        <v>471</v>
      </c>
      <c r="G42" s="7">
        <v>0.4</v>
      </c>
      <c r="H42" s="1">
        <v>45</v>
      </c>
      <c r="I42" s="1" t="s">
        <v>36</v>
      </c>
      <c r="J42" s="1">
        <v>403</v>
      </c>
      <c r="K42" s="1">
        <f t="shared" si="14"/>
        <v>-2</v>
      </c>
      <c r="L42" s="1"/>
      <c r="M42" s="1"/>
      <c r="N42" s="1"/>
      <c r="O42" s="1">
        <f t="shared" si="4"/>
        <v>80.2</v>
      </c>
      <c r="P42" s="5">
        <f t="shared" si="13"/>
        <v>331</v>
      </c>
      <c r="Q42" s="5"/>
      <c r="R42" s="1"/>
      <c r="S42" s="1">
        <f t="shared" si="6"/>
        <v>10</v>
      </c>
      <c r="T42" s="1">
        <f t="shared" si="7"/>
        <v>5.872817955112219</v>
      </c>
      <c r="U42" s="1">
        <v>61.8</v>
      </c>
      <c r="V42" s="1">
        <v>72.599999999999994</v>
      </c>
      <c r="W42" s="1">
        <v>86.8</v>
      </c>
      <c r="X42" s="1">
        <v>64</v>
      </c>
      <c r="Y42" s="1">
        <v>56.8</v>
      </c>
      <c r="Z42" s="1">
        <v>56.4</v>
      </c>
      <c r="AA42" s="1">
        <v>54.6</v>
      </c>
      <c r="AB42" s="1">
        <v>56.6</v>
      </c>
      <c r="AC42" s="1">
        <v>58</v>
      </c>
      <c r="AD42" s="1">
        <v>54</v>
      </c>
      <c r="AE42" s="1" t="s">
        <v>85</v>
      </c>
      <c r="AF42" s="1">
        <f t="shared" si="12"/>
        <v>132.4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86</v>
      </c>
      <c r="B43" s="1" t="s">
        <v>35</v>
      </c>
      <c r="C43" s="1">
        <v>273.97899999999998</v>
      </c>
      <c r="D43" s="1">
        <v>256.346</v>
      </c>
      <c r="E43" s="1">
        <v>219.18799999999999</v>
      </c>
      <c r="F43" s="1">
        <v>286.35700000000003</v>
      </c>
      <c r="G43" s="7">
        <v>1</v>
      </c>
      <c r="H43" s="1">
        <v>40</v>
      </c>
      <c r="I43" s="1" t="s">
        <v>36</v>
      </c>
      <c r="J43" s="1">
        <v>230.88399999999999</v>
      </c>
      <c r="K43" s="1">
        <f t="shared" si="14"/>
        <v>-11.695999999999998</v>
      </c>
      <c r="L43" s="1"/>
      <c r="M43" s="1"/>
      <c r="N43" s="1"/>
      <c r="O43" s="1">
        <f t="shared" si="4"/>
        <v>43.837599999999995</v>
      </c>
      <c r="P43" s="5">
        <f t="shared" si="13"/>
        <v>152.01899999999995</v>
      </c>
      <c r="Q43" s="5"/>
      <c r="R43" s="1"/>
      <c r="S43" s="1">
        <f t="shared" si="6"/>
        <v>10</v>
      </c>
      <c r="T43" s="1">
        <f t="shared" si="7"/>
        <v>6.5322234793875591</v>
      </c>
      <c r="U43" s="1">
        <v>43.116199999999999</v>
      </c>
      <c r="V43" s="1">
        <v>45.796399999999998</v>
      </c>
      <c r="W43" s="1">
        <v>48.657799999999988</v>
      </c>
      <c r="X43" s="1">
        <v>51.245399999999997</v>
      </c>
      <c r="Y43" s="1">
        <v>29.073799999999999</v>
      </c>
      <c r="Z43" s="1">
        <v>22.376000000000001</v>
      </c>
      <c r="AA43" s="1">
        <v>73.828800000000001</v>
      </c>
      <c r="AB43" s="1">
        <v>75.746200000000002</v>
      </c>
      <c r="AC43" s="1">
        <v>33.912799999999997</v>
      </c>
      <c r="AD43" s="1">
        <v>36.382800000000003</v>
      </c>
      <c r="AE43" s="1"/>
      <c r="AF43" s="1">
        <f t="shared" si="12"/>
        <v>152.01899999999995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87</v>
      </c>
      <c r="B44" s="1" t="s">
        <v>41</v>
      </c>
      <c r="C44" s="1">
        <v>757</v>
      </c>
      <c r="D44" s="1">
        <v>1345</v>
      </c>
      <c r="E44" s="1">
        <v>871</v>
      </c>
      <c r="F44" s="1">
        <v>1091</v>
      </c>
      <c r="G44" s="7">
        <v>0.35</v>
      </c>
      <c r="H44" s="1">
        <v>40</v>
      </c>
      <c r="I44" s="1" t="s">
        <v>36</v>
      </c>
      <c r="J44" s="1">
        <v>901</v>
      </c>
      <c r="K44" s="1">
        <f t="shared" si="14"/>
        <v>-30</v>
      </c>
      <c r="L44" s="1"/>
      <c r="M44" s="1"/>
      <c r="N44" s="1"/>
      <c r="O44" s="1">
        <f t="shared" si="4"/>
        <v>174.2</v>
      </c>
      <c r="P44" s="5">
        <f t="shared" si="13"/>
        <v>651</v>
      </c>
      <c r="Q44" s="5"/>
      <c r="R44" s="1"/>
      <c r="S44" s="1">
        <f t="shared" si="6"/>
        <v>10</v>
      </c>
      <c r="T44" s="1">
        <f t="shared" si="7"/>
        <v>6.2629161882893234</v>
      </c>
      <c r="U44" s="1">
        <v>161.4</v>
      </c>
      <c r="V44" s="1">
        <v>156.4</v>
      </c>
      <c r="W44" s="1">
        <v>251.4</v>
      </c>
      <c r="X44" s="1">
        <v>262.8</v>
      </c>
      <c r="Y44" s="1">
        <v>273.2</v>
      </c>
      <c r="Z44" s="1">
        <v>297.2</v>
      </c>
      <c r="AA44" s="1">
        <v>328.8</v>
      </c>
      <c r="AB44" s="1">
        <v>311.60000000000002</v>
      </c>
      <c r="AC44" s="1">
        <v>265.60000000000002</v>
      </c>
      <c r="AD44" s="1">
        <v>266.8</v>
      </c>
      <c r="AE44" s="10" t="s">
        <v>53</v>
      </c>
      <c r="AF44" s="1">
        <f t="shared" si="12"/>
        <v>227.85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2" t="s">
        <v>88</v>
      </c>
      <c r="B45" s="12" t="s">
        <v>41</v>
      </c>
      <c r="C45" s="12"/>
      <c r="D45" s="12"/>
      <c r="E45" s="12">
        <v>2</v>
      </c>
      <c r="F45" s="12">
        <v>-2</v>
      </c>
      <c r="G45" s="13">
        <v>0</v>
      </c>
      <c r="H45" s="12" t="e">
        <v>#N/A</v>
      </c>
      <c r="I45" s="15" t="s">
        <v>60</v>
      </c>
      <c r="J45" s="12">
        <v>2</v>
      </c>
      <c r="K45" s="12">
        <f t="shared" si="14"/>
        <v>0</v>
      </c>
      <c r="L45" s="12"/>
      <c r="M45" s="12"/>
      <c r="N45" s="12"/>
      <c r="O45" s="12">
        <f t="shared" si="4"/>
        <v>0.4</v>
      </c>
      <c r="P45" s="14"/>
      <c r="Q45" s="14"/>
      <c r="R45" s="12"/>
      <c r="S45" s="12">
        <f t="shared" si="6"/>
        <v>-5</v>
      </c>
      <c r="T45" s="12">
        <f t="shared" si="7"/>
        <v>-5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/>
      <c r="AF45" s="12">
        <f t="shared" si="12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89</v>
      </c>
      <c r="B46" s="1" t="s">
        <v>41</v>
      </c>
      <c r="C46" s="1">
        <v>609</v>
      </c>
      <c r="D46" s="1">
        <v>1133</v>
      </c>
      <c r="E46" s="1">
        <v>649</v>
      </c>
      <c r="F46" s="1">
        <v>783</v>
      </c>
      <c r="G46" s="7">
        <v>0.4</v>
      </c>
      <c r="H46" s="1">
        <v>40</v>
      </c>
      <c r="I46" s="1" t="s">
        <v>36</v>
      </c>
      <c r="J46" s="1">
        <v>662</v>
      </c>
      <c r="K46" s="1">
        <f t="shared" si="14"/>
        <v>-13</v>
      </c>
      <c r="L46" s="1"/>
      <c r="M46" s="1"/>
      <c r="N46" s="1"/>
      <c r="O46" s="1">
        <f t="shared" si="4"/>
        <v>129.80000000000001</v>
      </c>
      <c r="P46" s="5">
        <f t="shared" ref="P46:P48" si="15">10*O46-N46-F46</f>
        <v>515</v>
      </c>
      <c r="Q46" s="5"/>
      <c r="R46" s="1"/>
      <c r="S46" s="1">
        <f t="shared" si="6"/>
        <v>10</v>
      </c>
      <c r="T46" s="1">
        <f t="shared" si="7"/>
        <v>6.0323574730354386</v>
      </c>
      <c r="U46" s="1">
        <v>124.2</v>
      </c>
      <c r="V46" s="1">
        <v>122.8</v>
      </c>
      <c r="W46" s="1">
        <v>117</v>
      </c>
      <c r="X46" s="1">
        <v>120.4</v>
      </c>
      <c r="Y46" s="1">
        <v>115.2</v>
      </c>
      <c r="Z46" s="1">
        <v>104.6</v>
      </c>
      <c r="AA46" s="1">
        <v>118.2</v>
      </c>
      <c r="AB46" s="1">
        <v>122</v>
      </c>
      <c r="AC46" s="1">
        <v>111.2</v>
      </c>
      <c r="AD46" s="1">
        <v>109</v>
      </c>
      <c r="AE46" s="1"/>
      <c r="AF46" s="1">
        <f t="shared" si="12"/>
        <v>206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90</v>
      </c>
      <c r="B47" s="1" t="s">
        <v>35</v>
      </c>
      <c r="C47" s="1">
        <v>486.88799999999998</v>
      </c>
      <c r="D47" s="1">
        <v>1123.7449999999999</v>
      </c>
      <c r="E47" s="1">
        <v>541.476</v>
      </c>
      <c r="F47" s="1">
        <v>700.46299999999997</v>
      </c>
      <c r="G47" s="7">
        <v>1</v>
      </c>
      <c r="H47" s="1">
        <v>50</v>
      </c>
      <c r="I47" s="1" t="s">
        <v>36</v>
      </c>
      <c r="J47" s="1">
        <v>572.88099999999997</v>
      </c>
      <c r="K47" s="1">
        <f t="shared" si="14"/>
        <v>-31.404999999999973</v>
      </c>
      <c r="L47" s="1"/>
      <c r="M47" s="1"/>
      <c r="N47" s="1"/>
      <c r="O47" s="1">
        <f t="shared" si="4"/>
        <v>108.29519999999999</v>
      </c>
      <c r="P47" s="5">
        <f t="shared" si="15"/>
        <v>382.48900000000003</v>
      </c>
      <c r="Q47" s="5"/>
      <c r="R47" s="1"/>
      <c r="S47" s="1">
        <f t="shared" si="6"/>
        <v>10</v>
      </c>
      <c r="T47" s="1">
        <f t="shared" si="7"/>
        <v>6.4680890750467244</v>
      </c>
      <c r="U47" s="1">
        <v>98.1892</v>
      </c>
      <c r="V47" s="1">
        <v>105.30200000000001</v>
      </c>
      <c r="W47" s="1">
        <v>103.956</v>
      </c>
      <c r="X47" s="1">
        <v>93.910600000000002</v>
      </c>
      <c r="Y47" s="1">
        <v>86.133200000000002</v>
      </c>
      <c r="Z47" s="1">
        <v>82.757000000000005</v>
      </c>
      <c r="AA47" s="1">
        <v>91.265999999999991</v>
      </c>
      <c r="AB47" s="1">
        <v>96.653800000000004</v>
      </c>
      <c r="AC47" s="1">
        <v>86.198999999999998</v>
      </c>
      <c r="AD47" s="1">
        <v>90.15</v>
      </c>
      <c r="AE47" s="1"/>
      <c r="AF47" s="1">
        <f t="shared" si="12"/>
        <v>382.48900000000003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91</v>
      </c>
      <c r="B48" s="1" t="s">
        <v>35</v>
      </c>
      <c r="C48" s="1">
        <v>1213.336</v>
      </c>
      <c r="D48" s="1">
        <v>3264.44</v>
      </c>
      <c r="E48" s="1">
        <v>1456.9069999999999</v>
      </c>
      <c r="F48" s="1">
        <v>1971.3440000000001</v>
      </c>
      <c r="G48" s="7">
        <v>1</v>
      </c>
      <c r="H48" s="1">
        <v>50</v>
      </c>
      <c r="I48" s="1" t="s">
        <v>36</v>
      </c>
      <c r="J48" s="1">
        <v>1503.71</v>
      </c>
      <c r="K48" s="1">
        <f t="shared" si="14"/>
        <v>-46.803000000000111</v>
      </c>
      <c r="L48" s="1"/>
      <c r="M48" s="1"/>
      <c r="N48" s="1">
        <v>350</v>
      </c>
      <c r="O48" s="1">
        <f t="shared" si="4"/>
        <v>291.38139999999999</v>
      </c>
      <c r="P48" s="5">
        <f t="shared" si="15"/>
        <v>592.4699999999998</v>
      </c>
      <c r="Q48" s="5"/>
      <c r="R48" s="1"/>
      <c r="S48" s="1">
        <f t="shared" si="6"/>
        <v>10</v>
      </c>
      <c r="T48" s="1">
        <f t="shared" si="7"/>
        <v>7.9666855880299847</v>
      </c>
      <c r="U48" s="1">
        <v>284.55</v>
      </c>
      <c r="V48" s="1">
        <v>283.65820000000002</v>
      </c>
      <c r="W48" s="1">
        <v>258.67340000000002</v>
      </c>
      <c r="X48" s="1">
        <v>235.40299999999999</v>
      </c>
      <c r="Y48" s="1">
        <v>182.8794</v>
      </c>
      <c r="Z48" s="1">
        <v>179.523</v>
      </c>
      <c r="AA48" s="1">
        <v>196.76220000000001</v>
      </c>
      <c r="AB48" s="1">
        <v>203.3066</v>
      </c>
      <c r="AC48" s="1">
        <v>162.19839999999999</v>
      </c>
      <c r="AD48" s="1">
        <v>159.99639999999999</v>
      </c>
      <c r="AE48" s="1" t="s">
        <v>51</v>
      </c>
      <c r="AF48" s="1">
        <f t="shared" si="12"/>
        <v>592.4699999999998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6" t="s">
        <v>92</v>
      </c>
      <c r="B49" s="16" t="s">
        <v>35</v>
      </c>
      <c r="C49" s="16"/>
      <c r="D49" s="16"/>
      <c r="E49" s="16"/>
      <c r="F49" s="16"/>
      <c r="G49" s="17">
        <v>0</v>
      </c>
      <c r="H49" s="16">
        <v>40</v>
      </c>
      <c r="I49" s="16" t="s">
        <v>36</v>
      </c>
      <c r="J49" s="16"/>
      <c r="K49" s="16">
        <f t="shared" si="14"/>
        <v>0</v>
      </c>
      <c r="L49" s="16"/>
      <c r="M49" s="16"/>
      <c r="N49" s="16"/>
      <c r="O49" s="16">
        <f t="shared" si="4"/>
        <v>0</v>
      </c>
      <c r="P49" s="18"/>
      <c r="Q49" s="18"/>
      <c r="R49" s="16"/>
      <c r="S49" s="16" t="e">
        <f t="shared" si="6"/>
        <v>#DIV/0!</v>
      </c>
      <c r="T49" s="16" t="e">
        <f t="shared" si="7"/>
        <v>#DIV/0!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 t="s">
        <v>48</v>
      </c>
      <c r="AF49" s="16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93</v>
      </c>
      <c r="B50" s="1" t="s">
        <v>41</v>
      </c>
      <c r="C50" s="1">
        <v>529</v>
      </c>
      <c r="D50" s="1">
        <v>790</v>
      </c>
      <c r="E50" s="1">
        <v>481</v>
      </c>
      <c r="F50" s="1">
        <v>806</v>
      </c>
      <c r="G50" s="7">
        <v>0.45</v>
      </c>
      <c r="H50" s="1">
        <v>50</v>
      </c>
      <c r="I50" s="1" t="s">
        <v>36</v>
      </c>
      <c r="J50" s="1">
        <v>481</v>
      </c>
      <c r="K50" s="1">
        <f t="shared" si="14"/>
        <v>0</v>
      </c>
      <c r="L50" s="1"/>
      <c r="M50" s="1"/>
      <c r="N50" s="1"/>
      <c r="O50" s="1">
        <f t="shared" si="4"/>
        <v>96.2</v>
      </c>
      <c r="P50" s="5">
        <f t="shared" ref="P50:P72" si="16">10*O50-N50-F50</f>
        <v>156</v>
      </c>
      <c r="Q50" s="5"/>
      <c r="R50" s="1"/>
      <c r="S50" s="1">
        <f t="shared" si="6"/>
        <v>10</v>
      </c>
      <c r="T50" s="1">
        <f t="shared" si="7"/>
        <v>8.378378378378379</v>
      </c>
      <c r="U50" s="1">
        <v>98.2</v>
      </c>
      <c r="V50" s="1">
        <v>88</v>
      </c>
      <c r="W50" s="1">
        <v>79.8</v>
      </c>
      <c r="X50" s="1">
        <v>90.4</v>
      </c>
      <c r="Y50" s="1">
        <v>106.2</v>
      </c>
      <c r="Z50" s="1">
        <v>117.2</v>
      </c>
      <c r="AA50" s="1">
        <v>132.73740000000001</v>
      </c>
      <c r="AB50" s="1">
        <v>118.53740000000001</v>
      </c>
      <c r="AC50" s="1">
        <v>83.4</v>
      </c>
      <c r="AD50" s="1">
        <v>84.8</v>
      </c>
      <c r="AE50" s="1" t="s">
        <v>94</v>
      </c>
      <c r="AF50" s="1">
        <f t="shared" ref="AF50:AF72" si="17">G50*P50</f>
        <v>70.2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1" t="s">
        <v>95</v>
      </c>
      <c r="B51" s="1" t="s">
        <v>35</v>
      </c>
      <c r="C51" s="1"/>
      <c r="D51" s="1"/>
      <c r="E51" s="1"/>
      <c r="F51" s="1"/>
      <c r="G51" s="7">
        <v>1</v>
      </c>
      <c r="H51" s="1">
        <v>40</v>
      </c>
      <c r="I51" s="1" t="s">
        <v>36</v>
      </c>
      <c r="J51" s="1"/>
      <c r="K51" s="1">
        <f t="shared" si="14"/>
        <v>0</v>
      </c>
      <c r="L51" s="1"/>
      <c r="M51" s="1"/>
      <c r="N51" s="1"/>
      <c r="O51" s="1">
        <f t="shared" si="4"/>
        <v>0</v>
      </c>
      <c r="P51" s="19">
        <v>4</v>
      </c>
      <c r="Q51" s="5"/>
      <c r="R51" s="1"/>
      <c r="S51" s="1" t="e">
        <f t="shared" si="6"/>
        <v>#DIV/0!</v>
      </c>
      <c r="T51" s="1" t="e">
        <f t="shared" si="7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1" t="s">
        <v>79</v>
      </c>
      <c r="AF51" s="1">
        <f t="shared" si="17"/>
        <v>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96</v>
      </c>
      <c r="B52" s="1" t="s">
        <v>41</v>
      </c>
      <c r="C52" s="1">
        <v>194</v>
      </c>
      <c r="D52" s="1">
        <v>348</v>
      </c>
      <c r="E52" s="1">
        <v>133</v>
      </c>
      <c r="F52" s="1">
        <v>139</v>
      </c>
      <c r="G52" s="7">
        <v>0.4</v>
      </c>
      <c r="H52" s="1">
        <v>40</v>
      </c>
      <c r="I52" s="1" t="s">
        <v>36</v>
      </c>
      <c r="J52" s="1">
        <v>142</v>
      </c>
      <c r="K52" s="1">
        <f t="shared" si="14"/>
        <v>-9</v>
      </c>
      <c r="L52" s="1"/>
      <c r="M52" s="1"/>
      <c r="N52" s="1"/>
      <c r="O52" s="1">
        <f t="shared" si="4"/>
        <v>26.6</v>
      </c>
      <c r="P52" s="5">
        <f t="shared" si="16"/>
        <v>127</v>
      </c>
      <c r="Q52" s="5"/>
      <c r="R52" s="1"/>
      <c r="S52" s="1">
        <f t="shared" si="6"/>
        <v>10</v>
      </c>
      <c r="T52" s="1">
        <f t="shared" si="7"/>
        <v>5.2255639097744355</v>
      </c>
      <c r="U52" s="1">
        <v>22.8</v>
      </c>
      <c r="V52" s="1">
        <v>26.6</v>
      </c>
      <c r="W52" s="1">
        <v>32.200000000000003</v>
      </c>
      <c r="X52" s="1">
        <v>30.8</v>
      </c>
      <c r="Y52" s="1">
        <v>24</v>
      </c>
      <c r="Z52" s="1">
        <v>29.2</v>
      </c>
      <c r="AA52" s="1">
        <v>34.200000000000003</v>
      </c>
      <c r="AB52" s="1">
        <v>27.6</v>
      </c>
      <c r="AC52" s="1">
        <v>27.8</v>
      </c>
      <c r="AD52" s="1">
        <v>29.4</v>
      </c>
      <c r="AE52" s="1"/>
      <c r="AF52" s="1">
        <f t="shared" si="17"/>
        <v>50.800000000000004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97</v>
      </c>
      <c r="B53" s="1" t="s">
        <v>41</v>
      </c>
      <c r="C53" s="1">
        <v>83</v>
      </c>
      <c r="D53" s="1">
        <v>193</v>
      </c>
      <c r="E53" s="1">
        <v>65</v>
      </c>
      <c r="F53" s="1">
        <v>111</v>
      </c>
      <c r="G53" s="7">
        <v>0.4</v>
      </c>
      <c r="H53" s="1">
        <v>40</v>
      </c>
      <c r="I53" s="1" t="s">
        <v>36</v>
      </c>
      <c r="J53" s="1">
        <v>67</v>
      </c>
      <c r="K53" s="1">
        <f t="shared" si="14"/>
        <v>-2</v>
      </c>
      <c r="L53" s="1"/>
      <c r="M53" s="1"/>
      <c r="N53" s="1"/>
      <c r="O53" s="1">
        <f t="shared" si="4"/>
        <v>13</v>
      </c>
      <c r="P53" s="5">
        <f t="shared" si="16"/>
        <v>19</v>
      </c>
      <c r="Q53" s="5"/>
      <c r="R53" s="1"/>
      <c r="S53" s="1">
        <f t="shared" si="6"/>
        <v>10</v>
      </c>
      <c r="T53" s="1">
        <f t="shared" si="7"/>
        <v>8.5384615384615383</v>
      </c>
      <c r="U53" s="1">
        <v>16.8</v>
      </c>
      <c r="V53" s="1">
        <v>15.6</v>
      </c>
      <c r="W53" s="1">
        <v>15</v>
      </c>
      <c r="X53" s="1">
        <v>15.4</v>
      </c>
      <c r="Y53" s="1">
        <v>13.4</v>
      </c>
      <c r="Z53" s="1">
        <v>13.8</v>
      </c>
      <c r="AA53" s="1">
        <v>17</v>
      </c>
      <c r="AB53" s="1">
        <v>16.600000000000001</v>
      </c>
      <c r="AC53" s="1">
        <v>10.199999999999999</v>
      </c>
      <c r="AD53" s="1">
        <v>10.6</v>
      </c>
      <c r="AE53" s="1"/>
      <c r="AF53" s="1">
        <f t="shared" si="17"/>
        <v>7.6000000000000005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98</v>
      </c>
      <c r="B54" s="1" t="s">
        <v>35</v>
      </c>
      <c r="C54" s="1">
        <v>546.35299999999995</v>
      </c>
      <c r="D54" s="1">
        <v>985.14300000000003</v>
      </c>
      <c r="E54" s="1">
        <v>450.71600000000001</v>
      </c>
      <c r="F54" s="1">
        <v>673.16200000000003</v>
      </c>
      <c r="G54" s="7">
        <v>1</v>
      </c>
      <c r="H54" s="1">
        <v>50</v>
      </c>
      <c r="I54" s="1" t="s">
        <v>36</v>
      </c>
      <c r="J54" s="1">
        <v>456.96499999999997</v>
      </c>
      <c r="K54" s="1">
        <f t="shared" si="14"/>
        <v>-6.2489999999999668</v>
      </c>
      <c r="L54" s="1"/>
      <c r="M54" s="1"/>
      <c r="N54" s="1"/>
      <c r="O54" s="1">
        <f t="shared" si="4"/>
        <v>90.143200000000007</v>
      </c>
      <c r="P54" s="5">
        <f t="shared" si="16"/>
        <v>228.26999999999998</v>
      </c>
      <c r="Q54" s="5"/>
      <c r="R54" s="1"/>
      <c r="S54" s="1">
        <f t="shared" si="6"/>
        <v>10</v>
      </c>
      <c r="T54" s="1">
        <f t="shared" si="7"/>
        <v>7.4676958439460766</v>
      </c>
      <c r="U54" s="1">
        <v>95.44</v>
      </c>
      <c r="V54" s="1">
        <v>86.113</v>
      </c>
      <c r="W54" s="1">
        <v>97.867999999999995</v>
      </c>
      <c r="X54" s="1">
        <v>99.118600000000001</v>
      </c>
      <c r="Y54" s="1">
        <v>101.28700000000001</v>
      </c>
      <c r="Z54" s="1">
        <v>98.679200000000009</v>
      </c>
      <c r="AA54" s="1">
        <v>108.6794</v>
      </c>
      <c r="AB54" s="1">
        <v>111.8436</v>
      </c>
      <c r="AC54" s="1">
        <v>75.621200000000002</v>
      </c>
      <c r="AD54" s="1">
        <v>82.491</v>
      </c>
      <c r="AE54" s="1"/>
      <c r="AF54" s="1">
        <f t="shared" si="17"/>
        <v>228.26999999999998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99</v>
      </c>
      <c r="B55" s="1" t="s">
        <v>35</v>
      </c>
      <c r="C55" s="1">
        <v>1316.4110000000001</v>
      </c>
      <c r="D55" s="1">
        <v>2807.5509999999999</v>
      </c>
      <c r="E55" s="1">
        <v>1767.3969999999999</v>
      </c>
      <c r="F55" s="1">
        <v>2189.915</v>
      </c>
      <c r="G55" s="7">
        <v>1</v>
      </c>
      <c r="H55" s="1">
        <v>50</v>
      </c>
      <c r="I55" s="1" t="s">
        <v>36</v>
      </c>
      <c r="J55" s="1">
        <v>1835.095</v>
      </c>
      <c r="K55" s="1">
        <f t="shared" si="14"/>
        <v>-67.698000000000093</v>
      </c>
      <c r="L55" s="1"/>
      <c r="M55" s="1"/>
      <c r="N55" s="1">
        <v>450</v>
      </c>
      <c r="O55" s="1">
        <f t="shared" si="4"/>
        <v>353.4794</v>
      </c>
      <c r="P55" s="5">
        <f t="shared" si="16"/>
        <v>894.87899999999991</v>
      </c>
      <c r="Q55" s="5"/>
      <c r="R55" s="1"/>
      <c r="S55" s="1">
        <f t="shared" si="6"/>
        <v>10</v>
      </c>
      <c r="T55" s="1">
        <f t="shared" si="7"/>
        <v>7.4683701511318619</v>
      </c>
      <c r="U55" s="1">
        <v>334.05560000000003</v>
      </c>
      <c r="V55" s="1">
        <v>335.95760000000001</v>
      </c>
      <c r="W55" s="1">
        <v>296.6234</v>
      </c>
      <c r="X55" s="1">
        <v>268.0976</v>
      </c>
      <c r="Y55" s="1">
        <v>188.703</v>
      </c>
      <c r="Z55" s="1">
        <v>184.53280000000001</v>
      </c>
      <c r="AA55" s="1">
        <v>208.58160000000001</v>
      </c>
      <c r="AB55" s="1">
        <v>211.32060000000001</v>
      </c>
      <c r="AC55" s="1">
        <v>164.87979999999999</v>
      </c>
      <c r="AD55" s="1">
        <v>167.715</v>
      </c>
      <c r="AE55" s="1" t="s">
        <v>51</v>
      </c>
      <c r="AF55" s="1">
        <f t="shared" si="17"/>
        <v>894.87899999999991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100</v>
      </c>
      <c r="B56" s="1" t="s">
        <v>35</v>
      </c>
      <c r="C56" s="1">
        <v>179.488</v>
      </c>
      <c r="D56" s="1">
        <v>302.74700000000001</v>
      </c>
      <c r="E56" s="1">
        <v>118.78700000000001</v>
      </c>
      <c r="F56" s="1">
        <v>224.197</v>
      </c>
      <c r="G56" s="7">
        <v>1</v>
      </c>
      <c r="H56" s="1">
        <v>50</v>
      </c>
      <c r="I56" s="1" t="s">
        <v>36</v>
      </c>
      <c r="J56" s="1">
        <v>116.8</v>
      </c>
      <c r="K56" s="1">
        <f t="shared" si="14"/>
        <v>1.987000000000009</v>
      </c>
      <c r="L56" s="1"/>
      <c r="M56" s="1"/>
      <c r="N56" s="1"/>
      <c r="O56" s="1">
        <f t="shared" si="4"/>
        <v>23.757400000000001</v>
      </c>
      <c r="P56" s="5">
        <f t="shared" si="16"/>
        <v>13.37700000000001</v>
      </c>
      <c r="Q56" s="5"/>
      <c r="R56" s="1"/>
      <c r="S56" s="1">
        <f t="shared" si="6"/>
        <v>10</v>
      </c>
      <c r="T56" s="1">
        <f t="shared" si="7"/>
        <v>9.4369333344557909</v>
      </c>
      <c r="U56" s="1">
        <v>28.410599999999999</v>
      </c>
      <c r="V56" s="1">
        <v>30.0412</v>
      </c>
      <c r="W56" s="1">
        <v>27.603999999999999</v>
      </c>
      <c r="X56" s="1">
        <v>30.796600000000002</v>
      </c>
      <c r="Y56" s="1">
        <v>38.196399999999997</v>
      </c>
      <c r="Z56" s="1">
        <v>33.366</v>
      </c>
      <c r="AA56" s="1">
        <v>37.473399999999998</v>
      </c>
      <c r="AB56" s="1">
        <v>37.465200000000003</v>
      </c>
      <c r="AC56" s="1">
        <v>22.991</v>
      </c>
      <c r="AD56" s="1">
        <v>21.629799999999999</v>
      </c>
      <c r="AE56" s="1"/>
      <c r="AF56" s="1">
        <f t="shared" si="17"/>
        <v>13.37700000000001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101</v>
      </c>
      <c r="B57" s="1" t="s">
        <v>41</v>
      </c>
      <c r="C57" s="1">
        <v>442</v>
      </c>
      <c r="D57" s="1">
        <v>1460</v>
      </c>
      <c r="E57" s="1">
        <v>630.99</v>
      </c>
      <c r="F57" s="1">
        <v>231.274</v>
      </c>
      <c r="G57" s="7">
        <v>0.4</v>
      </c>
      <c r="H57" s="1">
        <v>50</v>
      </c>
      <c r="I57" s="11" t="s">
        <v>102</v>
      </c>
      <c r="J57" s="1">
        <v>642</v>
      </c>
      <c r="K57" s="1">
        <f t="shared" si="14"/>
        <v>-11.009999999999991</v>
      </c>
      <c r="L57" s="1"/>
      <c r="M57" s="1"/>
      <c r="N57" s="1"/>
      <c r="O57" s="1">
        <f t="shared" si="4"/>
        <v>126.19800000000001</v>
      </c>
      <c r="P57" s="5">
        <v>500</v>
      </c>
      <c r="Q57" s="5"/>
      <c r="R57" s="1"/>
      <c r="S57" s="1">
        <f t="shared" si="6"/>
        <v>5.7946560167356056</v>
      </c>
      <c r="T57" s="1">
        <f t="shared" si="7"/>
        <v>1.8326280923627949</v>
      </c>
      <c r="U57" s="1">
        <v>116.8</v>
      </c>
      <c r="V57" s="1">
        <v>113.6</v>
      </c>
      <c r="W57" s="1">
        <v>93.2</v>
      </c>
      <c r="X57" s="1">
        <v>95.8</v>
      </c>
      <c r="Y57" s="1">
        <v>68.8</v>
      </c>
      <c r="Z57" s="1">
        <v>64.8</v>
      </c>
      <c r="AA57" s="1">
        <v>59.6</v>
      </c>
      <c r="AB57" s="1">
        <v>46.2</v>
      </c>
      <c r="AC57" s="1">
        <v>39.200000000000003</v>
      </c>
      <c r="AD57" s="1">
        <v>45.6</v>
      </c>
      <c r="AE57" s="1" t="s">
        <v>103</v>
      </c>
      <c r="AF57" s="1">
        <f t="shared" si="17"/>
        <v>200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104</v>
      </c>
      <c r="B58" s="1" t="s">
        <v>41</v>
      </c>
      <c r="C58" s="1">
        <v>1022</v>
      </c>
      <c r="D58" s="1">
        <v>2136</v>
      </c>
      <c r="E58" s="1">
        <v>1244</v>
      </c>
      <c r="F58" s="1">
        <v>1492</v>
      </c>
      <c r="G58" s="7">
        <v>0.4</v>
      </c>
      <c r="H58" s="1">
        <v>40</v>
      </c>
      <c r="I58" s="1" t="s">
        <v>36</v>
      </c>
      <c r="J58" s="1">
        <v>1324</v>
      </c>
      <c r="K58" s="1">
        <f t="shared" si="14"/>
        <v>-80</v>
      </c>
      <c r="L58" s="1"/>
      <c r="M58" s="1"/>
      <c r="N58" s="1"/>
      <c r="O58" s="1">
        <f t="shared" si="4"/>
        <v>248.8</v>
      </c>
      <c r="P58" s="5">
        <f t="shared" si="16"/>
        <v>996</v>
      </c>
      <c r="Q58" s="5"/>
      <c r="R58" s="1"/>
      <c r="S58" s="1">
        <f t="shared" si="6"/>
        <v>10</v>
      </c>
      <c r="T58" s="1">
        <f t="shared" si="7"/>
        <v>5.9967845659163981</v>
      </c>
      <c r="U58" s="1">
        <v>227.2</v>
      </c>
      <c r="V58" s="1">
        <v>218.8</v>
      </c>
      <c r="W58" s="1">
        <v>206.2</v>
      </c>
      <c r="X58" s="1">
        <v>210</v>
      </c>
      <c r="Y58" s="1">
        <v>195.2</v>
      </c>
      <c r="Z58" s="1">
        <v>175.8</v>
      </c>
      <c r="AA58" s="1">
        <v>190.8</v>
      </c>
      <c r="AB58" s="1">
        <v>193.4</v>
      </c>
      <c r="AC58" s="1">
        <v>153.19999999999999</v>
      </c>
      <c r="AD58" s="1">
        <v>161.19999999999999</v>
      </c>
      <c r="AE58" s="1"/>
      <c r="AF58" s="1">
        <f t="shared" si="17"/>
        <v>398.40000000000003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105</v>
      </c>
      <c r="B59" s="1" t="s">
        <v>41</v>
      </c>
      <c r="C59" s="1">
        <v>668</v>
      </c>
      <c r="D59" s="1">
        <v>1586</v>
      </c>
      <c r="E59" s="1">
        <v>858</v>
      </c>
      <c r="F59" s="1">
        <v>1255</v>
      </c>
      <c r="G59" s="7">
        <v>0.4</v>
      </c>
      <c r="H59" s="1">
        <v>40</v>
      </c>
      <c r="I59" s="1" t="s">
        <v>36</v>
      </c>
      <c r="J59" s="1">
        <v>931</v>
      </c>
      <c r="K59" s="1">
        <f t="shared" si="14"/>
        <v>-73</v>
      </c>
      <c r="L59" s="1"/>
      <c r="M59" s="1"/>
      <c r="N59" s="1"/>
      <c r="O59" s="1">
        <f t="shared" si="4"/>
        <v>171.6</v>
      </c>
      <c r="P59" s="5">
        <f t="shared" si="16"/>
        <v>461</v>
      </c>
      <c r="Q59" s="5"/>
      <c r="R59" s="1"/>
      <c r="S59" s="1">
        <f t="shared" si="6"/>
        <v>10</v>
      </c>
      <c r="T59" s="1">
        <f t="shared" si="7"/>
        <v>7.3135198135198136</v>
      </c>
      <c r="U59" s="1">
        <v>177.8</v>
      </c>
      <c r="V59" s="1">
        <v>168</v>
      </c>
      <c r="W59" s="1">
        <v>139.80000000000001</v>
      </c>
      <c r="X59" s="1">
        <v>150.6</v>
      </c>
      <c r="Y59" s="1">
        <v>168.2</v>
      </c>
      <c r="Z59" s="1">
        <v>154.80000000000001</v>
      </c>
      <c r="AA59" s="1">
        <v>167.4</v>
      </c>
      <c r="AB59" s="1">
        <v>174</v>
      </c>
      <c r="AC59" s="1">
        <v>136</v>
      </c>
      <c r="AD59" s="1">
        <v>142.19999999999999</v>
      </c>
      <c r="AE59" s="1"/>
      <c r="AF59" s="1">
        <f t="shared" si="17"/>
        <v>184.4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106</v>
      </c>
      <c r="B60" s="1" t="s">
        <v>35</v>
      </c>
      <c r="C60" s="1">
        <v>367.154</v>
      </c>
      <c r="D60" s="1">
        <v>969.92499999999995</v>
      </c>
      <c r="E60" s="1">
        <v>421.13099999999997</v>
      </c>
      <c r="F60" s="1">
        <v>757.01400000000001</v>
      </c>
      <c r="G60" s="7">
        <v>1</v>
      </c>
      <c r="H60" s="1">
        <v>40</v>
      </c>
      <c r="I60" s="1" t="s">
        <v>36</v>
      </c>
      <c r="J60" s="1">
        <v>453.61</v>
      </c>
      <c r="K60" s="1">
        <f t="shared" si="14"/>
        <v>-32.479000000000042</v>
      </c>
      <c r="L60" s="1"/>
      <c r="M60" s="1"/>
      <c r="N60" s="1"/>
      <c r="O60" s="1">
        <f t="shared" si="4"/>
        <v>84.226199999999992</v>
      </c>
      <c r="P60" s="5">
        <f t="shared" si="16"/>
        <v>85.247999999999934</v>
      </c>
      <c r="Q60" s="5"/>
      <c r="R60" s="1"/>
      <c r="S60" s="1">
        <f t="shared" si="6"/>
        <v>10</v>
      </c>
      <c r="T60" s="1">
        <f t="shared" si="7"/>
        <v>8.987868382997215</v>
      </c>
      <c r="U60" s="1">
        <v>97.24</v>
      </c>
      <c r="V60" s="1">
        <v>94.221199999999996</v>
      </c>
      <c r="W60" s="1">
        <v>73.242400000000004</v>
      </c>
      <c r="X60" s="1">
        <v>84.593600000000009</v>
      </c>
      <c r="Y60" s="1">
        <v>88.09</v>
      </c>
      <c r="Z60" s="1">
        <v>75.572400000000002</v>
      </c>
      <c r="AA60" s="1">
        <v>133.31720000000001</v>
      </c>
      <c r="AB60" s="1">
        <v>131.32759999999999</v>
      </c>
      <c r="AC60" s="1">
        <v>55.341999999999999</v>
      </c>
      <c r="AD60" s="1">
        <v>62.959600000000002</v>
      </c>
      <c r="AE60" s="1"/>
      <c r="AF60" s="1">
        <f t="shared" si="17"/>
        <v>85.247999999999934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107</v>
      </c>
      <c r="B61" s="1" t="s">
        <v>35</v>
      </c>
      <c r="C61" s="1">
        <v>275.32299999999998</v>
      </c>
      <c r="D61" s="1">
        <v>761.10400000000004</v>
      </c>
      <c r="E61" s="1">
        <v>354.18400000000003</v>
      </c>
      <c r="F61" s="1">
        <v>564.50099999999998</v>
      </c>
      <c r="G61" s="7">
        <v>1</v>
      </c>
      <c r="H61" s="1">
        <v>40</v>
      </c>
      <c r="I61" s="1" t="s">
        <v>36</v>
      </c>
      <c r="J61" s="1">
        <v>419.84199999999998</v>
      </c>
      <c r="K61" s="1">
        <f t="shared" si="14"/>
        <v>-65.657999999999959</v>
      </c>
      <c r="L61" s="1"/>
      <c r="M61" s="1"/>
      <c r="N61" s="1"/>
      <c r="O61" s="1">
        <f t="shared" si="4"/>
        <v>70.836800000000011</v>
      </c>
      <c r="P61" s="5">
        <f t="shared" si="16"/>
        <v>143.86700000000019</v>
      </c>
      <c r="Q61" s="5"/>
      <c r="R61" s="1"/>
      <c r="S61" s="1">
        <f t="shared" si="6"/>
        <v>10</v>
      </c>
      <c r="T61" s="1">
        <f t="shared" si="7"/>
        <v>7.969035868362206</v>
      </c>
      <c r="U61" s="1">
        <v>73.808599999999998</v>
      </c>
      <c r="V61" s="1">
        <v>72.724199999999996</v>
      </c>
      <c r="W61" s="1">
        <v>51.487400000000001</v>
      </c>
      <c r="X61" s="1">
        <v>64.748800000000003</v>
      </c>
      <c r="Y61" s="1">
        <v>68.582599999999999</v>
      </c>
      <c r="Z61" s="1">
        <v>56.070799999999998</v>
      </c>
      <c r="AA61" s="1">
        <v>95.3</v>
      </c>
      <c r="AB61" s="1">
        <v>92.804200000000009</v>
      </c>
      <c r="AC61" s="1">
        <v>44.697800000000001</v>
      </c>
      <c r="AD61" s="1">
        <v>54.285799999999988</v>
      </c>
      <c r="AE61" s="1"/>
      <c r="AF61" s="1">
        <f t="shared" si="17"/>
        <v>143.86700000000019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108</v>
      </c>
      <c r="B62" s="1" t="s">
        <v>35</v>
      </c>
      <c r="C62" s="1">
        <v>329.20100000000002</v>
      </c>
      <c r="D62" s="1">
        <v>1070.4839999999999</v>
      </c>
      <c r="E62" s="1">
        <v>493.79899999999998</v>
      </c>
      <c r="F62" s="1">
        <v>635.70100000000002</v>
      </c>
      <c r="G62" s="7">
        <v>1</v>
      </c>
      <c r="H62" s="1">
        <v>40</v>
      </c>
      <c r="I62" s="1" t="s">
        <v>36</v>
      </c>
      <c r="J62" s="1">
        <v>571.67399999999998</v>
      </c>
      <c r="K62" s="1">
        <f t="shared" si="14"/>
        <v>-77.875</v>
      </c>
      <c r="L62" s="1"/>
      <c r="M62" s="1"/>
      <c r="N62" s="1"/>
      <c r="O62" s="1">
        <f t="shared" si="4"/>
        <v>98.759799999999998</v>
      </c>
      <c r="P62" s="5">
        <f t="shared" si="16"/>
        <v>351.89699999999993</v>
      </c>
      <c r="Q62" s="5"/>
      <c r="R62" s="1"/>
      <c r="S62" s="1">
        <f t="shared" si="6"/>
        <v>10</v>
      </c>
      <c r="T62" s="1">
        <f t="shared" si="7"/>
        <v>6.4368396857830819</v>
      </c>
      <c r="U62" s="1">
        <v>90.716200000000001</v>
      </c>
      <c r="V62" s="1">
        <v>85.340400000000002</v>
      </c>
      <c r="W62" s="1">
        <v>66.386400000000009</v>
      </c>
      <c r="X62" s="1">
        <v>72.659199999999998</v>
      </c>
      <c r="Y62" s="1">
        <v>75.770399999999995</v>
      </c>
      <c r="Z62" s="1">
        <v>62.934800000000003</v>
      </c>
      <c r="AA62" s="1">
        <v>84.713999999999999</v>
      </c>
      <c r="AB62" s="1">
        <v>83.599000000000004</v>
      </c>
      <c r="AC62" s="1">
        <v>46.813600000000001</v>
      </c>
      <c r="AD62" s="1">
        <v>56.564800000000012</v>
      </c>
      <c r="AE62" s="1"/>
      <c r="AF62" s="1">
        <f t="shared" si="17"/>
        <v>351.89699999999993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109</v>
      </c>
      <c r="B63" s="1" t="s">
        <v>35</v>
      </c>
      <c r="C63" s="1">
        <v>117.807</v>
      </c>
      <c r="D63" s="1">
        <v>196.26400000000001</v>
      </c>
      <c r="E63" s="1">
        <v>133.60400000000001</v>
      </c>
      <c r="F63" s="1">
        <v>148.52600000000001</v>
      </c>
      <c r="G63" s="7">
        <v>1</v>
      </c>
      <c r="H63" s="1">
        <v>30</v>
      </c>
      <c r="I63" s="1" t="s">
        <v>36</v>
      </c>
      <c r="J63" s="1">
        <v>133.05000000000001</v>
      </c>
      <c r="K63" s="1">
        <f t="shared" si="14"/>
        <v>0.55400000000000205</v>
      </c>
      <c r="L63" s="1"/>
      <c r="M63" s="1"/>
      <c r="N63" s="1"/>
      <c r="O63" s="1">
        <f t="shared" si="4"/>
        <v>26.720800000000004</v>
      </c>
      <c r="P63" s="5">
        <f t="shared" si="16"/>
        <v>118.68200000000002</v>
      </c>
      <c r="Q63" s="5"/>
      <c r="R63" s="1"/>
      <c r="S63" s="1">
        <f t="shared" si="6"/>
        <v>10</v>
      </c>
      <c r="T63" s="1">
        <f t="shared" si="7"/>
        <v>5.5584413640310162</v>
      </c>
      <c r="U63" s="1">
        <v>23.9148</v>
      </c>
      <c r="V63" s="1">
        <v>24.863399999999999</v>
      </c>
      <c r="W63" s="1">
        <v>24.477799999999998</v>
      </c>
      <c r="X63" s="1">
        <v>21.1356</v>
      </c>
      <c r="Y63" s="1">
        <v>22.493200000000002</v>
      </c>
      <c r="Z63" s="1">
        <v>24.891400000000001</v>
      </c>
      <c r="AA63" s="1">
        <v>28.622399999999999</v>
      </c>
      <c r="AB63" s="1">
        <v>24.971800000000002</v>
      </c>
      <c r="AC63" s="1">
        <v>23.262</v>
      </c>
      <c r="AD63" s="1">
        <v>23.810600000000001</v>
      </c>
      <c r="AE63" s="1" t="s">
        <v>85</v>
      </c>
      <c r="AF63" s="1">
        <f t="shared" si="17"/>
        <v>118.68200000000002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110</v>
      </c>
      <c r="B64" s="1" t="s">
        <v>41</v>
      </c>
      <c r="C64" s="1">
        <v>88</v>
      </c>
      <c r="D64" s="1">
        <v>253</v>
      </c>
      <c r="E64" s="1">
        <v>155</v>
      </c>
      <c r="F64" s="1">
        <v>126</v>
      </c>
      <c r="G64" s="7">
        <v>0.6</v>
      </c>
      <c r="H64" s="1">
        <v>60</v>
      </c>
      <c r="I64" s="11" t="s">
        <v>102</v>
      </c>
      <c r="J64" s="1">
        <v>181</v>
      </c>
      <c r="K64" s="1">
        <f t="shared" si="14"/>
        <v>-26</v>
      </c>
      <c r="L64" s="1"/>
      <c r="M64" s="1"/>
      <c r="N64" s="1"/>
      <c r="O64" s="1">
        <f t="shared" si="4"/>
        <v>31</v>
      </c>
      <c r="P64" s="5">
        <v>100</v>
      </c>
      <c r="Q64" s="5"/>
      <c r="R64" s="1"/>
      <c r="S64" s="1">
        <f t="shared" si="6"/>
        <v>7.290322580645161</v>
      </c>
      <c r="T64" s="1">
        <f t="shared" si="7"/>
        <v>4.064516129032258</v>
      </c>
      <c r="U64" s="1">
        <v>33</v>
      </c>
      <c r="V64" s="1">
        <v>35</v>
      </c>
      <c r="W64" s="1">
        <v>28.6</v>
      </c>
      <c r="X64" s="1">
        <v>14.2</v>
      </c>
      <c r="Y64" s="1">
        <v>13.8</v>
      </c>
      <c r="Z64" s="1">
        <v>17.600000000000001</v>
      </c>
      <c r="AA64" s="1">
        <v>20.6</v>
      </c>
      <c r="AB64" s="1">
        <v>13.8</v>
      </c>
      <c r="AC64" s="1">
        <v>14</v>
      </c>
      <c r="AD64" s="1">
        <v>18.399999999999999</v>
      </c>
      <c r="AE64" s="1" t="s">
        <v>103</v>
      </c>
      <c r="AF64" s="1">
        <f t="shared" si="17"/>
        <v>60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111</v>
      </c>
      <c r="B65" s="1" t="s">
        <v>41</v>
      </c>
      <c r="C65" s="1">
        <v>53</v>
      </c>
      <c r="D65" s="1">
        <v>294</v>
      </c>
      <c r="E65" s="1">
        <v>116</v>
      </c>
      <c r="F65" s="1">
        <v>204</v>
      </c>
      <c r="G65" s="7">
        <v>0.35</v>
      </c>
      <c r="H65" s="1">
        <v>50</v>
      </c>
      <c r="I65" s="1" t="s">
        <v>36</v>
      </c>
      <c r="J65" s="1">
        <v>126</v>
      </c>
      <c r="K65" s="1">
        <f t="shared" si="14"/>
        <v>-10</v>
      </c>
      <c r="L65" s="1"/>
      <c r="M65" s="1"/>
      <c r="N65" s="1"/>
      <c r="O65" s="1">
        <f t="shared" si="4"/>
        <v>23.2</v>
      </c>
      <c r="P65" s="5">
        <f t="shared" si="16"/>
        <v>28</v>
      </c>
      <c r="Q65" s="5"/>
      <c r="R65" s="1"/>
      <c r="S65" s="1">
        <f t="shared" si="6"/>
        <v>10</v>
      </c>
      <c r="T65" s="1">
        <f t="shared" si="7"/>
        <v>8.793103448275863</v>
      </c>
      <c r="U65" s="1">
        <v>25.2</v>
      </c>
      <c r="V65" s="1">
        <v>33.6</v>
      </c>
      <c r="W65" s="1">
        <v>28</v>
      </c>
      <c r="X65" s="1">
        <v>20</v>
      </c>
      <c r="Y65" s="1">
        <v>17.600000000000001</v>
      </c>
      <c r="Z65" s="1">
        <v>20</v>
      </c>
      <c r="AA65" s="1">
        <v>27</v>
      </c>
      <c r="AB65" s="1">
        <v>29.8</v>
      </c>
      <c r="AC65" s="1">
        <v>29.6</v>
      </c>
      <c r="AD65" s="1">
        <v>24.2</v>
      </c>
      <c r="AE65" s="1"/>
      <c r="AF65" s="1">
        <f t="shared" si="17"/>
        <v>9.7999999999999989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112</v>
      </c>
      <c r="B66" s="1" t="s">
        <v>41</v>
      </c>
      <c r="C66" s="1">
        <v>550</v>
      </c>
      <c r="D66" s="1">
        <v>1143</v>
      </c>
      <c r="E66" s="1">
        <v>373</v>
      </c>
      <c r="F66" s="1">
        <v>619</v>
      </c>
      <c r="G66" s="7">
        <v>0.37</v>
      </c>
      <c r="H66" s="1">
        <v>50</v>
      </c>
      <c r="I66" s="1" t="s">
        <v>36</v>
      </c>
      <c r="J66" s="1">
        <v>373</v>
      </c>
      <c r="K66" s="1">
        <f t="shared" si="14"/>
        <v>0</v>
      </c>
      <c r="L66" s="1"/>
      <c r="M66" s="1"/>
      <c r="N66" s="1"/>
      <c r="O66" s="1">
        <f t="shared" si="4"/>
        <v>74.599999999999994</v>
      </c>
      <c r="P66" s="5">
        <f t="shared" si="16"/>
        <v>127</v>
      </c>
      <c r="Q66" s="5"/>
      <c r="R66" s="1"/>
      <c r="S66" s="1">
        <f t="shared" si="6"/>
        <v>10</v>
      </c>
      <c r="T66" s="1">
        <f t="shared" si="7"/>
        <v>8.2975871313672922</v>
      </c>
      <c r="U66" s="1">
        <v>78.2</v>
      </c>
      <c r="V66" s="1">
        <v>80.599999999999994</v>
      </c>
      <c r="W66" s="1">
        <v>88.4</v>
      </c>
      <c r="X66" s="1">
        <v>93</v>
      </c>
      <c r="Y66" s="1">
        <v>88</v>
      </c>
      <c r="Z66" s="1">
        <v>98.4</v>
      </c>
      <c r="AA66" s="1">
        <v>121.8</v>
      </c>
      <c r="AB66" s="1">
        <v>111.6</v>
      </c>
      <c r="AC66" s="1">
        <v>80.400000000000006</v>
      </c>
      <c r="AD66" s="1">
        <v>80.8</v>
      </c>
      <c r="AE66" s="1" t="s">
        <v>94</v>
      </c>
      <c r="AF66" s="1">
        <f t="shared" si="17"/>
        <v>46.99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113</v>
      </c>
      <c r="B67" s="1" t="s">
        <v>41</v>
      </c>
      <c r="C67" s="1">
        <v>74</v>
      </c>
      <c r="D67" s="1">
        <v>44</v>
      </c>
      <c r="E67" s="1">
        <v>29</v>
      </c>
      <c r="F67" s="1">
        <v>76</v>
      </c>
      <c r="G67" s="7">
        <v>0.4</v>
      </c>
      <c r="H67" s="1">
        <v>30</v>
      </c>
      <c r="I67" s="1" t="s">
        <v>36</v>
      </c>
      <c r="J67" s="1">
        <v>35</v>
      </c>
      <c r="K67" s="1">
        <f t="shared" si="14"/>
        <v>-6</v>
      </c>
      <c r="L67" s="1"/>
      <c r="M67" s="1"/>
      <c r="N67" s="1"/>
      <c r="O67" s="1">
        <f t="shared" si="4"/>
        <v>5.8</v>
      </c>
      <c r="P67" s="5"/>
      <c r="Q67" s="5"/>
      <c r="R67" s="1"/>
      <c r="S67" s="1">
        <f t="shared" si="6"/>
        <v>13.103448275862069</v>
      </c>
      <c r="T67" s="1">
        <f t="shared" si="7"/>
        <v>13.103448275862069</v>
      </c>
      <c r="U67" s="1">
        <v>5</v>
      </c>
      <c r="V67" s="1">
        <v>6.4</v>
      </c>
      <c r="W67" s="1">
        <v>10.4</v>
      </c>
      <c r="X67" s="1">
        <v>11</v>
      </c>
      <c r="Y67" s="1">
        <v>5</v>
      </c>
      <c r="Z67" s="1">
        <v>5.4</v>
      </c>
      <c r="AA67" s="1">
        <v>8.8000000000000007</v>
      </c>
      <c r="AB67" s="1">
        <v>6</v>
      </c>
      <c r="AC67" s="1">
        <v>6.8</v>
      </c>
      <c r="AD67" s="1">
        <v>8</v>
      </c>
      <c r="AE67" s="1"/>
      <c r="AF67" s="1">
        <f t="shared" si="1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114</v>
      </c>
      <c r="B68" s="1" t="s">
        <v>41</v>
      </c>
      <c r="C68" s="1">
        <v>154</v>
      </c>
      <c r="D68" s="1">
        <v>126</v>
      </c>
      <c r="E68" s="1">
        <v>144</v>
      </c>
      <c r="F68" s="1">
        <v>96</v>
      </c>
      <c r="G68" s="7">
        <v>0.6</v>
      </c>
      <c r="H68" s="1">
        <v>55</v>
      </c>
      <c r="I68" s="11" t="s">
        <v>102</v>
      </c>
      <c r="J68" s="1">
        <v>151</v>
      </c>
      <c r="K68" s="1">
        <f t="shared" si="14"/>
        <v>-7</v>
      </c>
      <c r="L68" s="1"/>
      <c r="M68" s="1"/>
      <c r="N68" s="1"/>
      <c r="O68" s="1">
        <f t="shared" si="4"/>
        <v>28.8</v>
      </c>
      <c r="P68" s="5">
        <v>20</v>
      </c>
      <c r="Q68" s="5"/>
      <c r="R68" s="1"/>
      <c r="S68" s="1">
        <f t="shared" si="6"/>
        <v>4.0277777777777777</v>
      </c>
      <c r="T68" s="1">
        <f t="shared" si="7"/>
        <v>3.333333333333333</v>
      </c>
      <c r="U68" s="1">
        <v>30</v>
      </c>
      <c r="V68" s="1">
        <v>31.6</v>
      </c>
      <c r="W68" s="1">
        <v>23.4</v>
      </c>
      <c r="X68" s="1">
        <v>9.1999999999999993</v>
      </c>
      <c r="Y68" s="1">
        <v>11</v>
      </c>
      <c r="Z68" s="1">
        <v>9.4</v>
      </c>
      <c r="AA68" s="1">
        <v>10</v>
      </c>
      <c r="AB68" s="1">
        <v>4.2</v>
      </c>
      <c r="AC68" s="1">
        <v>4.4000000000000004</v>
      </c>
      <c r="AD68" s="1">
        <v>8.1999999999999993</v>
      </c>
      <c r="AE68" s="10" t="s">
        <v>85</v>
      </c>
      <c r="AF68" s="1">
        <f t="shared" si="17"/>
        <v>12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115</v>
      </c>
      <c r="B69" s="1" t="s">
        <v>41</v>
      </c>
      <c r="C69" s="1">
        <v>139</v>
      </c>
      <c r="D69" s="1"/>
      <c r="E69" s="1">
        <v>39</v>
      </c>
      <c r="F69" s="1">
        <v>67</v>
      </c>
      <c r="G69" s="7">
        <v>0.45</v>
      </c>
      <c r="H69" s="1">
        <v>40</v>
      </c>
      <c r="I69" s="1" t="s">
        <v>36</v>
      </c>
      <c r="J69" s="1">
        <v>39</v>
      </c>
      <c r="K69" s="1">
        <f t="shared" si="14"/>
        <v>0</v>
      </c>
      <c r="L69" s="1"/>
      <c r="M69" s="1"/>
      <c r="N69" s="1"/>
      <c r="O69" s="1">
        <f t="shared" si="4"/>
        <v>7.8</v>
      </c>
      <c r="P69" s="5">
        <f t="shared" si="16"/>
        <v>11</v>
      </c>
      <c r="Q69" s="5"/>
      <c r="R69" s="1"/>
      <c r="S69" s="1">
        <f t="shared" si="6"/>
        <v>10</v>
      </c>
      <c r="T69" s="1">
        <f t="shared" si="7"/>
        <v>8.5897435897435894</v>
      </c>
      <c r="U69" s="1">
        <v>7.4</v>
      </c>
      <c r="V69" s="1">
        <v>9</v>
      </c>
      <c r="W69" s="1">
        <v>12.8</v>
      </c>
      <c r="X69" s="1">
        <v>7.6</v>
      </c>
      <c r="Y69" s="1">
        <v>7.6</v>
      </c>
      <c r="Z69" s="1">
        <v>9.8000000000000007</v>
      </c>
      <c r="AA69" s="1">
        <v>11.6</v>
      </c>
      <c r="AB69" s="1">
        <v>11.4</v>
      </c>
      <c r="AC69" s="1">
        <v>9.8000000000000007</v>
      </c>
      <c r="AD69" s="1">
        <v>6</v>
      </c>
      <c r="AE69" s="1" t="s">
        <v>116</v>
      </c>
      <c r="AF69" s="1">
        <f t="shared" si="17"/>
        <v>4.95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117</v>
      </c>
      <c r="B70" s="1" t="s">
        <v>41</v>
      </c>
      <c r="C70" s="1">
        <v>551</v>
      </c>
      <c r="D70" s="1"/>
      <c r="E70" s="1">
        <v>325</v>
      </c>
      <c r="F70" s="1">
        <v>157</v>
      </c>
      <c r="G70" s="7">
        <v>0.4</v>
      </c>
      <c r="H70" s="1">
        <v>50</v>
      </c>
      <c r="I70" s="11" t="s">
        <v>102</v>
      </c>
      <c r="J70" s="1">
        <v>337</v>
      </c>
      <c r="K70" s="1">
        <f t="shared" ref="K70:K95" si="18">E70-J70</f>
        <v>-12</v>
      </c>
      <c r="L70" s="1"/>
      <c r="M70" s="1"/>
      <c r="N70" s="1"/>
      <c r="O70" s="1">
        <f t="shared" si="4"/>
        <v>65</v>
      </c>
      <c r="P70" s="5">
        <v>200</v>
      </c>
      <c r="Q70" s="5"/>
      <c r="R70" s="1"/>
      <c r="S70" s="1">
        <f t="shared" si="6"/>
        <v>5.4923076923076923</v>
      </c>
      <c r="T70" s="1">
        <f t="shared" si="7"/>
        <v>2.4153846153846152</v>
      </c>
      <c r="U70" s="1">
        <v>59.8</v>
      </c>
      <c r="V70" s="1">
        <v>72</v>
      </c>
      <c r="W70" s="1">
        <v>52.8</v>
      </c>
      <c r="X70" s="1">
        <v>44.8</v>
      </c>
      <c r="Y70" s="1">
        <v>35.4</v>
      </c>
      <c r="Z70" s="1">
        <v>30.2</v>
      </c>
      <c r="AA70" s="1">
        <v>25.6</v>
      </c>
      <c r="AB70" s="1">
        <v>24.4</v>
      </c>
      <c r="AC70" s="1">
        <v>28.2</v>
      </c>
      <c r="AD70" s="1">
        <v>27.8</v>
      </c>
      <c r="AE70" s="1" t="s">
        <v>85</v>
      </c>
      <c r="AF70" s="1">
        <f t="shared" si="17"/>
        <v>80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118</v>
      </c>
      <c r="B71" s="1" t="s">
        <v>41</v>
      </c>
      <c r="C71" s="1">
        <v>24</v>
      </c>
      <c r="D71" s="1"/>
      <c r="E71" s="1">
        <v>19</v>
      </c>
      <c r="F71" s="1">
        <v>3</v>
      </c>
      <c r="G71" s="7">
        <v>0.4</v>
      </c>
      <c r="H71" s="1">
        <v>55</v>
      </c>
      <c r="I71" s="1" t="s">
        <v>36</v>
      </c>
      <c r="J71" s="1">
        <v>23</v>
      </c>
      <c r="K71" s="1">
        <f t="shared" si="18"/>
        <v>-4</v>
      </c>
      <c r="L71" s="1"/>
      <c r="M71" s="1"/>
      <c r="N71" s="1"/>
      <c r="O71" s="1">
        <f t="shared" ref="O71:O95" si="19">E71/5</f>
        <v>3.8</v>
      </c>
      <c r="P71" s="5">
        <f>7*O71-N71-F71</f>
        <v>23.599999999999998</v>
      </c>
      <c r="Q71" s="5"/>
      <c r="R71" s="1"/>
      <c r="S71" s="1">
        <f t="shared" ref="S71:S95" si="20">(F71+N71+P71)/O71</f>
        <v>7</v>
      </c>
      <c r="T71" s="1">
        <f t="shared" ref="T71:T95" si="21">(F71+N71)/O71</f>
        <v>0.78947368421052633</v>
      </c>
      <c r="U71" s="1">
        <v>3</v>
      </c>
      <c r="V71" s="1">
        <v>3.2</v>
      </c>
      <c r="W71" s="1">
        <v>1.6</v>
      </c>
      <c r="X71" s="1">
        <v>2.2000000000000002</v>
      </c>
      <c r="Y71" s="1">
        <v>2.8</v>
      </c>
      <c r="Z71" s="1">
        <v>1.8</v>
      </c>
      <c r="AA71" s="1">
        <v>1.4</v>
      </c>
      <c r="AB71" s="1">
        <v>2.4</v>
      </c>
      <c r="AC71" s="1">
        <v>2</v>
      </c>
      <c r="AD71" s="1">
        <v>1.2</v>
      </c>
      <c r="AE71" s="1" t="s">
        <v>119</v>
      </c>
      <c r="AF71" s="1">
        <f t="shared" si="17"/>
        <v>9.44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120</v>
      </c>
      <c r="B72" s="1" t="s">
        <v>35</v>
      </c>
      <c r="C72" s="1">
        <v>354.31900000000002</v>
      </c>
      <c r="D72" s="1">
        <v>358.589</v>
      </c>
      <c r="E72" s="1">
        <v>222.82</v>
      </c>
      <c r="F72" s="1">
        <v>414.9</v>
      </c>
      <c r="G72" s="7">
        <v>1</v>
      </c>
      <c r="H72" s="1">
        <v>55</v>
      </c>
      <c r="I72" s="1" t="s">
        <v>36</v>
      </c>
      <c r="J72" s="1">
        <v>219.9</v>
      </c>
      <c r="K72" s="1">
        <f t="shared" si="18"/>
        <v>2.9199999999999875</v>
      </c>
      <c r="L72" s="1"/>
      <c r="M72" s="1"/>
      <c r="N72" s="1"/>
      <c r="O72" s="1">
        <f t="shared" si="19"/>
        <v>44.564</v>
      </c>
      <c r="P72" s="5">
        <f t="shared" si="16"/>
        <v>30.740000000000009</v>
      </c>
      <c r="Q72" s="5"/>
      <c r="R72" s="1"/>
      <c r="S72" s="1">
        <f t="shared" si="20"/>
        <v>10</v>
      </c>
      <c r="T72" s="1">
        <f t="shared" si="21"/>
        <v>9.3102055470783593</v>
      </c>
      <c r="U72" s="1">
        <v>47.805599999999998</v>
      </c>
      <c r="V72" s="1">
        <v>44.881599999999999</v>
      </c>
      <c r="W72" s="1">
        <v>42.330199999999998</v>
      </c>
      <c r="X72" s="1">
        <v>53.934199999999997</v>
      </c>
      <c r="Y72" s="1">
        <v>58.639599999999987</v>
      </c>
      <c r="Z72" s="1">
        <v>64.6858</v>
      </c>
      <c r="AA72" s="1">
        <v>58.004600000000003</v>
      </c>
      <c r="AB72" s="1">
        <v>40.786799999999999</v>
      </c>
      <c r="AC72" s="1">
        <v>45.515799999999999</v>
      </c>
      <c r="AD72" s="1">
        <v>48.635800000000003</v>
      </c>
      <c r="AE72" s="1" t="s">
        <v>121</v>
      </c>
      <c r="AF72" s="1">
        <f t="shared" si="17"/>
        <v>30.740000000000009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6" t="s">
        <v>122</v>
      </c>
      <c r="B73" s="16" t="s">
        <v>41</v>
      </c>
      <c r="C73" s="16"/>
      <c r="D73" s="16"/>
      <c r="E73" s="16"/>
      <c r="F73" s="16"/>
      <c r="G73" s="17">
        <v>0</v>
      </c>
      <c r="H73" s="16">
        <v>40</v>
      </c>
      <c r="I73" s="16" t="s">
        <v>36</v>
      </c>
      <c r="J73" s="16"/>
      <c r="K73" s="16">
        <f t="shared" si="18"/>
        <v>0</v>
      </c>
      <c r="L73" s="16"/>
      <c r="M73" s="16"/>
      <c r="N73" s="16"/>
      <c r="O73" s="16">
        <f t="shared" si="19"/>
        <v>0</v>
      </c>
      <c r="P73" s="18"/>
      <c r="Q73" s="18"/>
      <c r="R73" s="16"/>
      <c r="S73" s="16" t="e">
        <f t="shared" si="20"/>
        <v>#DIV/0!</v>
      </c>
      <c r="T73" s="16" t="e">
        <f t="shared" si="21"/>
        <v>#DIV/0!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 t="s">
        <v>48</v>
      </c>
      <c r="AF73" s="16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6" t="s">
        <v>123</v>
      </c>
      <c r="B74" s="16" t="s">
        <v>41</v>
      </c>
      <c r="C74" s="16"/>
      <c r="D74" s="16"/>
      <c r="E74" s="16"/>
      <c r="F74" s="16"/>
      <c r="G74" s="17">
        <v>0</v>
      </c>
      <c r="H74" s="16">
        <v>35</v>
      </c>
      <c r="I74" s="16" t="s">
        <v>36</v>
      </c>
      <c r="J74" s="16"/>
      <c r="K74" s="16">
        <f t="shared" si="18"/>
        <v>0</v>
      </c>
      <c r="L74" s="16"/>
      <c r="M74" s="16"/>
      <c r="N74" s="16"/>
      <c r="O74" s="16">
        <f t="shared" si="19"/>
        <v>0</v>
      </c>
      <c r="P74" s="18"/>
      <c r="Q74" s="18"/>
      <c r="R74" s="16"/>
      <c r="S74" s="16" t="e">
        <f t="shared" si="20"/>
        <v>#DIV/0!</v>
      </c>
      <c r="T74" s="16" t="e">
        <f t="shared" si="21"/>
        <v>#DIV/0!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 t="s">
        <v>48</v>
      </c>
      <c r="AF74" s="16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124</v>
      </c>
      <c r="B75" s="1" t="s">
        <v>35</v>
      </c>
      <c r="C75" s="1">
        <v>622.56200000000001</v>
      </c>
      <c r="D75" s="1">
        <v>1868.0640000000001</v>
      </c>
      <c r="E75" s="1">
        <v>983.55899999999997</v>
      </c>
      <c r="F75" s="1">
        <v>1438.65</v>
      </c>
      <c r="G75" s="7">
        <v>1</v>
      </c>
      <c r="H75" s="1">
        <v>60</v>
      </c>
      <c r="I75" s="1" t="s">
        <v>36</v>
      </c>
      <c r="J75" s="1">
        <v>980.32399999999996</v>
      </c>
      <c r="K75" s="1">
        <f t="shared" si="18"/>
        <v>3.2350000000000136</v>
      </c>
      <c r="L75" s="1"/>
      <c r="M75" s="1"/>
      <c r="N75" s="1">
        <v>300</v>
      </c>
      <c r="O75" s="1">
        <f t="shared" si="19"/>
        <v>196.71179999999998</v>
      </c>
      <c r="P75" s="5">
        <f t="shared" ref="P75:P78" si="22">10*O75-N75-F75</f>
        <v>228.46799999999985</v>
      </c>
      <c r="Q75" s="5"/>
      <c r="R75" s="1"/>
      <c r="S75" s="1">
        <f t="shared" si="20"/>
        <v>10</v>
      </c>
      <c r="T75" s="1">
        <f t="shared" si="21"/>
        <v>8.8385648446102376</v>
      </c>
      <c r="U75" s="1">
        <v>202.44739999999999</v>
      </c>
      <c r="V75" s="1">
        <v>191.30719999999999</v>
      </c>
      <c r="W75" s="1">
        <v>154.98859999999999</v>
      </c>
      <c r="X75" s="1">
        <v>143.98159999999999</v>
      </c>
      <c r="Y75" s="1">
        <v>110.36</v>
      </c>
      <c r="Z75" s="1">
        <v>104.879</v>
      </c>
      <c r="AA75" s="1">
        <v>115.4114</v>
      </c>
      <c r="AB75" s="1">
        <v>118.6122</v>
      </c>
      <c r="AC75" s="1">
        <v>109.4522</v>
      </c>
      <c r="AD75" s="1">
        <v>111.2598</v>
      </c>
      <c r="AE75" s="1" t="s">
        <v>51</v>
      </c>
      <c r="AF75" s="1">
        <f>G75*P75</f>
        <v>228.46799999999985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125</v>
      </c>
      <c r="B76" s="1" t="s">
        <v>35</v>
      </c>
      <c r="C76" s="1">
        <v>1901.6410000000001</v>
      </c>
      <c r="D76" s="1">
        <v>2791.3</v>
      </c>
      <c r="E76" s="1">
        <v>1918.77</v>
      </c>
      <c r="F76" s="1">
        <v>2405.7109999999998</v>
      </c>
      <c r="G76" s="7">
        <v>1</v>
      </c>
      <c r="H76" s="1">
        <v>60</v>
      </c>
      <c r="I76" s="1" t="s">
        <v>36</v>
      </c>
      <c r="J76" s="1">
        <v>2206.1950000000002</v>
      </c>
      <c r="K76" s="1">
        <f t="shared" si="18"/>
        <v>-287.42500000000018</v>
      </c>
      <c r="L76" s="1"/>
      <c r="M76" s="1"/>
      <c r="N76" s="1">
        <v>500</v>
      </c>
      <c r="O76" s="1">
        <f t="shared" si="19"/>
        <v>383.75400000000002</v>
      </c>
      <c r="P76" s="5">
        <f t="shared" si="22"/>
        <v>931.82900000000018</v>
      </c>
      <c r="Q76" s="5"/>
      <c r="R76" s="1"/>
      <c r="S76" s="1">
        <f t="shared" si="20"/>
        <v>10</v>
      </c>
      <c r="T76" s="1">
        <f t="shared" si="21"/>
        <v>7.5718064176529749</v>
      </c>
      <c r="U76" s="1">
        <v>346.92180000000002</v>
      </c>
      <c r="V76" s="1">
        <v>339.83519999999999</v>
      </c>
      <c r="W76" s="1">
        <v>329.10120000000001</v>
      </c>
      <c r="X76" s="1">
        <v>321.3252</v>
      </c>
      <c r="Y76" s="1">
        <v>263.27</v>
      </c>
      <c r="Z76" s="1">
        <v>234.5498</v>
      </c>
      <c r="AA76" s="1">
        <v>249.4716</v>
      </c>
      <c r="AB76" s="1">
        <v>244.61600000000001</v>
      </c>
      <c r="AC76" s="1">
        <v>202.19239999999999</v>
      </c>
      <c r="AD76" s="1">
        <v>208.3768</v>
      </c>
      <c r="AE76" s="1" t="s">
        <v>51</v>
      </c>
      <c r="AF76" s="1">
        <f>G76*P76</f>
        <v>931.82900000000018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126</v>
      </c>
      <c r="B77" s="1" t="s">
        <v>35</v>
      </c>
      <c r="C77" s="1">
        <v>1749.4490000000001</v>
      </c>
      <c r="D77" s="1">
        <v>5812.9170000000004</v>
      </c>
      <c r="E77" s="1">
        <v>2945.3270000000002</v>
      </c>
      <c r="F77" s="1">
        <v>3910.723</v>
      </c>
      <c r="G77" s="7">
        <v>1</v>
      </c>
      <c r="H77" s="1">
        <v>60</v>
      </c>
      <c r="I77" s="1" t="s">
        <v>36</v>
      </c>
      <c r="J77" s="1">
        <v>3544.1219999999998</v>
      </c>
      <c r="K77" s="1">
        <f t="shared" si="18"/>
        <v>-598.79499999999962</v>
      </c>
      <c r="L77" s="1"/>
      <c r="M77" s="1"/>
      <c r="N77" s="1">
        <v>800</v>
      </c>
      <c r="O77" s="1">
        <f t="shared" si="19"/>
        <v>589.06540000000007</v>
      </c>
      <c r="P77" s="5">
        <f t="shared" si="22"/>
        <v>1179.9310000000005</v>
      </c>
      <c r="Q77" s="5"/>
      <c r="R77" s="1"/>
      <c r="S77" s="1">
        <f t="shared" si="20"/>
        <v>10</v>
      </c>
      <c r="T77" s="1">
        <f t="shared" si="21"/>
        <v>7.9969439726047389</v>
      </c>
      <c r="U77" s="1">
        <v>553.51379999999995</v>
      </c>
      <c r="V77" s="1">
        <v>528.65519999999992</v>
      </c>
      <c r="W77" s="1">
        <v>418.56020000000001</v>
      </c>
      <c r="X77" s="1">
        <v>393.92140000000001</v>
      </c>
      <c r="Y77" s="1">
        <v>281.34739999999999</v>
      </c>
      <c r="Z77" s="1">
        <v>262.83620000000002</v>
      </c>
      <c r="AA77" s="1">
        <v>364.59440000000001</v>
      </c>
      <c r="AB77" s="1">
        <v>359.72820000000002</v>
      </c>
      <c r="AC77" s="1">
        <v>262.61259999999999</v>
      </c>
      <c r="AD77" s="1">
        <v>290.464</v>
      </c>
      <c r="AE77" s="1" t="s">
        <v>51</v>
      </c>
      <c r="AF77" s="1">
        <f>G77*P77</f>
        <v>1179.9310000000005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127</v>
      </c>
      <c r="B78" s="1" t="s">
        <v>35</v>
      </c>
      <c r="C78" s="1">
        <v>1313.925</v>
      </c>
      <c r="D78" s="1">
        <v>3346.2049999999999</v>
      </c>
      <c r="E78" s="1">
        <v>1461.1659999999999</v>
      </c>
      <c r="F78" s="1">
        <v>2058.1550000000002</v>
      </c>
      <c r="G78" s="7">
        <v>1</v>
      </c>
      <c r="H78" s="1">
        <v>60</v>
      </c>
      <c r="I78" s="1" t="s">
        <v>36</v>
      </c>
      <c r="J78" s="1">
        <v>1744.1590000000001</v>
      </c>
      <c r="K78" s="1">
        <f t="shared" si="18"/>
        <v>-282.99300000000017</v>
      </c>
      <c r="L78" s="1"/>
      <c r="M78" s="1"/>
      <c r="N78" s="1"/>
      <c r="O78" s="1">
        <f t="shared" si="19"/>
        <v>292.23320000000001</v>
      </c>
      <c r="P78" s="5">
        <f t="shared" si="22"/>
        <v>864.17700000000013</v>
      </c>
      <c r="Q78" s="5"/>
      <c r="R78" s="1"/>
      <c r="S78" s="1">
        <f t="shared" si="20"/>
        <v>10</v>
      </c>
      <c r="T78" s="1">
        <f t="shared" si="21"/>
        <v>7.0428513940236774</v>
      </c>
      <c r="U78" s="1">
        <v>283.35520000000002</v>
      </c>
      <c r="V78" s="1">
        <v>262.40019999999998</v>
      </c>
      <c r="W78" s="1">
        <v>394.51060000000001</v>
      </c>
      <c r="X78" s="1">
        <v>452.81420000000003</v>
      </c>
      <c r="Y78" s="1">
        <v>570.38779999999997</v>
      </c>
      <c r="Z78" s="1">
        <v>540.75400000000002</v>
      </c>
      <c r="AA78" s="1">
        <v>517.28660000000002</v>
      </c>
      <c r="AB78" s="1">
        <v>525.50740000000008</v>
      </c>
      <c r="AC78" s="1">
        <v>464.85340000000002</v>
      </c>
      <c r="AD78" s="1">
        <v>488.53980000000001</v>
      </c>
      <c r="AE78" s="10" t="s">
        <v>149</v>
      </c>
      <c r="AF78" s="1">
        <f>G78*P78</f>
        <v>864.17700000000013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6" t="s">
        <v>128</v>
      </c>
      <c r="B79" s="16" t="s">
        <v>35</v>
      </c>
      <c r="C79" s="16"/>
      <c r="D79" s="16"/>
      <c r="E79" s="16"/>
      <c r="F79" s="16"/>
      <c r="G79" s="17">
        <v>0</v>
      </c>
      <c r="H79" s="16">
        <v>55</v>
      </c>
      <c r="I79" s="16" t="s">
        <v>36</v>
      </c>
      <c r="J79" s="16"/>
      <c r="K79" s="16">
        <f t="shared" si="18"/>
        <v>0</v>
      </c>
      <c r="L79" s="16"/>
      <c r="M79" s="16"/>
      <c r="N79" s="16"/>
      <c r="O79" s="16">
        <f t="shared" si="19"/>
        <v>0</v>
      </c>
      <c r="P79" s="18"/>
      <c r="Q79" s="18"/>
      <c r="R79" s="16"/>
      <c r="S79" s="16" t="e">
        <f t="shared" si="20"/>
        <v>#DIV/0!</v>
      </c>
      <c r="T79" s="16" t="e">
        <f t="shared" si="21"/>
        <v>#DIV/0!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 t="s">
        <v>48</v>
      </c>
      <c r="AF79" s="16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6" t="s">
        <v>129</v>
      </c>
      <c r="B80" s="16" t="s">
        <v>35</v>
      </c>
      <c r="C80" s="16"/>
      <c r="D80" s="16"/>
      <c r="E80" s="16"/>
      <c r="F80" s="16"/>
      <c r="G80" s="17">
        <v>0</v>
      </c>
      <c r="H80" s="16">
        <v>55</v>
      </c>
      <c r="I80" s="16" t="s">
        <v>36</v>
      </c>
      <c r="J80" s="16"/>
      <c r="K80" s="16">
        <f t="shared" si="18"/>
        <v>0</v>
      </c>
      <c r="L80" s="16"/>
      <c r="M80" s="16"/>
      <c r="N80" s="16"/>
      <c r="O80" s="16">
        <f t="shared" si="19"/>
        <v>0</v>
      </c>
      <c r="P80" s="18"/>
      <c r="Q80" s="18"/>
      <c r="R80" s="16"/>
      <c r="S80" s="16" t="e">
        <f t="shared" si="20"/>
        <v>#DIV/0!</v>
      </c>
      <c r="T80" s="16" t="e">
        <f t="shared" si="21"/>
        <v>#DIV/0!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 t="s">
        <v>48</v>
      </c>
      <c r="AF80" s="16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6" t="s">
        <v>130</v>
      </c>
      <c r="B81" s="16" t="s">
        <v>35</v>
      </c>
      <c r="C81" s="16"/>
      <c r="D81" s="16"/>
      <c r="E81" s="16"/>
      <c r="F81" s="16"/>
      <c r="G81" s="17">
        <v>0</v>
      </c>
      <c r="H81" s="16">
        <v>55</v>
      </c>
      <c r="I81" s="16" t="s">
        <v>36</v>
      </c>
      <c r="J81" s="16"/>
      <c r="K81" s="16">
        <f t="shared" si="18"/>
        <v>0</v>
      </c>
      <c r="L81" s="16"/>
      <c r="M81" s="16"/>
      <c r="N81" s="16"/>
      <c r="O81" s="16">
        <f t="shared" si="19"/>
        <v>0</v>
      </c>
      <c r="P81" s="18"/>
      <c r="Q81" s="18"/>
      <c r="R81" s="16"/>
      <c r="S81" s="16" t="e">
        <f t="shared" si="20"/>
        <v>#DIV/0!</v>
      </c>
      <c r="T81" s="16" t="e">
        <f t="shared" si="21"/>
        <v>#DIV/0!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 t="s">
        <v>48</v>
      </c>
      <c r="AF81" s="16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131</v>
      </c>
      <c r="B82" s="1" t="s">
        <v>35</v>
      </c>
      <c r="C82" s="1">
        <v>72.078999999999994</v>
      </c>
      <c r="D82" s="1">
        <v>121.23399999999999</v>
      </c>
      <c r="E82" s="1">
        <v>58.087000000000003</v>
      </c>
      <c r="F82" s="1">
        <v>99.790999999999997</v>
      </c>
      <c r="G82" s="7">
        <v>1</v>
      </c>
      <c r="H82" s="1">
        <v>60</v>
      </c>
      <c r="I82" s="1" t="s">
        <v>36</v>
      </c>
      <c r="J82" s="1">
        <v>81.108000000000004</v>
      </c>
      <c r="K82" s="1">
        <f t="shared" si="18"/>
        <v>-23.021000000000001</v>
      </c>
      <c r="L82" s="1"/>
      <c r="M82" s="1"/>
      <c r="N82" s="1"/>
      <c r="O82" s="1">
        <f t="shared" si="19"/>
        <v>11.6174</v>
      </c>
      <c r="P82" s="5">
        <f>10*O82-N82-F82</f>
        <v>16.38300000000001</v>
      </c>
      <c r="Q82" s="5"/>
      <c r="R82" s="1"/>
      <c r="S82" s="1">
        <f t="shared" si="20"/>
        <v>10</v>
      </c>
      <c r="T82" s="1">
        <f t="shared" si="21"/>
        <v>8.5897877321948108</v>
      </c>
      <c r="U82" s="1">
        <v>17.168199999999999</v>
      </c>
      <c r="V82" s="1">
        <v>16.528199999999998</v>
      </c>
      <c r="W82" s="1">
        <v>9.157</v>
      </c>
      <c r="X82" s="1">
        <v>12.7302</v>
      </c>
      <c r="Y82" s="1">
        <v>16.103400000000001</v>
      </c>
      <c r="Z82" s="1">
        <v>10.2828</v>
      </c>
      <c r="AA82" s="1">
        <v>10.310600000000001</v>
      </c>
      <c r="AB82" s="1">
        <v>10.636799999999999</v>
      </c>
      <c r="AC82" s="1">
        <v>4.1880000000000006</v>
      </c>
      <c r="AD82" s="1">
        <v>5.1656000000000004</v>
      </c>
      <c r="AE82" s="1" t="s">
        <v>119</v>
      </c>
      <c r="AF82" s="1">
        <f>G82*P82</f>
        <v>16.38300000000001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6" t="s">
        <v>132</v>
      </c>
      <c r="B83" s="16" t="s">
        <v>41</v>
      </c>
      <c r="C83" s="16"/>
      <c r="D83" s="16"/>
      <c r="E83" s="16"/>
      <c r="F83" s="16"/>
      <c r="G83" s="17">
        <v>0</v>
      </c>
      <c r="H83" s="16">
        <v>40</v>
      </c>
      <c r="I83" s="16" t="s">
        <v>36</v>
      </c>
      <c r="J83" s="16"/>
      <c r="K83" s="16">
        <f t="shared" si="18"/>
        <v>0</v>
      </c>
      <c r="L83" s="16"/>
      <c r="M83" s="16"/>
      <c r="N83" s="16"/>
      <c r="O83" s="16">
        <f t="shared" si="19"/>
        <v>0</v>
      </c>
      <c r="P83" s="18"/>
      <c r="Q83" s="18"/>
      <c r="R83" s="16"/>
      <c r="S83" s="16" t="e">
        <f t="shared" si="20"/>
        <v>#DIV/0!</v>
      </c>
      <c r="T83" s="16" t="e">
        <f t="shared" si="21"/>
        <v>#DIV/0!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 t="s">
        <v>48</v>
      </c>
      <c r="AF83" s="16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6" t="s">
        <v>133</v>
      </c>
      <c r="B84" s="16" t="s">
        <v>41</v>
      </c>
      <c r="C84" s="16"/>
      <c r="D84" s="16"/>
      <c r="E84" s="16"/>
      <c r="F84" s="16"/>
      <c r="G84" s="17">
        <v>0</v>
      </c>
      <c r="H84" s="16">
        <v>40</v>
      </c>
      <c r="I84" s="16" t="s">
        <v>36</v>
      </c>
      <c r="J84" s="16"/>
      <c r="K84" s="16">
        <f t="shared" si="18"/>
        <v>0</v>
      </c>
      <c r="L84" s="16"/>
      <c r="M84" s="16"/>
      <c r="N84" s="16"/>
      <c r="O84" s="16">
        <f t="shared" si="19"/>
        <v>0</v>
      </c>
      <c r="P84" s="18"/>
      <c r="Q84" s="18"/>
      <c r="R84" s="16"/>
      <c r="S84" s="16" t="e">
        <f t="shared" si="20"/>
        <v>#DIV/0!</v>
      </c>
      <c r="T84" s="16" t="e">
        <f t="shared" si="21"/>
        <v>#DIV/0!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 t="s">
        <v>48</v>
      </c>
      <c r="AF84" s="16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134</v>
      </c>
      <c r="B85" s="1" t="s">
        <v>41</v>
      </c>
      <c r="C85" s="1">
        <v>230</v>
      </c>
      <c r="D85" s="1">
        <v>716</v>
      </c>
      <c r="E85" s="1">
        <v>373</v>
      </c>
      <c r="F85" s="1">
        <v>555</v>
      </c>
      <c r="G85" s="7">
        <v>0.3</v>
      </c>
      <c r="H85" s="1">
        <v>40</v>
      </c>
      <c r="I85" s="1" t="s">
        <v>36</v>
      </c>
      <c r="J85" s="1">
        <v>382</v>
      </c>
      <c r="K85" s="1">
        <f t="shared" si="18"/>
        <v>-9</v>
      </c>
      <c r="L85" s="1"/>
      <c r="M85" s="1"/>
      <c r="N85" s="1"/>
      <c r="O85" s="1">
        <f t="shared" si="19"/>
        <v>74.599999999999994</v>
      </c>
      <c r="P85" s="5">
        <f t="shared" ref="P85:P91" si="23">10*O85-N85-F85</f>
        <v>191</v>
      </c>
      <c r="Q85" s="5"/>
      <c r="R85" s="1"/>
      <c r="S85" s="1">
        <f t="shared" si="20"/>
        <v>10</v>
      </c>
      <c r="T85" s="1">
        <f t="shared" si="21"/>
        <v>7.4396782841823059</v>
      </c>
      <c r="U85" s="1">
        <v>77.2</v>
      </c>
      <c r="V85" s="1">
        <v>73.400000000000006</v>
      </c>
      <c r="W85" s="1">
        <v>57.6</v>
      </c>
      <c r="X85" s="1">
        <v>56.6</v>
      </c>
      <c r="Y85" s="1">
        <v>54.4</v>
      </c>
      <c r="Z85" s="1">
        <v>56</v>
      </c>
      <c r="AA85" s="1">
        <v>65.2</v>
      </c>
      <c r="AB85" s="1">
        <v>65.599999999999994</v>
      </c>
      <c r="AC85" s="1">
        <v>55.6</v>
      </c>
      <c r="AD85" s="1">
        <v>58.6</v>
      </c>
      <c r="AE85" s="1"/>
      <c r="AF85" s="1">
        <f t="shared" ref="AF85:AF91" si="24">G85*P85</f>
        <v>57.3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135</v>
      </c>
      <c r="B86" s="1" t="s">
        <v>41</v>
      </c>
      <c r="C86" s="1">
        <v>40</v>
      </c>
      <c r="D86" s="1"/>
      <c r="E86" s="1">
        <v>40</v>
      </c>
      <c r="F86" s="1"/>
      <c r="G86" s="7">
        <v>0.05</v>
      </c>
      <c r="H86" s="1">
        <v>120</v>
      </c>
      <c r="I86" s="1" t="s">
        <v>36</v>
      </c>
      <c r="J86" s="1">
        <v>47</v>
      </c>
      <c r="K86" s="1">
        <f t="shared" si="18"/>
        <v>-7</v>
      </c>
      <c r="L86" s="1"/>
      <c r="M86" s="1"/>
      <c r="N86" s="1"/>
      <c r="O86" s="1">
        <f t="shared" si="19"/>
        <v>8</v>
      </c>
      <c r="P86" s="5">
        <f>6*O86-N86-F86</f>
        <v>48</v>
      </c>
      <c r="Q86" s="5"/>
      <c r="R86" s="1"/>
      <c r="S86" s="1">
        <f t="shared" si="20"/>
        <v>6</v>
      </c>
      <c r="T86" s="1">
        <f t="shared" si="21"/>
        <v>0</v>
      </c>
      <c r="U86" s="1">
        <v>2.2000000000000002</v>
      </c>
      <c r="V86" s="1">
        <v>4</v>
      </c>
      <c r="W86" s="1">
        <v>4.5999999999999996</v>
      </c>
      <c r="X86" s="1">
        <v>4.8</v>
      </c>
      <c r="Y86" s="1">
        <v>2.8</v>
      </c>
      <c r="Z86" s="1">
        <v>4</v>
      </c>
      <c r="AA86" s="1">
        <v>15</v>
      </c>
      <c r="AB86" s="1">
        <v>15</v>
      </c>
      <c r="AC86" s="1">
        <v>6.6</v>
      </c>
      <c r="AD86" s="1">
        <v>2.6</v>
      </c>
      <c r="AE86" s="10" t="s">
        <v>145</v>
      </c>
      <c r="AF86" s="1">
        <f t="shared" si="24"/>
        <v>2.4000000000000004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136</v>
      </c>
      <c r="B87" s="1" t="s">
        <v>35</v>
      </c>
      <c r="C87" s="1">
        <v>2583.4250000000002</v>
      </c>
      <c r="D87" s="1">
        <v>5105.875</v>
      </c>
      <c r="E87" s="1">
        <v>2355.0940000000001</v>
      </c>
      <c r="F87" s="1">
        <v>3921.0839999999998</v>
      </c>
      <c r="G87" s="7">
        <v>1</v>
      </c>
      <c r="H87" s="1">
        <v>40</v>
      </c>
      <c r="I87" s="1" t="s">
        <v>36</v>
      </c>
      <c r="J87" s="1">
        <v>2334.7080000000001</v>
      </c>
      <c r="K87" s="1">
        <f t="shared" si="18"/>
        <v>20.385999999999967</v>
      </c>
      <c r="L87" s="1"/>
      <c r="M87" s="1"/>
      <c r="N87" s="1"/>
      <c r="O87" s="1">
        <f t="shared" si="19"/>
        <v>471.0188</v>
      </c>
      <c r="P87" s="5">
        <f t="shared" si="23"/>
        <v>789.10400000000027</v>
      </c>
      <c r="Q87" s="5"/>
      <c r="R87" s="1"/>
      <c r="S87" s="1">
        <f t="shared" si="20"/>
        <v>10</v>
      </c>
      <c r="T87" s="1">
        <f t="shared" si="21"/>
        <v>8.3246868277869162</v>
      </c>
      <c r="U87" s="1">
        <v>517.29380000000003</v>
      </c>
      <c r="V87" s="1">
        <v>510.08699999999999</v>
      </c>
      <c r="W87" s="1">
        <v>479.54579999999999</v>
      </c>
      <c r="X87" s="1">
        <v>475.3972</v>
      </c>
      <c r="Y87" s="1">
        <v>447.7978</v>
      </c>
      <c r="Z87" s="1">
        <v>451.82940000000002</v>
      </c>
      <c r="AA87" s="1">
        <v>542.05359999999996</v>
      </c>
      <c r="AB87" s="1">
        <v>542.65559999999994</v>
      </c>
      <c r="AC87" s="1">
        <v>438.75580000000002</v>
      </c>
      <c r="AD87" s="1">
        <v>460.75659999999999</v>
      </c>
      <c r="AE87" s="1" t="s">
        <v>58</v>
      </c>
      <c r="AF87" s="1">
        <f t="shared" si="24"/>
        <v>789.10400000000027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137</v>
      </c>
      <c r="B88" s="1" t="s">
        <v>41</v>
      </c>
      <c r="C88" s="1">
        <v>220</v>
      </c>
      <c r="D88" s="1">
        <v>931</v>
      </c>
      <c r="E88" s="1">
        <v>430</v>
      </c>
      <c r="F88" s="1">
        <v>689</v>
      </c>
      <c r="G88" s="7">
        <v>0.3</v>
      </c>
      <c r="H88" s="1">
        <v>40</v>
      </c>
      <c r="I88" s="1" t="s">
        <v>36</v>
      </c>
      <c r="J88" s="1">
        <v>443</v>
      </c>
      <c r="K88" s="1">
        <f t="shared" si="18"/>
        <v>-13</v>
      </c>
      <c r="L88" s="1"/>
      <c r="M88" s="1"/>
      <c r="N88" s="1"/>
      <c r="O88" s="1">
        <f t="shared" si="19"/>
        <v>86</v>
      </c>
      <c r="P88" s="5">
        <f t="shared" si="23"/>
        <v>171</v>
      </c>
      <c r="Q88" s="5"/>
      <c r="R88" s="1"/>
      <c r="S88" s="1">
        <f t="shared" si="20"/>
        <v>10</v>
      </c>
      <c r="T88" s="1">
        <f t="shared" si="21"/>
        <v>8.0116279069767433</v>
      </c>
      <c r="U88" s="1">
        <v>93.8</v>
      </c>
      <c r="V88" s="1">
        <v>91.2</v>
      </c>
      <c r="W88" s="1">
        <v>68.400000000000006</v>
      </c>
      <c r="X88" s="1">
        <v>66.8</v>
      </c>
      <c r="Y88" s="1">
        <v>62.4</v>
      </c>
      <c r="Z88" s="1">
        <v>60.8</v>
      </c>
      <c r="AA88" s="1">
        <v>77</v>
      </c>
      <c r="AB88" s="1">
        <v>79.2</v>
      </c>
      <c r="AC88" s="1">
        <v>66</v>
      </c>
      <c r="AD88" s="1">
        <v>67.599999999999994</v>
      </c>
      <c r="AE88" s="1"/>
      <c r="AF88" s="1">
        <f t="shared" si="24"/>
        <v>51.3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138</v>
      </c>
      <c r="B89" s="1" t="s">
        <v>41</v>
      </c>
      <c r="C89" s="1">
        <v>212</v>
      </c>
      <c r="D89" s="1">
        <v>673</v>
      </c>
      <c r="E89" s="1">
        <v>411</v>
      </c>
      <c r="F89" s="1">
        <v>455</v>
      </c>
      <c r="G89" s="7">
        <v>0.3</v>
      </c>
      <c r="H89" s="1">
        <v>40</v>
      </c>
      <c r="I89" s="1" t="s">
        <v>36</v>
      </c>
      <c r="J89" s="1">
        <v>424</v>
      </c>
      <c r="K89" s="1">
        <f t="shared" si="18"/>
        <v>-13</v>
      </c>
      <c r="L89" s="1"/>
      <c r="M89" s="1"/>
      <c r="N89" s="1"/>
      <c r="O89" s="1">
        <f t="shared" si="19"/>
        <v>82.2</v>
      </c>
      <c r="P89" s="5">
        <f t="shared" si="23"/>
        <v>367</v>
      </c>
      <c r="Q89" s="5"/>
      <c r="R89" s="1"/>
      <c r="S89" s="1">
        <f t="shared" si="20"/>
        <v>10</v>
      </c>
      <c r="T89" s="1">
        <f t="shared" si="21"/>
        <v>5.5352798053527978</v>
      </c>
      <c r="U89" s="1">
        <v>71.599999999999994</v>
      </c>
      <c r="V89" s="1">
        <v>67.599999999999994</v>
      </c>
      <c r="W89" s="1">
        <v>54.8</v>
      </c>
      <c r="X89" s="1">
        <v>54.2</v>
      </c>
      <c r="Y89" s="1">
        <v>46.8</v>
      </c>
      <c r="Z89" s="1">
        <v>47.2</v>
      </c>
      <c r="AA89" s="1">
        <v>63.2</v>
      </c>
      <c r="AB89" s="1">
        <v>65.599999999999994</v>
      </c>
      <c r="AC89" s="1">
        <v>57</v>
      </c>
      <c r="AD89" s="1">
        <v>59.4</v>
      </c>
      <c r="AE89" s="1"/>
      <c r="AF89" s="1">
        <f t="shared" si="24"/>
        <v>110.1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139</v>
      </c>
      <c r="B90" s="1" t="s">
        <v>35</v>
      </c>
      <c r="C90" s="1">
        <v>35.173999999999999</v>
      </c>
      <c r="D90" s="1">
        <v>272.13299999999998</v>
      </c>
      <c r="E90" s="1">
        <v>85.558999999999997</v>
      </c>
      <c r="F90" s="1">
        <v>169.715</v>
      </c>
      <c r="G90" s="7">
        <v>1</v>
      </c>
      <c r="H90" s="1">
        <v>45</v>
      </c>
      <c r="I90" s="1" t="s">
        <v>36</v>
      </c>
      <c r="J90" s="1">
        <v>85.7</v>
      </c>
      <c r="K90" s="1">
        <f t="shared" si="18"/>
        <v>-0.14100000000000534</v>
      </c>
      <c r="L90" s="1"/>
      <c r="M90" s="1"/>
      <c r="N90" s="1"/>
      <c r="O90" s="1">
        <f t="shared" si="19"/>
        <v>17.111799999999999</v>
      </c>
      <c r="P90" s="5"/>
      <c r="Q90" s="5"/>
      <c r="R90" s="1"/>
      <c r="S90" s="1">
        <f t="shared" si="20"/>
        <v>9.9180097944108745</v>
      </c>
      <c r="T90" s="1">
        <f t="shared" si="21"/>
        <v>9.9180097944108745</v>
      </c>
      <c r="U90" s="1">
        <v>22.279</v>
      </c>
      <c r="V90" s="1">
        <v>22.692599999999999</v>
      </c>
      <c r="W90" s="1">
        <v>18.0932</v>
      </c>
      <c r="X90" s="1">
        <v>17.944400000000002</v>
      </c>
      <c r="Y90" s="1">
        <v>16.514399999999998</v>
      </c>
      <c r="Z90" s="1">
        <v>19.220400000000001</v>
      </c>
      <c r="AA90" s="1">
        <v>19.410599999999999</v>
      </c>
      <c r="AB90" s="1">
        <v>18.307600000000001</v>
      </c>
      <c r="AC90" s="1">
        <v>19.4572</v>
      </c>
      <c r="AD90" s="1">
        <v>20.227</v>
      </c>
      <c r="AE90" s="1" t="s">
        <v>140</v>
      </c>
      <c r="AF90" s="1">
        <f t="shared" si="24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141</v>
      </c>
      <c r="B91" s="1" t="s">
        <v>35</v>
      </c>
      <c r="C91" s="1">
        <v>266.548</v>
      </c>
      <c r="D91" s="1">
        <v>679.24</v>
      </c>
      <c r="E91" s="1">
        <v>356.08699999999999</v>
      </c>
      <c r="F91" s="1">
        <v>505.23700000000002</v>
      </c>
      <c r="G91" s="7">
        <v>1</v>
      </c>
      <c r="H91" s="1">
        <v>50</v>
      </c>
      <c r="I91" s="1" t="s">
        <v>36</v>
      </c>
      <c r="J91" s="1">
        <v>403.35700000000003</v>
      </c>
      <c r="K91" s="1">
        <f t="shared" si="18"/>
        <v>-47.270000000000039</v>
      </c>
      <c r="L91" s="1"/>
      <c r="M91" s="1"/>
      <c r="N91" s="1"/>
      <c r="O91" s="1">
        <f t="shared" si="19"/>
        <v>71.217399999999998</v>
      </c>
      <c r="P91" s="5">
        <f t="shared" si="23"/>
        <v>206.93699999999995</v>
      </c>
      <c r="Q91" s="5"/>
      <c r="R91" s="1"/>
      <c r="S91" s="1">
        <f t="shared" si="20"/>
        <v>10</v>
      </c>
      <c r="T91" s="1">
        <f t="shared" si="21"/>
        <v>7.0942915635785644</v>
      </c>
      <c r="U91" s="1">
        <v>69.549599999999998</v>
      </c>
      <c r="V91" s="1">
        <v>66.131799999999998</v>
      </c>
      <c r="W91" s="1">
        <v>60.626800000000003</v>
      </c>
      <c r="X91" s="1">
        <v>58.251399999999997</v>
      </c>
      <c r="Y91" s="1">
        <v>63.950400000000002</v>
      </c>
      <c r="Z91" s="1">
        <v>64.777200000000008</v>
      </c>
      <c r="AA91" s="1">
        <v>69.00739999999999</v>
      </c>
      <c r="AB91" s="1">
        <v>69.489999999999995</v>
      </c>
      <c r="AC91" s="1">
        <v>50.404400000000003</v>
      </c>
      <c r="AD91" s="1">
        <v>51.958199999999998</v>
      </c>
      <c r="AE91" s="1"/>
      <c r="AF91" s="1">
        <f t="shared" si="24"/>
        <v>206.93699999999995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6" t="s">
        <v>142</v>
      </c>
      <c r="B92" s="16" t="s">
        <v>41</v>
      </c>
      <c r="C92" s="16"/>
      <c r="D92" s="16"/>
      <c r="E92" s="16"/>
      <c r="F92" s="16"/>
      <c r="G92" s="17">
        <v>0</v>
      </c>
      <c r="H92" s="16">
        <v>40</v>
      </c>
      <c r="I92" s="16" t="s">
        <v>36</v>
      </c>
      <c r="J92" s="16"/>
      <c r="K92" s="16">
        <f t="shared" si="18"/>
        <v>0</v>
      </c>
      <c r="L92" s="16"/>
      <c r="M92" s="16"/>
      <c r="N92" s="16"/>
      <c r="O92" s="16">
        <f t="shared" si="19"/>
        <v>0</v>
      </c>
      <c r="P92" s="18"/>
      <c r="Q92" s="18"/>
      <c r="R92" s="16"/>
      <c r="S92" s="16" t="e">
        <f t="shared" si="20"/>
        <v>#DIV/0!</v>
      </c>
      <c r="T92" s="16" t="e">
        <f t="shared" si="21"/>
        <v>#DIV/0!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 t="s">
        <v>48</v>
      </c>
      <c r="AF92" s="16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143</v>
      </c>
      <c r="B93" s="1" t="s">
        <v>41</v>
      </c>
      <c r="C93" s="1">
        <v>195</v>
      </c>
      <c r="D93" s="1">
        <v>349</v>
      </c>
      <c r="E93" s="1">
        <v>295</v>
      </c>
      <c r="F93" s="1">
        <v>198</v>
      </c>
      <c r="G93" s="7">
        <v>0.3</v>
      </c>
      <c r="H93" s="1">
        <v>40</v>
      </c>
      <c r="I93" s="1" t="s">
        <v>36</v>
      </c>
      <c r="J93" s="1">
        <v>304</v>
      </c>
      <c r="K93" s="1">
        <f t="shared" si="18"/>
        <v>-9</v>
      </c>
      <c r="L93" s="1"/>
      <c r="M93" s="1"/>
      <c r="N93" s="1"/>
      <c r="O93" s="1">
        <f t="shared" si="19"/>
        <v>59</v>
      </c>
      <c r="P93" s="5">
        <f>9*O93-N93-F93</f>
        <v>333</v>
      </c>
      <c r="Q93" s="5"/>
      <c r="R93" s="1"/>
      <c r="S93" s="1">
        <f t="shared" si="20"/>
        <v>9</v>
      </c>
      <c r="T93" s="1">
        <f t="shared" si="21"/>
        <v>3.3559322033898304</v>
      </c>
      <c r="U93" s="1">
        <v>42.6</v>
      </c>
      <c r="V93" s="1">
        <v>40.200000000000003</v>
      </c>
      <c r="W93" s="1">
        <v>41.2</v>
      </c>
      <c r="X93" s="1">
        <v>39.200000000000003</v>
      </c>
      <c r="Y93" s="1">
        <v>42.8</v>
      </c>
      <c r="Z93" s="1">
        <v>43</v>
      </c>
      <c r="AA93" s="1">
        <v>49.8</v>
      </c>
      <c r="AB93" s="1">
        <v>48.8</v>
      </c>
      <c r="AC93" s="1">
        <v>41.4</v>
      </c>
      <c r="AD93" s="1">
        <v>43</v>
      </c>
      <c r="AE93" s="1"/>
      <c r="AF93" s="1">
        <f>G93*P93</f>
        <v>99.899999999999991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144</v>
      </c>
      <c r="B94" s="1" t="s">
        <v>41</v>
      </c>
      <c r="C94" s="1">
        <v>49</v>
      </c>
      <c r="D94" s="1"/>
      <c r="E94" s="1">
        <v>39</v>
      </c>
      <c r="F94" s="1">
        <v>9</v>
      </c>
      <c r="G94" s="7">
        <v>0.12</v>
      </c>
      <c r="H94" s="1">
        <v>45</v>
      </c>
      <c r="I94" s="1" t="s">
        <v>36</v>
      </c>
      <c r="J94" s="1">
        <v>40</v>
      </c>
      <c r="K94" s="1">
        <f t="shared" si="18"/>
        <v>-1</v>
      </c>
      <c r="L94" s="1"/>
      <c r="M94" s="1"/>
      <c r="N94" s="1"/>
      <c r="O94" s="1">
        <f t="shared" si="19"/>
        <v>7.8</v>
      </c>
      <c r="P94" s="5">
        <f>7*O94-N94-F94</f>
        <v>45.6</v>
      </c>
      <c r="Q94" s="5"/>
      <c r="R94" s="1"/>
      <c r="S94" s="1">
        <f t="shared" si="20"/>
        <v>7</v>
      </c>
      <c r="T94" s="1">
        <f t="shared" si="21"/>
        <v>1.153846153846154</v>
      </c>
      <c r="U94" s="1">
        <v>2.2000000000000002</v>
      </c>
      <c r="V94" s="1">
        <v>2.2000000000000002</v>
      </c>
      <c r="W94" s="1">
        <v>6.8</v>
      </c>
      <c r="X94" s="1">
        <v>8.4</v>
      </c>
      <c r="Y94" s="1">
        <v>2.6</v>
      </c>
      <c r="Z94" s="1">
        <v>0.2</v>
      </c>
      <c r="AA94" s="1">
        <v>12</v>
      </c>
      <c r="AB94" s="1">
        <v>19.600000000000001</v>
      </c>
      <c r="AC94" s="1">
        <v>9.1999999999999993</v>
      </c>
      <c r="AD94" s="1">
        <v>1.6</v>
      </c>
      <c r="AE94" s="1" t="s">
        <v>145</v>
      </c>
      <c r="AF94" s="1">
        <f>G94*P94</f>
        <v>5.4719999999999995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6" t="s">
        <v>146</v>
      </c>
      <c r="B95" s="16" t="s">
        <v>35</v>
      </c>
      <c r="C95" s="16">
        <v>1.5249999999999999</v>
      </c>
      <c r="D95" s="16">
        <v>0.378</v>
      </c>
      <c r="E95" s="16">
        <v>1.903</v>
      </c>
      <c r="F95" s="16"/>
      <c r="G95" s="17">
        <v>0</v>
      </c>
      <c r="H95" s="16">
        <v>180</v>
      </c>
      <c r="I95" s="16" t="s">
        <v>36</v>
      </c>
      <c r="J95" s="16">
        <v>4.42</v>
      </c>
      <c r="K95" s="16">
        <f t="shared" si="18"/>
        <v>-2.5169999999999999</v>
      </c>
      <c r="L95" s="16"/>
      <c r="M95" s="16"/>
      <c r="N95" s="16"/>
      <c r="O95" s="16">
        <f t="shared" si="19"/>
        <v>0.38059999999999999</v>
      </c>
      <c r="P95" s="18"/>
      <c r="Q95" s="18"/>
      <c r="R95" s="16"/>
      <c r="S95" s="16">
        <f t="shared" si="20"/>
        <v>0</v>
      </c>
      <c r="T95" s="16">
        <f t="shared" si="21"/>
        <v>0</v>
      </c>
      <c r="U95" s="16">
        <v>0.82100000000000006</v>
      </c>
      <c r="V95" s="16">
        <v>1.1232</v>
      </c>
      <c r="W95" s="16">
        <v>1.8819999999999999</v>
      </c>
      <c r="X95" s="16">
        <v>1.8782000000000001</v>
      </c>
      <c r="Y95" s="16">
        <v>2.6183999999999998</v>
      </c>
      <c r="Z95" s="16">
        <v>2.9956</v>
      </c>
      <c r="AA95" s="16">
        <v>2.7841999999999998</v>
      </c>
      <c r="AB95" s="16">
        <v>2.4834000000000001</v>
      </c>
      <c r="AC95" s="16">
        <v>6.9099999999999993</v>
      </c>
      <c r="AD95" s="16">
        <v>8.0177999999999994</v>
      </c>
      <c r="AE95" s="16" t="s">
        <v>48</v>
      </c>
      <c r="AF95" s="1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F95" xr:uid="{B9583BA5-5173-42E6-A8AD-CB9F5ADC4C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2025-06-18T13:39:59Z</dcterms:created>
  <dcterms:modified xsi:type="dcterms:W3CDTF">2025-06-18T13:55:40Z</dcterms:modified>
</cp:coreProperties>
</file>