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Симф КИ\"/>
    </mc:Choice>
  </mc:AlternateContent>
  <xr:revisionPtr revIDLastSave="0" documentId="13_ncr:1_{C990E206-6023-487A-BA9F-A5BA7C039D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7" i="1"/>
  <c r="Z7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Y109" i="1" s="1"/>
  <c r="L110" i="1"/>
  <c r="Y110" i="1" s="1"/>
  <c r="L111" i="1"/>
  <c r="Y111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107" i="1" l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AD6" i="1"/>
  <c r="AG6" i="1"/>
  <c r="AF6" i="1"/>
  <c r="AJ6" i="1"/>
  <c r="Y56" i="1"/>
  <c r="Y50" i="1"/>
  <c r="AH6" i="1"/>
  <c r="AE6" i="1"/>
  <c r="W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<sst xmlns="http://schemas.openxmlformats.org/spreadsheetml/2006/main" count="260" uniqueCount="142">
  <si>
    <t>Период: 14.08.2025 - 21.08.2025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</si>
  <si>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</si>
  <si>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</si>
  <si>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</si>
  <si>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</si>
  <si>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</si>
  <si>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</si>
  <si>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</si>
  <si>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</si>
  <si>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</si>
  <si>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</si>
  <si>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</si>
  <si>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</si>
  <si>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</si>
  <si>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</si>
  <si>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</si>
  <si>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</si>
  <si>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</si>
  <si>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</si>
  <si>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</si>
  <si>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</si>
  <si>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</si>
  <si>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</si>
  <si>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</si>
  <si>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</si>
  <si>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</si>
  <si>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</si>
  <si>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</si>
  <si>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</si>
  <si>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</si>
  <si>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</si>
  <si>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</si>
  <si>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</si>
  <si>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</si>
  <si>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</si>
  <si>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</si>
  <si>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</si>
  <si>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</si>
  <si>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</si>
  <si>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</si>
  <si>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</si>
  <si>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</si>
  <si>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</si>
  <si>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</si>
  <si>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</si>
  <si>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</si>
  <si>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</si>
  <si>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</si>
  <si>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</si>
  <si>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</si>
  <si>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</si>
  <si>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</si>
  <si>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</si>
  <si>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</si>
  <si>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</si>
  <si>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</si>
  <si>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</si>
  <si>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</si>
  <si>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</si>
  <si>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</si>
  <si>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</si>
  <si>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</si>
  <si>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</si>
  <si>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</si>
  <si>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</si>
  <si>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</si>
  <si>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</si>
  <si>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</si>
  <si>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</si>
  <si>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</si>
  <si>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</si>
  <si>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</si>
  <si>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</si>
  <si>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</si>
  <si>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</si>
  <si>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</si>
  <si>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</si>
  <si>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</si>
  <si>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</si>
  <si>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</si>
  <si>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</si>
  <si>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</si>
  <si>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</si>
  <si>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</si>
  <si>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</si>
  <si>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</si>
  <si>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</si>
  <si>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</si>
  <si>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</si>
  <si>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</si>
  <si>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</si>
  <si>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</si>
  <si>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</si>
  <si>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</si>
  <si>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</si>
  <si>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</si>
  <si>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</si>
  <si>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</si>
  <si>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</si>
  <si>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</si>
  <si>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</si>
  <si>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</si>
  <si>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</si>
  <si>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</si>
  <si>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</si>
  <si>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</si>
  <si>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</si>
  <si>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</si>
  <si>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</si>
  <si>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</si>
  <si>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</si>
  <si>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</si>
  <si>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</si>
  <si>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</si>
  <si>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</si>
  <si>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</si>
  <si>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</si>
  <si>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</si>
  <si>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</si>
  <si>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</si>
  <si>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</si>
  <si>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</si>
  <si>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</si>
  <si>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</si>
  <si>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</si>
  <si>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</si>
  <si>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</si>
  <si>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</si>
  <si>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</si>
  <si>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</si>
  <si>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</si>
  <si>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22,08,</t>
  </si>
  <si>
    <t>25,08,</t>
  </si>
  <si>
    <t>26-1,</t>
  </si>
  <si>
    <t>26-2,</t>
  </si>
  <si>
    <t>14,5т</t>
  </si>
  <si>
    <t>27,08,</t>
  </si>
  <si>
    <t>01,08,</t>
  </si>
  <si>
    <t>08,08,</t>
  </si>
  <si>
    <t>15,08,</t>
  </si>
  <si>
    <t>21,08,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</si>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</sst>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13.08.2025 - 20.08.2025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21,08,</v>
          </cell>
          <cell r="M5" t="str">
            <v>22,08,</v>
          </cell>
          <cell r="T5" t="str">
            <v>25,08,</v>
          </cell>
          <cell r="U5" t="str">
            <v>25,08,</v>
          </cell>
          <cell r="V5" t="str">
            <v>26-1,</v>
          </cell>
          <cell r="X5" t="str">
            <v>26-2,</v>
          </cell>
          <cell r="AE5" t="str">
            <v>01,08,</v>
          </cell>
          <cell r="AF5" t="str">
            <v>08,08,</v>
          </cell>
          <cell r="AG5" t="str">
            <v>15,08,</v>
          </cell>
          <cell r="AH5" t="str">
            <v>20,08,</v>
          </cell>
        </row>
        <row r="6">
          <cell r="E6">
            <v>168922.29300000001</v>
          </cell>
          <cell r="F6">
            <v>101049.29099999998</v>
          </cell>
          <cell r="J6">
            <v>169866.18299999996</v>
          </cell>
          <cell r="K6">
            <v>-943.88999999999987</v>
          </cell>
          <cell r="L6">
            <v>30190</v>
          </cell>
          <cell r="M6">
            <v>30780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15525</v>
          </cell>
          <cell r="U6">
            <v>16390</v>
          </cell>
          <cell r="V6">
            <v>29010</v>
          </cell>
          <cell r="W6">
            <v>32606.036799999994</v>
          </cell>
          <cell r="X6">
            <v>29650</v>
          </cell>
          <cell r="AA6">
            <v>0</v>
          </cell>
          <cell r="AB6">
            <v>0</v>
          </cell>
          <cell r="AC6">
            <v>0</v>
          </cell>
          <cell r="AD6">
            <v>5892.1089999999995</v>
          </cell>
          <cell r="AE6">
            <v>29216.895399999994</v>
          </cell>
          <cell r="AF6">
            <v>32989.563200000004</v>
          </cell>
          <cell r="AG6">
            <v>33288.006399999991</v>
          </cell>
          <cell r="AH6">
            <v>35906.231999999996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251.21299999999999</v>
          </cell>
          <cell r="D7">
            <v>773.18</v>
          </cell>
          <cell r="E7">
            <v>584.89599999999996</v>
          </cell>
          <cell r="F7">
            <v>397.99299999999999</v>
          </cell>
          <cell r="G7" t="str">
            <v>н</v>
          </cell>
          <cell r="H7">
            <v>1</v>
          </cell>
          <cell r="I7">
            <v>45</v>
          </cell>
          <cell r="J7">
            <v>631.01499999999999</v>
          </cell>
          <cell r="K7">
            <v>-46.119000000000028</v>
          </cell>
          <cell r="L7">
            <v>220</v>
          </cell>
          <cell r="M7">
            <v>120</v>
          </cell>
          <cell r="W7">
            <v>116.97919999999999</v>
          </cell>
          <cell r="X7">
            <v>120</v>
          </cell>
          <cell r="Y7">
            <v>7.3345774291497978</v>
          </cell>
          <cell r="Z7">
            <v>3.4022544178794183</v>
          </cell>
          <cell r="AD7">
            <v>0</v>
          </cell>
          <cell r="AE7">
            <v>152.71039999999999</v>
          </cell>
          <cell r="AF7">
            <v>120.7062</v>
          </cell>
          <cell r="AG7">
            <v>132.59020000000001</v>
          </cell>
          <cell r="AH7">
            <v>155.642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270.01400000000001</v>
          </cell>
          <cell r="D8">
            <v>2580.7559999999999</v>
          </cell>
          <cell r="E8">
            <v>1674.7280000000001</v>
          </cell>
          <cell r="F8">
            <v>1137.3009999999999</v>
          </cell>
          <cell r="G8" t="str">
            <v>ябл</v>
          </cell>
          <cell r="H8">
            <v>1</v>
          </cell>
          <cell r="I8">
            <v>45</v>
          </cell>
          <cell r="J8">
            <v>1704.0150000000001</v>
          </cell>
          <cell r="K8">
            <v>-29.287000000000035</v>
          </cell>
          <cell r="L8">
            <v>300</v>
          </cell>
          <cell r="M8">
            <v>300</v>
          </cell>
          <cell r="U8">
            <v>150</v>
          </cell>
          <cell r="V8">
            <v>220</v>
          </cell>
          <cell r="W8">
            <v>334.94560000000001</v>
          </cell>
          <cell r="X8">
            <v>350</v>
          </cell>
          <cell r="Y8">
            <v>7.3364182123903099</v>
          </cell>
          <cell r="Z8">
            <v>3.3954797435762698</v>
          </cell>
          <cell r="AD8">
            <v>0</v>
          </cell>
          <cell r="AE8">
            <v>159.14780000000002</v>
          </cell>
          <cell r="AF8">
            <v>324.3322</v>
          </cell>
          <cell r="AG8">
            <v>305.14920000000001</v>
          </cell>
          <cell r="AH8">
            <v>411.53100000000001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1257.288</v>
          </cell>
          <cell r="D9">
            <v>3962.1410000000001</v>
          </cell>
          <cell r="E9">
            <v>3475.73</v>
          </cell>
          <cell r="F9">
            <v>1714.8789999999999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3434.471</v>
          </cell>
          <cell r="K9">
            <v>41.259000000000015</v>
          </cell>
          <cell r="L9">
            <v>650</v>
          </cell>
          <cell r="M9">
            <v>600</v>
          </cell>
          <cell r="U9">
            <v>750</v>
          </cell>
          <cell r="V9">
            <v>660</v>
          </cell>
          <cell r="W9">
            <v>695.14599999999996</v>
          </cell>
          <cell r="X9">
            <v>700</v>
          </cell>
          <cell r="Y9">
            <v>7.3004505528335057</v>
          </cell>
          <cell r="Z9">
            <v>2.4669335650352586</v>
          </cell>
          <cell r="AD9">
            <v>0</v>
          </cell>
          <cell r="AE9">
            <v>649.52359999999999</v>
          </cell>
          <cell r="AF9">
            <v>730.7894</v>
          </cell>
          <cell r="AG9">
            <v>673.68200000000002</v>
          </cell>
          <cell r="AH9">
            <v>688.52599999999995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1372</v>
          </cell>
          <cell r="D10">
            <v>6370</v>
          </cell>
          <cell r="E10">
            <v>5423</v>
          </cell>
          <cell r="F10">
            <v>2258</v>
          </cell>
          <cell r="G10" t="str">
            <v>ябл</v>
          </cell>
          <cell r="H10">
            <v>0.4</v>
          </cell>
          <cell r="I10">
            <v>45</v>
          </cell>
          <cell r="J10">
            <v>5471</v>
          </cell>
          <cell r="K10">
            <v>-48</v>
          </cell>
          <cell r="L10">
            <v>900</v>
          </cell>
          <cell r="M10">
            <v>700</v>
          </cell>
          <cell r="T10">
            <v>1500</v>
          </cell>
          <cell r="U10">
            <v>200</v>
          </cell>
          <cell r="V10">
            <v>600</v>
          </cell>
          <cell r="W10">
            <v>744.6</v>
          </cell>
          <cell r="X10">
            <v>800</v>
          </cell>
          <cell r="Y10">
            <v>7.3301101262422774</v>
          </cell>
          <cell r="Z10">
            <v>3.0325006715014773</v>
          </cell>
          <cell r="AD10">
            <v>1700</v>
          </cell>
          <cell r="AE10">
            <v>668.8</v>
          </cell>
          <cell r="AF10">
            <v>756.6</v>
          </cell>
          <cell r="AG10">
            <v>783.6</v>
          </cell>
          <cell r="AH10">
            <v>790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1352</v>
          </cell>
          <cell r="D11">
            <v>9586</v>
          </cell>
          <cell r="E11">
            <v>6508</v>
          </cell>
          <cell r="F11">
            <v>4362</v>
          </cell>
          <cell r="G11">
            <v>0</v>
          </cell>
          <cell r="H11">
            <v>0.45</v>
          </cell>
          <cell r="I11">
            <v>45</v>
          </cell>
          <cell r="J11">
            <v>6534</v>
          </cell>
          <cell r="K11">
            <v>-26</v>
          </cell>
          <cell r="L11">
            <v>1400</v>
          </cell>
          <cell r="M11">
            <v>1200</v>
          </cell>
          <cell r="T11">
            <v>600</v>
          </cell>
          <cell r="V11">
            <v>1200</v>
          </cell>
          <cell r="W11">
            <v>1301.5999999999999</v>
          </cell>
          <cell r="X11">
            <v>1400</v>
          </cell>
          <cell r="Y11">
            <v>7.3463429625076833</v>
          </cell>
          <cell r="Z11">
            <v>3.3512599877074374</v>
          </cell>
          <cell r="AD11">
            <v>0</v>
          </cell>
          <cell r="AE11">
            <v>1069.5999999999999</v>
          </cell>
          <cell r="AF11">
            <v>1378.6</v>
          </cell>
          <cell r="AG11">
            <v>1428.8</v>
          </cell>
          <cell r="AH11">
            <v>1386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2696</v>
          </cell>
          <cell r="D12">
            <v>8453</v>
          </cell>
          <cell r="E12">
            <v>7108</v>
          </cell>
          <cell r="F12">
            <v>3869</v>
          </cell>
          <cell r="G12" t="str">
            <v>оконч</v>
          </cell>
          <cell r="H12">
            <v>0.45</v>
          </cell>
          <cell r="I12">
            <v>45</v>
          </cell>
          <cell r="J12">
            <v>7251</v>
          </cell>
          <cell r="K12">
            <v>-143</v>
          </cell>
          <cell r="L12">
            <v>1000</v>
          </cell>
          <cell r="M12">
            <v>1000</v>
          </cell>
          <cell r="T12">
            <v>2802</v>
          </cell>
          <cell r="V12">
            <v>1200</v>
          </cell>
          <cell r="W12">
            <v>1121.5999999999999</v>
          </cell>
          <cell r="X12">
            <v>1200</v>
          </cell>
          <cell r="Y12">
            <v>7.3725035663338092</v>
          </cell>
          <cell r="Z12">
            <v>3.4495363766048506</v>
          </cell>
          <cell r="AD12">
            <v>1500</v>
          </cell>
          <cell r="AE12">
            <v>1209</v>
          </cell>
          <cell r="AF12">
            <v>1210.5999999999999</v>
          </cell>
          <cell r="AG12">
            <v>1191.8</v>
          </cell>
          <cell r="AH12">
            <v>1238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47</v>
          </cell>
          <cell r="D13">
            <v>113</v>
          </cell>
          <cell r="E13">
            <v>92</v>
          </cell>
          <cell r="F13">
            <v>66</v>
          </cell>
          <cell r="G13">
            <v>0</v>
          </cell>
          <cell r="H13">
            <v>0.4</v>
          </cell>
          <cell r="I13">
            <v>50</v>
          </cell>
          <cell r="J13">
            <v>111</v>
          </cell>
          <cell r="K13">
            <v>-19</v>
          </cell>
          <cell r="L13">
            <v>30</v>
          </cell>
          <cell r="M13">
            <v>0</v>
          </cell>
          <cell r="U13">
            <v>10</v>
          </cell>
          <cell r="V13">
            <v>20</v>
          </cell>
          <cell r="W13">
            <v>18.399999999999999</v>
          </cell>
          <cell r="X13">
            <v>20</v>
          </cell>
          <cell r="Y13">
            <v>7.9347826086956532</v>
          </cell>
          <cell r="Z13">
            <v>3.5869565217391308</v>
          </cell>
          <cell r="AD13">
            <v>0</v>
          </cell>
          <cell r="AE13">
            <v>16.399999999999999</v>
          </cell>
          <cell r="AF13">
            <v>18.600000000000001</v>
          </cell>
          <cell r="AG13">
            <v>17.2</v>
          </cell>
          <cell r="AH13">
            <v>21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249</v>
          </cell>
          <cell r="D14">
            <v>617</v>
          </cell>
          <cell r="E14">
            <v>435</v>
          </cell>
          <cell r="F14">
            <v>72</v>
          </cell>
          <cell r="G14">
            <v>0</v>
          </cell>
          <cell r="H14">
            <v>0.17</v>
          </cell>
          <cell r="I14">
            <v>180</v>
          </cell>
          <cell r="J14">
            <v>477</v>
          </cell>
          <cell r="K14">
            <v>-42</v>
          </cell>
          <cell r="L14">
            <v>0</v>
          </cell>
          <cell r="M14">
            <v>100</v>
          </cell>
          <cell r="U14">
            <v>300</v>
          </cell>
          <cell r="V14">
            <v>300</v>
          </cell>
          <cell r="W14">
            <v>87</v>
          </cell>
          <cell r="Y14">
            <v>8.8735632183908049</v>
          </cell>
          <cell r="Z14">
            <v>0.82758620689655171</v>
          </cell>
          <cell r="AD14">
            <v>0</v>
          </cell>
          <cell r="AE14">
            <v>50.4</v>
          </cell>
          <cell r="AF14">
            <v>84.8</v>
          </cell>
          <cell r="AG14">
            <v>75.8</v>
          </cell>
          <cell r="AH14">
            <v>141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191</v>
          </cell>
          <cell r="D15">
            <v>516</v>
          </cell>
          <cell r="E15">
            <v>425</v>
          </cell>
          <cell r="F15">
            <v>266</v>
          </cell>
          <cell r="G15">
            <v>0</v>
          </cell>
          <cell r="H15">
            <v>0.3</v>
          </cell>
          <cell r="I15">
            <v>40</v>
          </cell>
          <cell r="J15">
            <v>441</v>
          </cell>
          <cell r="K15">
            <v>-16</v>
          </cell>
          <cell r="L15">
            <v>90</v>
          </cell>
          <cell r="M15">
            <v>70</v>
          </cell>
          <cell r="U15">
            <v>40</v>
          </cell>
          <cell r="V15">
            <v>70</v>
          </cell>
          <cell r="W15">
            <v>85</v>
          </cell>
          <cell r="X15">
            <v>100</v>
          </cell>
          <cell r="Y15">
            <v>7.4823529411764707</v>
          </cell>
          <cell r="Z15">
            <v>3.1294117647058823</v>
          </cell>
          <cell r="AD15">
            <v>0</v>
          </cell>
          <cell r="AE15">
            <v>79.400000000000006</v>
          </cell>
          <cell r="AF15">
            <v>87.2</v>
          </cell>
          <cell r="AG15">
            <v>82.8</v>
          </cell>
          <cell r="AH15">
            <v>59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1529</v>
          </cell>
          <cell r="D16">
            <v>2068</v>
          </cell>
          <cell r="E16">
            <v>1823</v>
          </cell>
          <cell r="F16">
            <v>1483</v>
          </cell>
          <cell r="G16">
            <v>0</v>
          </cell>
          <cell r="H16">
            <v>0.17</v>
          </cell>
          <cell r="I16">
            <v>180</v>
          </cell>
          <cell r="J16">
            <v>1855</v>
          </cell>
          <cell r="K16">
            <v>-32</v>
          </cell>
          <cell r="L16">
            <v>500</v>
          </cell>
          <cell r="M16">
            <v>500</v>
          </cell>
          <cell r="T16">
            <v>600</v>
          </cell>
          <cell r="W16">
            <v>364.6</v>
          </cell>
          <cell r="X16">
            <v>500</v>
          </cell>
          <cell r="Y16">
            <v>8.1815688425671969</v>
          </cell>
          <cell r="Z16">
            <v>4.0674712013165113</v>
          </cell>
          <cell r="AD16">
            <v>0</v>
          </cell>
          <cell r="AE16">
            <v>324.8</v>
          </cell>
          <cell r="AF16">
            <v>382</v>
          </cell>
          <cell r="AG16">
            <v>379.2</v>
          </cell>
          <cell r="AH16">
            <v>413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350</v>
          </cell>
          <cell r="D17">
            <v>1003</v>
          </cell>
          <cell r="E17">
            <v>540</v>
          </cell>
          <cell r="F17">
            <v>353</v>
          </cell>
          <cell r="G17">
            <v>0</v>
          </cell>
          <cell r="H17">
            <v>0.35</v>
          </cell>
          <cell r="I17">
            <v>45</v>
          </cell>
          <cell r="J17">
            <v>560</v>
          </cell>
          <cell r="K17">
            <v>-20</v>
          </cell>
          <cell r="L17">
            <v>0</v>
          </cell>
          <cell r="M17">
            <v>80</v>
          </cell>
          <cell r="U17">
            <v>160</v>
          </cell>
          <cell r="V17">
            <v>100</v>
          </cell>
          <cell r="W17">
            <v>108</v>
          </cell>
          <cell r="X17">
            <v>100</v>
          </cell>
          <cell r="Y17">
            <v>7.3425925925925926</v>
          </cell>
          <cell r="Z17">
            <v>3.2685185185185186</v>
          </cell>
          <cell r="AD17">
            <v>0</v>
          </cell>
          <cell r="AE17">
            <v>133.6</v>
          </cell>
          <cell r="AF17">
            <v>120.2</v>
          </cell>
          <cell r="AG17">
            <v>107</v>
          </cell>
          <cell r="AH17">
            <v>118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42</v>
          </cell>
          <cell r="D18">
            <v>383</v>
          </cell>
          <cell r="E18">
            <v>111</v>
          </cell>
          <cell r="F18">
            <v>220</v>
          </cell>
          <cell r="G18" t="str">
            <v>н</v>
          </cell>
          <cell r="H18">
            <v>0.35</v>
          </cell>
          <cell r="I18">
            <v>45</v>
          </cell>
          <cell r="J18">
            <v>122</v>
          </cell>
          <cell r="K18">
            <v>-11</v>
          </cell>
          <cell r="L18">
            <v>0</v>
          </cell>
          <cell r="M18">
            <v>30</v>
          </cell>
          <cell r="W18">
            <v>22.2</v>
          </cell>
          <cell r="Y18">
            <v>11.261261261261261</v>
          </cell>
          <cell r="Z18">
            <v>9.9099099099099099</v>
          </cell>
          <cell r="AD18">
            <v>0</v>
          </cell>
          <cell r="AE18">
            <v>23.4</v>
          </cell>
          <cell r="AF18">
            <v>28.8</v>
          </cell>
          <cell r="AG18">
            <v>33.200000000000003</v>
          </cell>
          <cell r="AH18">
            <v>30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279</v>
          </cell>
          <cell r="D19">
            <v>1290</v>
          </cell>
          <cell r="E19">
            <v>673</v>
          </cell>
          <cell r="F19">
            <v>363</v>
          </cell>
          <cell r="G19">
            <v>0</v>
          </cell>
          <cell r="H19">
            <v>0.35</v>
          </cell>
          <cell r="I19">
            <v>45</v>
          </cell>
          <cell r="J19">
            <v>696</v>
          </cell>
          <cell r="K19">
            <v>-23</v>
          </cell>
          <cell r="L19">
            <v>150</v>
          </cell>
          <cell r="M19">
            <v>150</v>
          </cell>
          <cell r="U19">
            <v>100</v>
          </cell>
          <cell r="V19">
            <v>100</v>
          </cell>
          <cell r="W19">
            <v>134.6</v>
          </cell>
          <cell r="X19">
            <v>120</v>
          </cell>
          <cell r="Y19">
            <v>7.3031203566121849</v>
          </cell>
          <cell r="Z19">
            <v>2.6968796433878159</v>
          </cell>
          <cell r="AD19">
            <v>0</v>
          </cell>
          <cell r="AE19">
            <v>33</v>
          </cell>
          <cell r="AF19">
            <v>50.4</v>
          </cell>
          <cell r="AG19">
            <v>126</v>
          </cell>
          <cell r="AH19">
            <v>96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238</v>
          </cell>
          <cell r="D20">
            <v>1563</v>
          </cell>
          <cell r="E20">
            <v>715</v>
          </cell>
          <cell r="F20">
            <v>526</v>
          </cell>
          <cell r="G20">
            <v>0</v>
          </cell>
          <cell r="H20">
            <v>0.35</v>
          </cell>
          <cell r="I20">
            <v>45</v>
          </cell>
          <cell r="J20">
            <v>736</v>
          </cell>
          <cell r="K20">
            <v>-21</v>
          </cell>
          <cell r="L20">
            <v>150</v>
          </cell>
          <cell r="M20">
            <v>150</v>
          </cell>
          <cell r="U20">
            <v>100</v>
          </cell>
          <cell r="V20">
            <v>100</v>
          </cell>
          <cell r="W20">
            <v>143</v>
          </cell>
          <cell r="X20">
            <v>100</v>
          </cell>
          <cell r="Y20">
            <v>7.8741258741258742</v>
          </cell>
          <cell r="Z20">
            <v>3.6783216783216783</v>
          </cell>
          <cell r="AD20">
            <v>0</v>
          </cell>
          <cell r="AE20">
            <v>100</v>
          </cell>
          <cell r="AF20">
            <v>143</v>
          </cell>
          <cell r="AG20">
            <v>158.80000000000001</v>
          </cell>
          <cell r="AH20">
            <v>115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184.94900000000001</v>
          </cell>
          <cell r="D21">
            <v>972.23800000000006</v>
          </cell>
          <cell r="E21">
            <v>670.76599999999996</v>
          </cell>
          <cell r="F21">
            <v>480.28399999999999</v>
          </cell>
          <cell r="G21">
            <v>0</v>
          </cell>
          <cell r="H21">
            <v>1</v>
          </cell>
          <cell r="I21">
            <v>50</v>
          </cell>
          <cell r="J21">
            <v>658.01300000000003</v>
          </cell>
          <cell r="K21">
            <v>12.752999999999929</v>
          </cell>
          <cell r="L21">
            <v>100</v>
          </cell>
          <cell r="M21">
            <v>100</v>
          </cell>
          <cell r="U21">
            <v>50</v>
          </cell>
          <cell r="V21">
            <v>120</v>
          </cell>
          <cell r="W21">
            <v>134.1532</v>
          </cell>
          <cell r="X21">
            <v>130</v>
          </cell>
          <cell r="Y21">
            <v>7.3071980392566109</v>
          </cell>
          <cell r="Z21">
            <v>3.5801158675305547</v>
          </cell>
          <cell r="AD21">
            <v>0</v>
          </cell>
          <cell r="AE21">
            <v>118.06959999999999</v>
          </cell>
          <cell r="AF21">
            <v>148.8194</v>
          </cell>
          <cell r="AG21">
            <v>142.48560000000001</v>
          </cell>
          <cell r="AH21">
            <v>140.68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2417.627</v>
          </cell>
          <cell r="D22">
            <v>11709.508</v>
          </cell>
          <cell r="E22">
            <v>6325.9780000000001</v>
          </cell>
          <cell r="F22">
            <v>2632.2689999999998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6402.7749999999996</v>
          </cell>
          <cell r="K22">
            <v>-76.796999999999571</v>
          </cell>
          <cell r="L22">
            <v>1000</v>
          </cell>
          <cell r="M22">
            <v>1000</v>
          </cell>
          <cell r="T22">
            <v>15</v>
          </cell>
          <cell r="U22">
            <v>2000</v>
          </cell>
          <cell r="V22">
            <v>1400</v>
          </cell>
          <cell r="W22">
            <v>1256.2288000000001</v>
          </cell>
          <cell r="X22">
            <v>1200</v>
          </cell>
          <cell r="Y22">
            <v>7.3491938729632684</v>
          </cell>
          <cell r="Z22">
            <v>2.0953738681998053</v>
          </cell>
          <cell r="AD22">
            <v>44.834000000000003</v>
          </cell>
          <cell r="AE22">
            <v>1104.7834</v>
          </cell>
          <cell r="AF22">
            <v>1277.9254000000001</v>
          </cell>
          <cell r="AG22">
            <v>1221.9998000000001</v>
          </cell>
          <cell r="AH22">
            <v>1508.7149999999999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119.271</v>
          </cell>
          <cell r="D23">
            <v>575.67200000000003</v>
          </cell>
          <cell r="E23">
            <v>416.46899999999999</v>
          </cell>
          <cell r="F23">
            <v>265.10899999999998</v>
          </cell>
          <cell r="G23">
            <v>0</v>
          </cell>
          <cell r="H23">
            <v>1</v>
          </cell>
          <cell r="I23">
            <v>50</v>
          </cell>
          <cell r="J23">
            <v>404.28800000000001</v>
          </cell>
          <cell r="K23">
            <v>12.180999999999983</v>
          </cell>
          <cell r="L23">
            <v>50</v>
          </cell>
          <cell r="M23">
            <v>80</v>
          </cell>
          <cell r="U23">
            <v>50</v>
          </cell>
          <cell r="V23">
            <v>80</v>
          </cell>
          <cell r="W23">
            <v>83.293800000000005</v>
          </cell>
          <cell r="X23">
            <v>80</v>
          </cell>
          <cell r="Y23">
            <v>7.2647543994871153</v>
          </cell>
          <cell r="Z23">
            <v>3.1828179288254344</v>
          </cell>
          <cell r="AD23">
            <v>0</v>
          </cell>
          <cell r="AE23">
            <v>78.253999999999991</v>
          </cell>
          <cell r="AF23">
            <v>86.169399999999996</v>
          </cell>
          <cell r="AG23">
            <v>85.806799999999996</v>
          </cell>
          <cell r="AH23">
            <v>164.291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686.57799999999997</v>
          </cell>
          <cell r="D24">
            <v>2480.0230000000001</v>
          </cell>
          <cell r="E24">
            <v>1681.2260000000001</v>
          </cell>
          <cell r="F24">
            <v>1468.895</v>
          </cell>
          <cell r="G24">
            <v>0</v>
          </cell>
          <cell r="H24">
            <v>1</v>
          </cell>
          <cell r="I24">
            <v>60</v>
          </cell>
          <cell r="J24">
            <v>1989.28</v>
          </cell>
          <cell r="K24">
            <v>-308.05399999999986</v>
          </cell>
          <cell r="L24">
            <v>140</v>
          </cell>
          <cell r="M24">
            <v>360</v>
          </cell>
          <cell r="V24">
            <v>150</v>
          </cell>
          <cell r="W24">
            <v>336.24520000000001</v>
          </cell>
          <cell r="X24">
            <v>350</v>
          </cell>
          <cell r="Y24">
            <v>7.3425434772005662</v>
          </cell>
          <cell r="Z24">
            <v>4.3685233276192488</v>
          </cell>
          <cell r="AD24">
            <v>0</v>
          </cell>
          <cell r="AE24">
            <v>360.42860000000002</v>
          </cell>
          <cell r="AF24">
            <v>360.78359999999998</v>
          </cell>
          <cell r="AG24">
            <v>400.63240000000002</v>
          </cell>
          <cell r="AH24">
            <v>508.13200000000001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262.94400000000002</v>
          </cell>
          <cell r="D25">
            <v>1033.241</v>
          </cell>
          <cell r="E25">
            <v>753.43499999999995</v>
          </cell>
          <cell r="F25">
            <v>521.54700000000003</v>
          </cell>
          <cell r="G25">
            <v>0</v>
          </cell>
          <cell r="H25">
            <v>1</v>
          </cell>
          <cell r="I25">
            <v>50</v>
          </cell>
          <cell r="J25">
            <v>729.75699999999995</v>
          </cell>
          <cell r="K25">
            <v>23.677999999999997</v>
          </cell>
          <cell r="L25">
            <v>120</v>
          </cell>
          <cell r="M25">
            <v>150</v>
          </cell>
          <cell r="U25">
            <v>30</v>
          </cell>
          <cell r="V25">
            <v>130</v>
          </cell>
          <cell r="W25">
            <v>150.68699999999998</v>
          </cell>
          <cell r="X25">
            <v>140</v>
          </cell>
          <cell r="Y25">
            <v>7.2438033805172317</v>
          </cell>
          <cell r="Z25">
            <v>3.4611280336060846</v>
          </cell>
          <cell r="AD25">
            <v>0</v>
          </cell>
          <cell r="AE25">
            <v>135.886</v>
          </cell>
          <cell r="AF25">
            <v>170.04919999999998</v>
          </cell>
          <cell r="AG25">
            <v>163.7098</v>
          </cell>
          <cell r="AH25">
            <v>162.423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65.295000000000002</v>
          </cell>
          <cell r="D26">
            <v>465.61500000000001</v>
          </cell>
          <cell r="E26">
            <v>230.792</v>
          </cell>
          <cell r="F26">
            <v>138.56100000000001</v>
          </cell>
          <cell r="G26">
            <v>0</v>
          </cell>
          <cell r="H26">
            <v>1</v>
          </cell>
          <cell r="I26">
            <v>60</v>
          </cell>
          <cell r="J26">
            <v>220.60900000000001</v>
          </cell>
          <cell r="K26">
            <v>10.182999999999993</v>
          </cell>
          <cell r="L26">
            <v>40</v>
          </cell>
          <cell r="M26">
            <v>50</v>
          </cell>
          <cell r="U26">
            <v>20</v>
          </cell>
          <cell r="V26">
            <v>50</v>
          </cell>
          <cell r="W26">
            <v>46.1584</v>
          </cell>
          <cell r="X26">
            <v>30</v>
          </cell>
          <cell r="Y26">
            <v>7.1181193455579059</v>
          </cell>
          <cell r="Z26">
            <v>3.0018588165967626</v>
          </cell>
          <cell r="AD26">
            <v>0</v>
          </cell>
          <cell r="AE26">
            <v>36.448999999999998</v>
          </cell>
          <cell r="AF26">
            <v>46.874200000000002</v>
          </cell>
          <cell r="AG26">
            <v>45.768599999999999</v>
          </cell>
          <cell r="AH26">
            <v>45.064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72.924000000000007</v>
          </cell>
          <cell r="D27">
            <v>297.036</v>
          </cell>
          <cell r="E27">
            <v>209.608</v>
          </cell>
          <cell r="F27">
            <v>105.999</v>
          </cell>
          <cell r="G27">
            <v>0</v>
          </cell>
          <cell r="H27">
            <v>1</v>
          </cell>
          <cell r="I27">
            <v>60</v>
          </cell>
          <cell r="J27">
            <v>200.7</v>
          </cell>
          <cell r="K27">
            <v>8.9080000000000155</v>
          </cell>
          <cell r="L27">
            <v>20</v>
          </cell>
          <cell r="M27">
            <v>30</v>
          </cell>
          <cell r="U27">
            <v>70</v>
          </cell>
          <cell r="V27">
            <v>40</v>
          </cell>
          <cell r="W27">
            <v>41.921599999999998</v>
          </cell>
          <cell r="X27">
            <v>40</v>
          </cell>
          <cell r="Y27">
            <v>7.2993158658066495</v>
          </cell>
          <cell r="Z27">
            <v>2.5285055913896417</v>
          </cell>
          <cell r="AD27">
            <v>0</v>
          </cell>
          <cell r="AE27">
            <v>32.808</v>
          </cell>
          <cell r="AF27">
            <v>45.416199999999996</v>
          </cell>
          <cell r="AG27">
            <v>36.254000000000005</v>
          </cell>
          <cell r="AH27">
            <v>58.448999999999998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282.65100000000001</v>
          </cell>
          <cell r="D28">
            <v>1131.425</v>
          </cell>
          <cell r="E28">
            <v>623.36800000000005</v>
          </cell>
          <cell r="F28">
            <v>522.26700000000005</v>
          </cell>
          <cell r="G28" t="str">
            <v>ткмай</v>
          </cell>
          <cell r="H28">
            <v>1</v>
          </cell>
          <cell r="I28">
            <v>60</v>
          </cell>
          <cell r="J28">
            <v>601.31200000000001</v>
          </cell>
          <cell r="K28">
            <v>22.05600000000004</v>
          </cell>
          <cell r="L28">
            <v>100</v>
          </cell>
          <cell r="M28">
            <v>100</v>
          </cell>
          <cell r="V28">
            <v>70</v>
          </cell>
          <cell r="W28">
            <v>124.67360000000001</v>
          </cell>
          <cell r="X28">
            <v>110</v>
          </cell>
          <cell r="Y28">
            <v>7.2370333414612231</v>
          </cell>
          <cell r="Z28">
            <v>4.1890745113640744</v>
          </cell>
          <cell r="AD28">
            <v>0</v>
          </cell>
          <cell r="AE28">
            <v>105.9884</v>
          </cell>
          <cell r="AF28">
            <v>153.08580000000001</v>
          </cell>
          <cell r="AG28">
            <v>137.42059999999998</v>
          </cell>
          <cell r="AH28">
            <v>118.002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95.256</v>
          </cell>
          <cell r="D29">
            <v>236.70400000000001</v>
          </cell>
          <cell r="E29">
            <v>145.65199999999999</v>
          </cell>
          <cell r="F29">
            <v>98.751999999999995</v>
          </cell>
          <cell r="G29">
            <v>0</v>
          </cell>
          <cell r="H29">
            <v>1</v>
          </cell>
          <cell r="I29">
            <v>30</v>
          </cell>
          <cell r="J29">
            <v>141.57499999999999</v>
          </cell>
          <cell r="K29">
            <v>4.0769999999999982</v>
          </cell>
          <cell r="L29">
            <v>0</v>
          </cell>
          <cell r="M29">
            <v>20</v>
          </cell>
          <cell r="U29">
            <v>30</v>
          </cell>
          <cell r="V29">
            <v>30</v>
          </cell>
          <cell r="W29">
            <v>29.130399999999998</v>
          </cell>
          <cell r="X29">
            <v>30</v>
          </cell>
          <cell r="Y29">
            <v>7.1661219893993913</v>
          </cell>
          <cell r="Z29">
            <v>3.3899980776096448</v>
          </cell>
          <cell r="AD29">
            <v>0</v>
          </cell>
          <cell r="AE29">
            <v>31.433</v>
          </cell>
          <cell r="AF29">
            <v>29.6084</v>
          </cell>
          <cell r="AG29">
            <v>24.5442</v>
          </cell>
          <cell r="AH29">
            <v>25.196000000000002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36.648000000000003</v>
          </cell>
          <cell r="D30">
            <v>427.738</v>
          </cell>
          <cell r="E30">
            <v>173.22</v>
          </cell>
          <cell r="F30">
            <v>155.499</v>
          </cell>
          <cell r="G30" t="str">
            <v>н</v>
          </cell>
          <cell r="H30">
            <v>1</v>
          </cell>
          <cell r="I30">
            <v>30</v>
          </cell>
          <cell r="J30">
            <v>199.86199999999999</v>
          </cell>
          <cell r="K30">
            <v>-26.641999999999996</v>
          </cell>
          <cell r="L30">
            <v>0</v>
          </cell>
          <cell r="M30">
            <v>0</v>
          </cell>
          <cell r="U30">
            <v>30</v>
          </cell>
          <cell r="V30">
            <v>30</v>
          </cell>
          <cell r="W30">
            <v>34.643999999999998</v>
          </cell>
          <cell r="X30">
            <v>30</v>
          </cell>
          <cell r="Y30">
            <v>7.0863352961551787</v>
          </cell>
          <cell r="Z30">
            <v>4.488482854173883</v>
          </cell>
          <cell r="AD30">
            <v>0</v>
          </cell>
          <cell r="AE30">
            <v>41.684600000000003</v>
          </cell>
          <cell r="AF30">
            <v>41.308999999999997</v>
          </cell>
          <cell r="AG30">
            <v>31.199400000000004</v>
          </cell>
          <cell r="AH30">
            <v>34.209000000000003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737.94</v>
          </cell>
          <cell r="D31">
            <v>3366.2869999999998</v>
          </cell>
          <cell r="E31">
            <v>1941.643</v>
          </cell>
          <cell r="F31">
            <v>1128.569</v>
          </cell>
          <cell r="G31" t="str">
            <v>ткмай</v>
          </cell>
          <cell r="H31">
            <v>1</v>
          </cell>
          <cell r="I31">
            <v>30</v>
          </cell>
          <cell r="J31">
            <v>1968.8</v>
          </cell>
          <cell r="K31">
            <v>-27.156999999999925</v>
          </cell>
          <cell r="L31">
            <v>380</v>
          </cell>
          <cell r="M31">
            <v>390</v>
          </cell>
          <cell r="U31">
            <v>200</v>
          </cell>
          <cell r="V31">
            <v>330</v>
          </cell>
          <cell r="W31">
            <v>388.32859999999999</v>
          </cell>
          <cell r="X31">
            <v>380</v>
          </cell>
          <cell r="Y31">
            <v>7.2324546788467297</v>
          </cell>
          <cell r="Z31">
            <v>2.9062216895690915</v>
          </cell>
          <cell r="AD31">
            <v>0</v>
          </cell>
          <cell r="AE31">
            <v>422.86080000000004</v>
          </cell>
          <cell r="AF31">
            <v>389.24059999999997</v>
          </cell>
          <cell r="AG31">
            <v>398.26900000000001</v>
          </cell>
          <cell r="AH31">
            <v>368.697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106.419</v>
          </cell>
          <cell r="D32">
            <v>198.40899999999999</v>
          </cell>
          <cell r="E32">
            <v>132.59</v>
          </cell>
          <cell r="F32">
            <v>133.12799999999999</v>
          </cell>
          <cell r="G32">
            <v>0</v>
          </cell>
          <cell r="H32">
            <v>1</v>
          </cell>
          <cell r="I32">
            <v>40</v>
          </cell>
          <cell r="J32">
            <v>135.066</v>
          </cell>
          <cell r="K32">
            <v>-2.4759999999999991</v>
          </cell>
          <cell r="L32">
            <v>0</v>
          </cell>
          <cell r="M32">
            <v>0</v>
          </cell>
          <cell r="U32">
            <v>20</v>
          </cell>
          <cell r="V32">
            <v>20</v>
          </cell>
          <cell r="W32">
            <v>26.518000000000001</v>
          </cell>
          <cell r="X32">
            <v>20</v>
          </cell>
          <cell r="Y32">
            <v>7.2829021796515567</v>
          </cell>
          <cell r="Z32">
            <v>5.0202881061920195</v>
          </cell>
          <cell r="AD32">
            <v>0</v>
          </cell>
          <cell r="AE32">
            <v>23.881599999999999</v>
          </cell>
          <cell r="AF32">
            <v>37.308199999999999</v>
          </cell>
          <cell r="AG32">
            <v>20.162799999999997</v>
          </cell>
          <cell r="AH32">
            <v>13.351000000000001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861.98699999999997</v>
          </cell>
          <cell r="D33">
            <v>887.46799999999996</v>
          </cell>
          <cell r="E33">
            <v>346.96300000000002</v>
          </cell>
          <cell r="F33">
            <v>771.12699999999995</v>
          </cell>
          <cell r="G33" t="str">
            <v>н</v>
          </cell>
          <cell r="H33">
            <v>1</v>
          </cell>
          <cell r="I33">
            <v>35</v>
          </cell>
          <cell r="J33">
            <v>396.12400000000002</v>
          </cell>
          <cell r="K33">
            <v>-49.161000000000001</v>
          </cell>
          <cell r="L33">
            <v>0</v>
          </cell>
          <cell r="M33">
            <v>50</v>
          </cell>
          <cell r="W33">
            <v>69.392600000000002</v>
          </cell>
          <cell r="Y33">
            <v>11.833062891432228</v>
          </cell>
          <cell r="Z33">
            <v>11.112524966639093</v>
          </cell>
          <cell r="AD33">
            <v>0</v>
          </cell>
          <cell r="AE33">
            <v>148.66579999999999</v>
          </cell>
          <cell r="AF33">
            <v>88.049000000000007</v>
          </cell>
          <cell r="AG33">
            <v>104.81739999999999</v>
          </cell>
          <cell r="AH33">
            <v>186.84200000000001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91.221999999999994</v>
          </cell>
          <cell r="D34">
            <v>194.154</v>
          </cell>
          <cell r="E34">
            <v>121.158</v>
          </cell>
          <cell r="F34">
            <v>77.358999999999995</v>
          </cell>
          <cell r="G34">
            <v>0</v>
          </cell>
          <cell r="H34">
            <v>1</v>
          </cell>
          <cell r="I34">
            <v>30</v>
          </cell>
          <cell r="J34">
            <v>155.054</v>
          </cell>
          <cell r="K34">
            <v>-33.896000000000001</v>
          </cell>
          <cell r="L34">
            <v>50</v>
          </cell>
          <cell r="M34">
            <v>30</v>
          </cell>
          <cell r="W34">
            <v>24.2316</v>
          </cell>
          <cell r="X34">
            <v>20</v>
          </cell>
          <cell r="Y34">
            <v>7.3193268294293397</v>
          </cell>
          <cell r="Z34">
            <v>3.1924841941927067</v>
          </cell>
          <cell r="AD34">
            <v>0</v>
          </cell>
          <cell r="AE34">
            <v>20.128800000000002</v>
          </cell>
          <cell r="AF34">
            <v>24.373200000000001</v>
          </cell>
          <cell r="AG34">
            <v>28.042399999999997</v>
          </cell>
          <cell r="AH34">
            <v>17.571999999999999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47.097999999999999</v>
          </cell>
          <cell r="D35">
            <v>23.748999999999999</v>
          </cell>
          <cell r="E35">
            <v>10.013999999999999</v>
          </cell>
          <cell r="F35">
            <v>55.470999999999997</v>
          </cell>
          <cell r="G35" t="str">
            <v>н</v>
          </cell>
          <cell r="H35">
            <v>1</v>
          </cell>
          <cell r="I35">
            <v>45</v>
          </cell>
          <cell r="J35">
            <v>25.155000000000001</v>
          </cell>
          <cell r="K35">
            <v>-15.141000000000002</v>
          </cell>
          <cell r="L35">
            <v>0</v>
          </cell>
          <cell r="M35">
            <v>0</v>
          </cell>
          <cell r="W35">
            <v>2.0027999999999997</v>
          </cell>
          <cell r="Y35">
            <v>27.696724585580192</v>
          </cell>
          <cell r="Z35">
            <v>27.696724585580192</v>
          </cell>
          <cell r="AD35">
            <v>0</v>
          </cell>
          <cell r="AE35">
            <v>1.6225999999999998</v>
          </cell>
          <cell r="AF35">
            <v>7.2677999999999994</v>
          </cell>
          <cell r="AG35">
            <v>2.3739999999999997</v>
          </cell>
          <cell r="AH35">
            <v>2.7250000000000001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15.752000000000001</v>
          </cell>
          <cell r="D36">
            <v>5.6369999999999996</v>
          </cell>
          <cell r="E36">
            <v>11.047000000000001</v>
          </cell>
          <cell r="F36">
            <v>1.98</v>
          </cell>
          <cell r="G36" t="str">
            <v>н</v>
          </cell>
          <cell r="H36">
            <v>1</v>
          </cell>
          <cell r="I36">
            <v>45</v>
          </cell>
          <cell r="J36">
            <v>15.831</v>
          </cell>
          <cell r="K36">
            <v>-4.7839999999999989</v>
          </cell>
          <cell r="L36">
            <v>10</v>
          </cell>
          <cell r="M36">
            <v>10</v>
          </cell>
          <cell r="W36">
            <v>2.2094</v>
          </cell>
          <cell r="Y36">
            <v>9.9484022811623074</v>
          </cell>
          <cell r="Z36">
            <v>0.89617090612836059</v>
          </cell>
          <cell r="AD36">
            <v>0</v>
          </cell>
          <cell r="AE36">
            <v>2.0431999999999997</v>
          </cell>
          <cell r="AF36">
            <v>1.6643999999999999</v>
          </cell>
          <cell r="AG36">
            <v>2.2239999999999998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16.89</v>
          </cell>
          <cell r="D37">
            <v>8.3539999999999992</v>
          </cell>
          <cell r="E37">
            <v>6.5179999999999998</v>
          </cell>
          <cell r="F37">
            <v>7.4720000000000004</v>
          </cell>
          <cell r="G37" t="str">
            <v>н</v>
          </cell>
          <cell r="H37">
            <v>1</v>
          </cell>
          <cell r="I37">
            <v>45</v>
          </cell>
          <cell r="J37">
            <v>7</v>
          </cell>
          <cell r="K37">
            <v>-0.48200000000000021</v>
          </cell>
          <cell r="L37">
            <v>10</v>
          </cell>
          <cell r="M37">
            <v>0</v>
          </cell>
          <cell r="W37">
            <v>1.3035999999999999</v>
          </cell>
          <cell r="Y37">
            <v>13.402884320343667</v>
          </cell>
          <cell r="Z37">
            <v>5.7318195765572266</v>
          </cell>
          <cell r="AD37">
            <v>0</v>
          </cell>
          <cell r="AE37">
            <v>0.74059999999999993</v>
          </cell>
          <cell r="AF37">
            <v>2.7946</v>
          </cell>
          <cell r="AG37">
            <v>1.67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1208</v>
          </cell>
          <cell r="D38">
            <v>2558</v>
          </cell>
          <cell r="E38">
            <v>1611</v>
          </cell>
          <cell r="F38">
            <v>668</v>
          </cell>
          <cell r="G38" t="str">
            <v>отк</v>
          </cell>
          <cell r="H38">
            <v>0.35</v>
          </cell>
          <cell r="I38">
            <v>40</v>
          </cell>
          <cell r="J38">
            <v>1638</v>
          </cell>
          <cell r="K38">
            <v>-27</v>
          </cell>
          <cell r="L38">
            <v>320</v>
          </cell>
          <cell r="M38">
            <v>300</v>
          </cell>
          <cell r="U38">
            <v>400</v>
          </cell>
          <cell r="V38">
            <v>350</v>
          </cell>
          <cell r="W38">
            <v>322.2</v>
          </cell>
          <cell r="X38">
            <v>300</v>
          </cell>
          <cell r="Y38">
            <v>7.2563625077591558</v>
          </cell>
          <cell r="Z38">
            <v>2.0732464307883305</v>
          </cell>
          <cell r="AD38">
            <v>0</v>
          </cell>
          <cell r="AE38">
            <v>462.2</v>
          </cell>
          <cell r="AF38">
            <v>339.4</v>
          </cell>
          <cell r="AG38">
            <v>308.2</v>
          </cell>
          <cell r="AH38">
            <v>371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1599</v>
          </cell>
          <cell r="D39">
            <v>5999</v>
          </cell>
          <cell r="E39">
            <v>4540</v>
          </cell>
          <cell r="F39">
            <v>2976</v>
          </cell>
          <cell r="G39">
            <v>0</v>
          </cell>
          <cell r="H39">
            <v>0.4</v>
          </cell>
          <cell r="I39">
            <v>40</v>
          </cell>
          <cell r="J39">
            <v>4601</v>
          </cell>
          <cell r="K39">
            <v>-61</v>
          </cell>
          <cell r="L39">
            <v>800</v>
          </cell>
          <cell r="M39">
            <v>900</v>
          </cell>
          <cell r="T39">
            <v>1002</v>
          </cell>
          <cell r="U39">
            <v>200</v>
          </cell>
          <cell r="V39">
            <v>850</v>
          </cell>
          <cell r="W39">
            <v>908</v>
          </cell>
          <cell r="X39">
            <v>900</v>
          </cell>
          <cell r="Y39">
            <v>7.2973568281938324</v>
          </cell>
          <cell r="Z39">
            <v>3.2775330396475773</v>
          </cell>
          <cell r="AD39">
            <v>0</v>
          </cell>
          <cell r="AE39">
            <v>813.4</v>
          </cell>
          <cell r="AF39">
            <v>965.4</v>
          </cell>
          <cell r="AG39">
            <v>923.8</v>
          </cell>
          <cell r="AH39">
            <v>909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936</v>
          </cell>
          <cell r="D40">
            <v>10101</v>
          </cell>
          <cell r="E40">
            <v>6974</v>
          </cell>
          <cell r="F40">
            <v>3950</v>
          </cell>
          <cell r="G40">
            <v>0</v>
          </cell>
          <cell r="H40">
            <v>0.45</v>
          </cell>
          <cell r="I40">
            <v>45</v>
          </cell>
          <cell r="J40">
            <v>7069</v>
          </cell>
          <cell r="K40">
            <v>-95</v>
          </cell>
          <cell r="L40">
            <v>1350</v>
          </cell>
          <cell r="M40">
            <v>1300</v>
          </cell>
          <cell r="U40">
            <v>900</v>
          </cell>
          <cell r="V40">
            <v>1300</v>
          </cell>
          <cell r="W40">
            <v>1394.8</v>
          </cell>
          <cell r="X40">
            <v>1300</v>
          </cell>
          <cell r="Y40">
            <v>7.2411815314023515</v>
          </cell>
          <cell r="Z40">
            <v>2.8319472325781474</v>
          </cell>
          <cell r="AD40">
            <v>0</v>
          </cell>
          <cell r="AE40">
            <v>999.6</v>
          </cell>
          <cell r="AF40">
            <v>1239.8</v>
          </cell>
          <cell r="AG40">
            <v>1420.4</v>
          </cell>
          <cell r="AH40">
            <v>1530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1232.729</v>
          </cell>
          <cell r="D41">
            <v>13.497999999999999</v>
          </cell>
          <cell r="E41">
            <v>574.125</v>
          </cell>
          <cell r="F41">
            <v>672.10199999999998</v>
          </cell>
          <cell r="G41">
            <v>0</v>
          </cell>
          <cell r="H41">
            <v>1</v>
          </cell>
          <cell r="I41">
            <v>40</v>
          </cell>
          <cell r="J41">
            <v>538.16300000000001</v>
          </cell>
          <cell r="K41">
            <v>35.961999999999989</v>
          </cell>
          <cell r="L41">
            <v>0</v>
          </cell>
          <cell r="M41">
            <v>0</v>
          </cell>
          <cell r="V41">
            <v>50</v>
          </cell>
          <cell r="W41">
            <v>114.825</v>
          </cell>
          <cell r="X41">
            <v>110</v>
          </cell>
          <cell r="Y41">
            <v>7.2466971478336593</v>
          </cell>
          <cell r="Z41">
            <v>5.8532723709993464</v>
          </cell>
          <cell r="AD41">
            <v>0</v>
          </cell>
          <cell r="AE41">
            <v>279.7706</v>
          </cell>
          <cell r="AF41">
            <v>129.36920000000001</v>
          </cell>
          <cell r="AG41">
            <v>116.55999999999999</v>
          </cell>
          <cell r="AH41">
            <v>129.333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751</v>
          </cell>
          <cell r="D42">
            <v>1541</v>
          </cell>
          <cell r="E42">
            <v>1090</v>
          </cell>
          <cell r="F42">
            <v>1175</v>
          </cell>
          <cell r="G42">
            <v>0</v>
          </cell>
          <cell r="H42">
            <v>0.1</v>
          </cell>
          <cell r="I42">
            <v>730</v>
          </cell>
          <cell r="J42">
            <v>1119</v>
          </cell>
          <cell r="K42">
            <v>-29</v>
          </cell>
          <cell r="L42">
            <v>0</v>
          </cell>
          <cell r="M42">
            <v>500</v>
          </cell>
          <cell r="W42">
            <v>218</v>
          </cell>
          <cell r="Y42">
            <v>7.6834862385321099</v>
          </cell>
          <cell r="Z42">
            <v>5.3899082568807337</v>
          </cell>
          <cell r="AD42">
            <v>0</v>
          </cell>
          <cell r="AE42">
            <v>142.19999999999999</v>
          </cell>
          <cell r="AF42">
            <v>217.6</v>
          </cell>
          <cell r="AG42">
            <v>202.6</v>
          </cell>
          <cell r="AH42">
            <v>252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667</v>
          </cell>
          <cell r="D43">
            <v>3166</v>
          </cell>
          <cell r="E43">
            <v>1443</v>
          </cell>
          <cell r="F43">
            <v>942</v>
          </cell>
          <cell r="G43">
            <v>0</v>
          </cell>
          <cell r="H43">
            <v>0.35</v>
          </cell>
          <cell r="I43">
            <v>40</v>
          </cell>
          <cell r="J43">
            <v>1474</v>
          </cell>
          <cell r="K43">
            <v>-31</v>
          </cell>
          <cell r="L43">
            <v>300</v>
          </cell>
          <cell r="M43">
            <v>300</v>
          </cell>
          <cell r="V43">
            <v>300</v>
          </cell>
          <cell r="W43">
            <v>288.60000000000002</v>
          </cell>
          <cell r="X43">
            <v>300</v>
          </cell>
          <cell r="Y43">
            <v>7.4220374220374215</v>
          </cell>
          <cell r="Z43">
            <v>3.2640332640332637</v>
          </cell>
          <cell r="AD43">
            <v>0</v>
          </cell>
          <cell r="AE43">
            <v>264.39999999999998</v>
          </cell>
          <cell r="AF43">
            <v>320.8</v>
          </cell>
          <cell r="AG43">
            <v>321.39999999999998</v>
          </cell>
          <cell r="AH43">
            <v>324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294.49900000000002</v>
          </cell>
          <cell r="D44">
            <v>1537.83</v>
          </cell>
          <cell r="E44">
            <v>1268.502</v>
          </cell>
          <cell r="F44">
            <v>331.005</v>
          </cell>
          <cell r="G44">
            <v>0</v>
          </cell>
          <cell r="H44">
            <v>1</v>
          </cell>
          <cell r="I44">
            <v>40</v>
          </cell>
          <cell r="J44">
            <v>1379.8530000000001</v>
          </cell>
          <cell r="K44">
            <v>-111.35100000000011</v>
          </cell>
          <cell r="L44">
            <v>220</v>
          </cell>
          <cell r="M44">
            <v>250</v>
          </cell>
          <cell r="U44">
            <v>500</v>
          </cell>
          <cell r="V44">
            <v>300</v>
          </cell>
          <cell r="W44">
            <v>253.7004</v>
          </cell>
          <cell r="X44">
            <v>250</v>
          </cell>
          <cell r="Y44">
            <v>7.2960271249079627</v>
          </cell>
          <cell r="Z44">
            <v>1.3047082306531641</v>
          </cell>
          <cell r="AD44">
            <v>0</v>
          </cell>
          <cell r="AE44">
            <v>48.566800000000001</v>
          </cell>
          <cell r="AF44">
            <v>96.305599999999998</v>
          </cell>
          <cell r="AG44">
            <v>203.8092</v>
          </cell>
          <cell r="AH44">
            <v>372.87099999999998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618</v>
          </cell>
          <cell r="D45">
            <v>1703</v>
          </cell>
          <cell r="E45">
            <v>1457</v>
          </cell>
          <cell r="F45">
            <v>848</v>
          </cell>
          <cell r="G45">
            <v>0</v>
          </cell>
          <cell r="H45">
            <v>0.4</v>
          </cell>
          <cell r="I45">
            <v>35</v>
          </cell>
          <cell r="J45">
            <v>1480</v>
          </cell>
          <cell r="K45">
            <v>-23</v>
          </cell>
          <cell r="L45">
            <v>300</v>
          </cell>
          <cell r="M45">
            <v>300</v>
          </cell>
          <cell r="U45">
            <v>100</v>
          </cell>
          <cell r="V45">
            <v>300</v>
          </cell>
          <cell r="W45">
            <v>291.39999999999998</v>
          </cell>
          <cell r="X45">
            <v>300</v>
          </cell>
          <cell r="Y45">
            <v>7.3713109128345922</v>
          </cell>
          <cell r="Z45">
            <v>2.9100892244337682</v>
          </cell>
          <cell r="AD45">
            <v>0</v>
          </cell>
          <cell r="AE45">
            <v>213.2</v>
          </cell>
          <cell r="AF45">
            <v>239.4</v>
          </cell>
          <cell r="AG45">
            <v>292.8</v>
          </cell>
          <cell r="AH45">
            <v>346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822</v>
          </cell>
          <cell r="D46">
            <v>5126</v>
          </cell>
          <cell r="E46">
            <v>3618</v>
          </cell>
          <cell r="F46">
            <v>2298</v>
          </cell>
          <cell r="G46" t="str">
            <v>оконч</v>
          </cell>
          <cell r="H46">
            <v>0.4</v>
          </cell>
          <cell r="I46">
            <v>40</v>
          </cell>
          <cell r="J46">
            <v>3760</v>
          </cell>
          <cell r="K46">
            <v>-142</v>
          </cell>
          <cell r="L46">
            <v>500</v>
          </cell>
          <cell r="M46">
            <v>700</v>
          </cell>
          <cell r="U46">
            <v>350</v>
          </cell>
          <cell r="V46">
            <v>700</v>
          </cell>
          <cell r="W46">
            <v>723.6</v>
          </cell>
          <cell r="X46">
            <v>700</v>
          </cell>
          <cell r="Y46">
            <v>7.2526257600884465</v>
          </cell>
          <cell r="Z46">
            <v>3.1757877280265339</v>
          </cell>
          <cell r="AD46">
            <v>0</v>
          </cell>
          <cell r="AE46">
            <v>576</v>
          </cell>
          <cell r="AF46">
            <v>721.4</v>
          </cell>
          <cell r="AG46">
            <v>722</v>
          </cell>
          <cell r="AH46">
            <v>728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101.547</v>
          </cell>
          <cell r="D47">
            <v>362.714</v>
          </cell>
          <cell r="E47">
            <v>165.34299999999999</v>
          </cell>
          <cell r="F47">
            <v>196.18299999999999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208.184</v>
          </cell>
          <cell r="K47">
            <v>-42.841000000000008</v>
          </cell>
          <cell r="L47">
            <v>0</v>
          </cell>
          <cell r="M47">
            <v>30</v>
          </cell>
          <cell r="W47">
            <v>33.068599999999996</v>
          </cell>
          <cell r="X47">
            <v>30</v>
          </cell>
          <cell r="Y47">
            <v>7.7470168074850472</v>
          </cell>
          <cell r="Z47">
            <v>5.9326067629110399</v>
          </cell>
          <cell r="AD47">
            <v>0</v>
          </cell>
          <cell r="AE47">
            <v>40.013600000000004</v>
          </cell>
          <cell r="AF47">
            <v>33.407200000000003</v>
          </cell>
          <cell r="AG47">
            <v>39.221600000000002</v>
          </cell>
          <cell r="AH47">
            <v>36.347999999999999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57.759</v>
          </cell>
          <cell r="D48">
            <v>1659.489</v>
          </cell>
          <cell r="E48">
            <v>681.60299999999995</v>
          </cell>
          <cell r="F48">
            <v>630.08900000000006</v>
          </cell>
          <cell r="G48" t="str">
            <v>ткмай</v>
          </cell>
          <cell r="H48">
            <v>1</v>
          </cell>
          <cell r="I48">
            <v>40</v>
          </cell>
          <cell r="J48">
            <v>713.048</v>
          </cell>
          <cell r="K48">
            <v>-31.44500000000005</v>
          </cell>
          <cell r="L48">
            <v>0</v>
          </cell>
          <cell r="M48">
            <v>70</v>
          </cell>
          <cell r="U48">
            <v>50</v>
          </cell>
          <cell r="V48">
            <v>100</v>
          </cell>
          <cell r="W48">
            <v>136.32059999999998</v>
          </cell>
          <cell r="X48">
            <v>150</v>
          </cell>
          <cell r="Y48">
            <v>7.3363013367018644</v>
          </cell>
          <cell r="Z48">
            <v>4.6221114050260939</v>
          </cell>
          <cell r="AD48">
            <v>0</v>
          </cell>
          <cell r="AE48">
            <v>130.191</v>
          </cell>
          <cell r="AF48">
            <v>154.7628</v>
          </cell>
          <cell r="AG48">
            <v>137.62700000000001</v>
          </cell>
          <cell r="AH48">
            <v>114.61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558</v>
          </cell>
          <cell r="D49">
            <v>3440</v>
          </cell>
          <cell r="E49">
            <v>1546</v>
          </cell>
          <cell r="F49">
            <v>791</v>
          </cell>
          <cell r="G49" t="str">
            <v>лид, я</v>
          </cell>
          <cell r="H49">
            <v>0.35</v>
          </cell>
          <cell r="I49">
            <v>40</v>
          </cell>
          <cell r="J49">
            <v>1592</v>
          </cell>
          <cell r="K49">
            <v>-46</v>
          </cell>
          <cell r="L49">
            <v>300</v>
          </cell>
          <cell r="M49">
            <v>300</v>
          </cell>
          <cell r="U49">
            <v>250</v>
          </cell>
          <cell r="V49">
            <v>300</v>
          </cell>
          <cell r="W49">
            <v>309.2</v>
          </cell>
          <cell r="X49">
            <v>300</v>
          </cell>
          <cell r="Y49">
            <v>7.2477360931435966</v>
          </cell>
          <cell r="Z49">
            <v>2.558214747736093</v>
          </cell>
          <cell r="AD49">
            <v>0</v>
          </cell>
          <cell r="AE49">
            <v>270.60000000000002</v>
          </cell>
          <cell r="AF49">
            <v>322.2</v>
          </cell>
          <cell r="AG49">
            <v>323.60000000000002</v>
          </cell>
          <cell r="AH49">
            <v>315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1159</v>
          </cell>
          <cell r="D50">
            <v>5895</v>
          </cell>
          <cell r="E50">
            <v>3151</v>
          </cell>
          <cell r="F50">
            <v>2771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2493</v>
          </cell>
          <cell r="K50">
            <v>658</v>
          </cell>
          <cell r="L50">
            <v>600</v>
          </cell>
          <cell r="M50">
            <v>600</v>
          </cell>
          <cell r="W50">
            <v>630.20000000000005</v>
          </cell>
          <cell r="X50">
            <v>600</v>
          </cell>
          <cell r="Y50">
            <v>7.2532529355760067</v>
          </cell>
          <cell r="Z50">
            <v>4.3970168200571242</v>
          </cell>
          <cell r="AD50">
            <v>0</v>
          </cell>
          <cell r="AE50">
            <v>552.6</v>
          </cell>
          <cell r="AF50">
            <v>690.8</v>
          </cell>
          <cell r="AG50">
            <v>680.4</v>
          </cell>
          <cell r="AH50">
            <v>542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454</v>
          </cell>
          <cell r="D51">
            <v>2588</v>
          </cell>
          <cell r="E51">
            <v>1818</v>
          </cell>
          <cell r="F51">
            <v>1182</v>
          </cell>
          <cell r="G51">
            <v>0</v>
          </cell>
          <cell r="H51">
            <v>0.4</v>
          </cell>
          <cell r="I51">
            <v>35</v>
          </cell>
          <cell r="J51">
            <v>1868</v>
          </cell>
          <cell r="K51">
            <v>-50</v>
          </cell>
          <cell r="L51">
            <v>300</v>
          </cell>
          <cell r="M51">
            <v>300</v>
          </cell>
          <cell r="U51">
            <v>180</v>
          </cell>
          <cell r="V51">
            <v>300</v>
          </cell>
          <cell r="W51">
            <v>363.6</v>
          </cell>
          <cell r="X51">
            <v>400</v>
          </cell>
          <cell r="Y51">
            <v>7.3212321232123205</v>
          </cell>
          <cell r="Z51">
            <v>3.2508250825082508</v>
          </cell>
          <cell r="AD51">
            <v>0</v>
          </cell>
          <cell r="AE51">
            <v>336.8</v>
          </cell>
          <cell r="AF51">
            <v>385.2</v>
          </cell>
          <cell r="AG51">
            <v>361.2</v>
          </cell>
          <cell r="AH51">
            <v>417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590.26</v>
          </cell>
          <cell r="D52">
            <v>249.114</v>
          </cell>
          <cell r="E52">
            <v>391.57499999999999</v>
          </cell>
          <cell r="F52">
            <v>439.78</v>
          </cell>
          <cell r="G52" t="str">
            <v>оконч</v>
          </cell>
          <cell r="H52">
            <v>1</v>
          </cell>
          <cell r="I52">
            <v>50</v>
          </cell>
          <cell r="J52">
            <v>392.26900000000001</v>
          </cell>
          <cell r="K52">
            <v>-0.69400000000001683</v>
          </cell>
          <cell r="L52">
            <v>0</v>
          </cell>
          <cell r="M52">
            <v>50</v>
          </cell>
          <cell r="V52">
            <v>100</v>
          </cell>
          <cell r="W52">
            <v>78.314999999999998</v>
          </cell>
          <cell r="Y52">
            <v>7.5308689267700952</v>
          </cell>
          <cell r="Z52">
            <v>5.6155270382429929</v>
          </cell>
          <cell r="AD52">
            <v>0</v>
          </cell>
          <cell r="AE52">
            <v>126.0812</v>
          </cell>
          <cell r="AF52">
            <v>95.709000000000003</v>
          </cell>
          <cell r="AG52">
            <v>72.792200000000008</v>
          </cell>
          <cell r="AH52">
            <v>106.36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550.61199999999997</v>
          </cell>
          <cell r="D53">
            <v>2894.723</v>
          </cell>
          <cell r="E53">
            <v>1766.394</v>
          </cell>
          <cell r="F53">
            <v>1653.683</v>
          </cell>
          <cell r="G53" t="str">
            <v>н</v>
          </cell>
          <cell r="H53">
            <v>1</v>
          </cell>
          <cell r="I53">
            <v>50</v>
          </cell>
          <cell r="J53">
            <v>1780.4349999999999</v>
          </cell>
          <cell r="K53">
            <v>-14.04099999999994</v>
          </cell>
          <cell r="L53">
            <v>300</v>
          </cell>
          <cell r="M53">
            <v>300</v>
          </cell>
          <cell r="W53">
            <v>353.27879999999999</v>
          </cell>
          <cell r="X53">
            <v>350</v>
          </cell>
          <cell r="Y53">
            <v>7.3700516419326609</v>
          </cell>
          <cell r="Z53">
            <v>4.6809573628533609</v>
          </cell>
          <cell r="AD53">
            <v>0</v>
          </cell>
          <cell r="AE53">
            <v>215.33679999999998</v>
          </cell>
          <cell r="AF53">
            <v>376.10219999999998</v>
          </cell>
          <cell r="AG53">
            <v>320.44140000000004</v>
          </cell>
          <cell r="AH53">
            <v>359.94499999999999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18.084</v>
          </cell>
          <cell r="D54">
            <v>35.917000000000002</v>
          </cell>
          <cell r="E54">
            <v>38.935000000000002</v>
          </cell>
          <cell r="F54">
            <v>15.066000000000001</v>
          </cell>
          <cell r="G54">
            <v>0</v>
          </cell>
          <cell r="H54">
            <v>1</v>
          </cell>
          <cell r="I54">
            <v>50</v>
          </cell>
          <cell r="J54">
            <v>48.4</v>
          </cell>
          <cell r="K54">
            <v>-9.4649999999999963</v>
          </cell>
          <cell r="L54">
            <v>10</v>
          </cell>
          <cell r="M54">
            <v>0</v>
          </cell>
          <cell r="U54">
            <v>20</v>
          </cell>
          <cell r="V54">
            <v>20</v>
          </cell>
          <cell r="W54">
            <v>7.7870000000000008</v>
          </cell>
          <cell r="Y54">
            <v>8.3557210735841778</v>
          </cell>
          <cell r="Z54">
            <v>1.9347630666495439</v>
          </cell>
          <cell r="AD54">
            <v>0</v>
          </cell>
          <cell r="AE54">
            <v>3.6101999999999999</v>
          </cell>
          <cell r="AF54">
            <v>2.4047999999999998</v>
          </cell>
          <cell r="AG54">
            <v>4.7671999999999999</v>
          </cell>
          <cell r="AH54">
            <v>10.522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-67.536000000000001</v>
          </cell>
          <cell r="D55">
            <v>9475.5769999999993</v>
          </cell>
          <cell r="E55">
            <v>6297.7539999999999</v>
          </cell>
          <cell r="F55">
            <v>2824.777</v>
          </cell>
          <cell r="G55" t="str">
            <v>ткмай</v>
          </cell>
          <cell r="H55">
            <v>1</v>
          </cell>
          <cell r="I55">
            <v>40</v>
          </cell>
          <cell r="J55">
            <v>6139.1490000000003</v>
          </cell>
          <cell r="K55">
            <v>158.60499999999956</v>
          </cell>
          <cell r="L55">
            <v>1500</v>
          </cell>
          <cell r="M55">
            <v>1450</v>
          </cell>
          <cell r="U55">
            <v>900</v>
          </cell>
          <cell r="V55">
            <v>1200</v>
          </cell>
          <cell r="W55">
            <v>1259.5508</v>
          </cell>
          <cell r="X55">
            <v>1300</v>
          </cell>
          <cell r="Y55">
            <v>7.2841659105770091</v>
          </cell>
          <cell r="Z55">
            <v>2.2426860433100435</v>
          </cell>
          <cell r="AD55">
            <v>0</v>
          </cell>
          <cell r="AE55">
            <v>685.70759999999996</v>
          </cell>
          <cell r="AF55">
            <v>1050.6446000000001</v>
          </cell>
          <cell r="AG55">
            <v>1194.9936</v>
          </cell>
          <cell r="AH55">
            <v>1295.9459999999999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1655</v>
          </cell>
          <cell r="D56">
            <v>14208</v>
          </cell>
          <cell r="E56">
            <v>7867</v>
          </cell>
          <cell r="F56">
            <v>4740</v>
          </cell>
          <cell r="G56" t="str">
            <v>бонмай</v>
          </cell>
          <cell r="H56">
            <v>0.45</v>
          </cell>
          <cell r="I56">
            <v>50</v>
          </cell>
          <cell r="J56">
            <v>4946</v>
          </cell>
          <cell r="K56">
            <v>2921</v>
          </cell>
          <cell r="L56">
            <v>700</v>
          </cell>
          <cell r="M56">
            <v>1200</v>
          </cell>
          <cell r="T56">
            <v>3000</v>
          </cell>
          <cell r="U56">
            <v>300</v>
          </cell>
          <cell r="V56">
            <v>1000</v>
          </cell>
          <cell r="W56">
            <v>1273.4000000000001</v>
          </cell>
          <cell r="X56">
            <v>1300</v>
          </cell>
          <cell r="Y56">
            <v>7.2561645987121084</v>
          </cell>
          <cell r="Z56">
            <v>3.7223182032354325</v>
          </cell>
          <cell r="AD56">
            <v>1500</v>
          </cell>
          <cell r="AE56">
            <v>1443.4</v>
          </cell>
          <cell r="AF56">
            <v>1448.8</v>
          </cell>
          <cell r="AG56">
            <v>1346.8</v>
          </cell>
          <cell r="AH56">
            <v>679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2173</v>
          </cell>
          <cell r="D57">
            <v>5617</v>
          </cell>
          <cell r="E57">
            <v>4708</v>
          </cell>
          <cell r="F57">
            <v>3012</v>
          </cell>
          <cell r="G57" t="str">
            <v>акяб</v>
          </cell>
          <cell r="H57">
            <v>0.45</v>
          </cell>
          <cell r="I57">
            <v>50</v>
          </cell>
          <cell r="J57">
            <v>4766</v>
          </cell>
          <cell r="K57">
            <v>-58</v>
          </cell>
          <cell r="L57">
            <v>1000</v>
          </cell>
          <cell r="M57">
            <v>900</v>
          </cell>
          <cell r="U57">
            <v>200</v>
          </cell>
          <cell r="V57">
            <v>800</v>
          </cell>
          <cell r="W57">
            <v>941.6</v>
          </cell>
          <cell r="X57">
            <v>1000</v>
          </cell>
          <cell r="Y57">
            <v>7.3406966864910785</v>
          </cell>
          <cell r="Z57">
            <v>3.1988105352591334</v>
          </cell>
          <cell r="AD57">
            <v>0</v>
          </cell>
          <cell r="AE57">
            <v>973.6</v>
          </cell>
          <cell r="AF57">
            <v>1061</v>
          </cell>
          <cell r="AG57">
            <v>995.6</v>
          </cell>
          <cell r="AH57">
            <v>1039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938</v>
          </cell>
          <cell r="D58">
            <v>1640</v>
          </cell>
          <cell r="E58">
            <v>1505</v>
          </cell>
          <cell r="F58">
            <v>1038</v>
          </cell>
          <cell r="G58">
            <v>0</v>
          </cell>
          <cell r="H58">
            <v>0.45</v>
          </cell>
          <cell r="I58">
            <v>50</v>
          </cell>
          <cell r="J58">
            <v>1515</v>
          </cell>
          <cell r="K58">
            <v>-10</v>
          </cell>
          <cell r="L58">
            <v>260</v>
          </cell>
          <cell r="M58">
            <v>300</v>
          </cell>
          <cell r="U58">
            <v>50</v>
          </cell>
          <cell r="V58">
            <v>250</v>
          </cell>
          <cell r="W58">
            <v>301</v>
          </cell>
          <cell r="X58">
            <v>300</v>
          </cell>
          <cell r="Y58">
            <v>7.3023255813953485</v>
          </cell>
          <cell r="Z58">
            <v>3.4485049833887045</v>
          </cell>
          <cell r="AD58">
            <v>0</v>
          </cell>
          <cell r="AE58">
            <v>434.8</v>
          </cell>
          <cell r="AF58">
            <v>356.6</v>
          </cell>
          <cell r="AG58">
            <v>321.60000000000002</v>
          </cell>
          <cell r="AH58">
            <v>280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99</v>
          </cell>
          <cell r="D59">
            <v>575</v>
          </cell>
          <cell r="E59">
            <v>428</v>
          </cell>
          <cell r="F59">
            <v>232</v>
          </cell>
          <cell r="G59">
            <v>0</v>
          </cell>
          <cell r="H59">
            <v>0.4</v>
          </cell>
          <cell r="I59">
            <v>40</v>
          </cell>
          <cell r="J59">
            <v>496</v>
          </cell>
          <cell r="K59">
            <v>-68</v>
          </cell>
          <cell r="L59">
            <v>120</v>
          </cell>
          <cell r="M59">
            <v>100</v>
          </cell>
          <cell r="V59">
            <v>100</v>
          </cell>
          <cell r="W59">
            <v>85.6</v>
          </cell>
          <cell r="X59">
            <v>80</v>
          </cell>
          <cell r="Y59">
            <v>7.3831775700934585</v>
          </cell>
          <cell r="Z59">
            <v>2.7102803738317758</v>
          </cell>
          <cell r="AD59">
            <v>0</v>
          </cell>
          <cell r="AE59">
            <v>76</v>
          </cell>
          <cell r="AF59">
            <v>77</v>
          </cell>
          <cell r="AG59">
            <v>81.599999999999994</v>
          </cell>
          <cell r="AH59">
            <v>102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189</v>
          </cell>
          <cell r="D60">
            <v>485</v>
          </cell>
          <cell r="E60">
            <v>410</v>
          </cell>
          <cell r="F60">
            <v>245</v>
          </cell>
          <cell r="G60">
            <v>0</v>
          </cell>
          <cell r="H60">
            <v>0.4</v>
          </cell>
          <cell r="I60">
            <v>40</v>
          </cell>
          <cell r="J60">
            <v>450</v>
          </cell>
          <cell r="K60">
            <v>-40</v>
          </cell>
          <cell r="L60">
            <v>100</v>
          </cell>
          <cell r="M60">
            <v>90</v>
          </cell>
          <cell r="V60">
            <v>100</v>
          </cell>
          <cell r="W60">
            <v>82</v>
          </cell>
          <cell r="X60">
            <v>70</v>
          </cell>
          <cell r="Y60">
            <v>7.3780487804878048</v>
          </cell>
          <cell r="Z60">
            <v>2.9878048780487805</v>
          </cell>
          <cell r="AD60">
            <v>0</v>
          </cell>
          <cell r="AE60">
            <v>77.400000000000006</v>
          </cell>
          <cell r="AF60">
            <v>69.2</v>
          </cell>
          <cell r="AG60">
            <v>83</v>
          </cell>
          <cell r="AH60">
            <v>109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570.42899999999997</v>
          </cell>
          <cell r="D61">
            <v>1212.585</v>
          </cell>
          <cell r="E61">
            <v>1072.0340000000001</v>
          </cell>
          <cell r="F61">
            <v>696.60799999999995</v>
          </cell>
          <cell r="G61" t="str">
            <v>ткмай</v>
          </cell>
          <cell r="H61">
            <v>1</v>
          </cell>
          <cell r="I61">
            <v>50</v>
          </cell>
          <cell r="J61">
            <v>1067.9829999999999</v>
          </cell>
          <cell r="K61">
            <v>4.0510000000001583</v>
          </cell>
          <cell r="L61">
            <v>300</v>
          </cell>
          <cell r="M61">
            <v>250</v>
          </cell>
          <cell r="V61">
            <v>150</v>
          </cell>
          <cell r="W61">
            <v>214.40680000000003</v>
          </cell>
          <cell r="X61">
            <v>200</v>
          </cell>
          <cell r="Y61">
            <v>7.4466294912288218</v>
          </cell>
          <cell r="Z61">
            <v>3.2490014309247646</v>
          </cell>
          <cell r="AD61">
            <v>0</v>
          </cell>
          <cell r="AE61">
            <v>208.82220000000001</v>
          </cell>
          <cell r="AF61">
            <v>231.65639999999999</v>
          </cell>
          <cell r="AG61">
            <v>234.137</v>
          </cell>
          <cell r="AH61">
            <v>234.99600000000001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1029</v>
          </cell>
          <cell r="D62">
            <v>516</v>
          </cell>
          <cell r="E62">
            <v>815</v>
          </cell>
          <cell r="F62">
            <v>684</v>
          </cell>
          <cell r="G62">
            <v>0</v>
          </cell>
          <cell r="H62">
            <v>0.1</v>
          </cell>
          <cell r="I62">
            <v>730</v>
          </cell>
          <cell r="J62">
            <v>837</v>
          </cell>
          <cell r="K62">
            <v>-22</v>
          </cell>
          <cell r="L62">
            <v>0</v>
          </cell>
          <cell r="M62">
            <v>500</v>
          </cell>
          <cell r="W62">
            <v>163</v>
          </cell>
          <cell r="X62">
            <v>500</v>
          </cell>
          <cell r="Y62">
            <v>10.331288343558283</v>
          </cell>
          <cell r="Z62">
            <v>4.1963190184049077</v>
          </cell>
          <cell r="AD62">
            <v>0</v>
          </cell>
          <cell r="AE62">
            <v>94.4</v>
          </cell>
          <cell r="AF62">
            <v>130.4</v>
          </cell>
          <cell r="AG62">
            <v>138.6</v>
          </cell>
          <cell r="AH62">
            <v>185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1085.848</v>
          </cell>
          <cell r="D63">
            <v>33.365000000000002</v>
          </cell>
          <cell r="E63">
            <v>469.87400000000002</v>
          </cell>
          <cell r="F63">
            <v>638.27700000000004</v>
          </cell>
          <cell r="G63">
            <v>0</v>
          </cell>
          <cell r="H63">
            <v>1</v>
          </cell>
          <cell r="I63">
            <v>50</v>
          </cell>
          <cell r="J63">
            <v>484.41699999999997</v>
          </cell>
          <cell r="K63">
            <v>-14.54299999999995</v>
          </cell>
          <cell r="L63">
            <v>0</v>
          </cell>
          <cell r="M63">
            <v>0</v>
          </cell>
          <cell r="W63">
            <v>93.974800000000002</v>
          </cell>
          <cell r="Y63">
            <v>6.7920016855582563</v>
          </cell>
          <cell r="Z63">
            <v>6.7920016855582563</v>
          </cell>
          <cell r="AD63">
            <v>0</v>
          </cell>
          <cell r="AE63">
            <v>177.19839999999999</v>
          </cell>
          <cell r="AF63">
            <v>60.947600000000001</v>
          </cell>
          <cell r="AG63">
            <v>72.574399999999997</v>
          </cell>
          <cell r="AH63">
            <v>79.978999999999999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863</v>
          </cell>
          <cell r="D64">
            <v>5995</v>
          </cell>
          <cell r="E64">
            <v>3918</v>
          </cell>
          <cell r="F64">
            <v>2871</v>
          </cell>
          <cell r="G64">
            <v>0</v>
          </cell>
          <cell r="H64">
            <v>0.4</v>
          </cell>
          <cell r="I64">
            <v>40</v>
          </cell>
          <cell r="J64">
            <v>3972</v>
          </cell>
          <cell r="K64">
            <v>-54</v>
          </cell>
          <cell r="L64">
            <v>450</v>
          </cell>
          <cell r="M64">
            <v>700</v>
          </cell>
          <cell r="T64">
            <v>1302</v>
          </cell>
          <cell r="U64">
            <v>200</v>
          </cell>
          <cell r="V64">
            <v>700</v>
          </cell>
          <cell r="W64">
            <v>783.6</v>
          </cell>
          <cell r="X64">
            <v>800</v>
          </cell>
          <cell r="Y64">
            <v>7.3009188361408883</v>
          </cell>
          <cell r="Z64">
            <v>3.6638591117917305</v>
          </cell>
          <cell r="AD64">
            <v>0</v>
          </cell>
          <cell r="AE64">
            <v>749.6</v>
          </cell>
          <cell r="AF64">
            <v>852</v>
          </cell>
          <cell r="AG64">
            <v>839.6</v>
          </cell>
          <cell r="AH64">
            <v>858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1186</v>
          </cell>
          <cell r="D65">
            <v>5092</v>
          </cell>
          <cell r="E65">
            <v>3521</v>
          </cell>
          <cell r="F65">
            <v>2662</v>
          </cell>
          <cell r="G65">
            <v>0</v>
          </cell>
          <cell r="H65">
            <v>0.4</v>
          </cell>
          <cell r="I65">
            <v>40</v>
          </cell>
          <cell r="J65">
            <v>3585</v>
          </cell>
          <cell r="K65">
            <v>-64</v>
          </cell>
          <cell r="L65">
            <v>550</v>
          </cell>
          <cell r="M65">
            <v>700</v>
          </cell>
          <cell r="V65">
            <v>500</v>
          </cell>
          <cell r="W65">
            <v>704.2</v>
          </cell>
          <cell r="X65">
            <v>700</v>
          </cell>
          <cell r="Y65">
            <v>7.259301334848054</v>
          </cell>
          <cell r="Z65">
            <v>3.7801760863391078</v>
          </cell>
          <cell r="AD65">
            <v>0</v>
          </cell>
          <cell r="AE65">
            <v>667.8</v>
          </cell>
          <cell r="AF65">
            <v>773.2</v>
          </cell>
          <cell r="AG65">
            <v>778.8</v>
          </cell>
          <cell r="AH65">
            <v>771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520.96</v>
          </cell>
          <cell r="D66">
            <v>1054.068</v>
          </cell>
          <cell r="E66">
            <v>653.89</v>
          </cell>
          <cell r="F66">
            <v>503.65800000000002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597.33600000000001</v>
          </cell>
          <cell r="K66">
            <v>56.553999999999974</v>
          </cell>
          <cell r="L66">
            <v>60</v>
          </cell>
          <cell r="M66">
            <v>120</v>
          </cell>
          <cell r="V66">
            <v>140</v>
          </cell>
          <cell r="W66">
            <v>130.77799999999999</v>
          </cell>
          <cell r="X66">
            <v>130</v>
          </cell>
          <cell r="Y66">
            <v>7.2921898178592732</v>
          </cell>
          <cell r="Z66">
            <v>3.8512440930431726</v>
          </cell>
          <cell r="AD66">
            <v>0</v>
          </cell>
          <cell r="AE66">
            <v>204.2792</v>
          </cell>
          <cell r="AF66">
            <v>165.13820000000001</v>
          </cell>
          <cell r="AG66">
            <v>135.94559999999998</v>
          </cell>
          <cell r="AH66">
            <v>139.86500000000001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80.950999999999993</v>
          </cell>
          <cell r="D67">
            <v>565.16999999999996</v>
          </cell>
          <cell r="E67">
            <v>246.238</v>
          </cell>
          <cell r="F67">
            <v>208.06299999999999</v>
          </cell>
          <cell r="G67">
            <v>0</v>
          </cell>
          <cell r="H67">
            <v>1</v>
          </cell>
          <cell r="I67">
            <v>40</v>
          </cell>
          <cell r="J67">
            <v>234.86099999999999</v>
          </cell>
          <cell r="K67">
            <v>11.37700000000001</v>
          </cell>
          <cell r="L67">
            <v>50</v>
          </cell>
          <cell r="M67">
            <v>50</v>
          </cell>
          <cell r="W67">
            <v>49.247599999999998</v>
          </cell>
          <cell r="X67">
            <v>50</v>
          </cell>
          <cell r="Y67">
            <v>7.270669027526214</v>
          </cell>
          <cell r="Z67">
            <v>4.2248353219243171</v>
          </cell>
          <cell r="AD67">
            <v>0</v>
          </cell>
          <cell r="AE67">
            <v>50.892000000000003</v>
          </cell>
          <cell r="AF67">
            <v>47.580399999999997</v>
          </cell>
          <cell r="AG67">
            <v>56.971600000000002</v>
          </cell>
          <cell r="AH67">
            <v>56.948999999999998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275.54199999999997</v>
          </cell>
          <cell r="D68">
            <v>1394.5360000000001</v>
          </cell>
          <cell r="E68">
            <v>711.16899999999998</v>
          </cell>
          <cell r="F68">
            <v>457.31799999999998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631.90599999999995</v>
          </cell>
          <cell r="K68">
            <v>79.263000000000034</v>
          </cell>
          <cell r="L68">
            <v>250</v>
          </cell>
          <cell r="M68">
            <v>150</v>
          </cell>
          <cell r="V68">
            <v>40</v>
          </cell>
          <cell r="W68">
            <v>142.2338</v>
          </cell>
          <cell r="X68">
            <v>140</v>
          </cell>
          <cell r="Y68">
            <v>7.293048487771542</v>
          </cell>
          <cell r="Z68">
            <v>3.2152554456113807</v>
          </cell>
          <cell r="AD68">
            <v>0</v>
          </cell>
          <cell r="AE68">
            <v>120.7406</v>
          </cell>
          <cell r="AF68">
            <v>158.24520000000001</v>
          </cell>
          <cell r="AG68">
            <v>157.5222</v>
          </cell>
          <cell r="AH68">
            <v>136.476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124.325</v>
          </cell>
          <cell r="D69">
            <v>603.495</v>
          </cell>
          <cell r="E69">
            <v>341.81799999999998</v>
          </cell>
          <cell r="F69">
            <v>199.20099999999999</v>
          </cell>
          <cell r="G69">
            <v>0</v>
          </cell>
          <cell r="H69">
            <v>1</v>
          </cell>
          <cell r="I69">
            <v>40</v>
          </cell>
          <cell r="J69">
            <v>339.31</v>
          </cell>
          <cell r="K69">
            <v>2.5079999999999814</v>
          </cell>
          <cell r="L69">
            <v>40</v>
          </cell>
          <cell r="M69">
            <v>50</v>
          </cell>
          <cell r="U69">
            <v>80</v>
          </cell>
          <cell r="V69">
            <v>60</v>
          </cell>
          <cell r="W69">
            <v>68.363599999999991</v>
          </cell>
          <cell r="X69">
            <v>70</v>
          </cell>
          <cell r="Y69">
            <v>7.3021461713543481</v>
          </cell>
          <cell r="Z69">
            <v>2.9138459648116837</v>
          </cell>
          <cell r="AD69">
            <v>0</v>
          </cell>
          <cell r="AE69">
            <v>59.396400000000007</v>
          </cell>
          <cell r="AF69">
            <v>70.030600000000007</v>
          </cell>
          <cell r="AG69">
            <v>63.776800000000001</v>
          </cell>
          <cell r="AH69">
            <v>58.378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116</v>
          </cell>
          <cell r="D70">
            <v>167</v>
          </cell>
          <cell r="E70">
            <v>148</v>
          </cell>
          <cell r="F70">
            <v>132</v>
          </cell>
          <cell r="G70" t="str">
            <v>дк</v>
          </cell>
          <cell r="H70">
            <v>0.6</v>
          </cell>
          <cell r="I70">
            <v>60</v>
          </cell>
          <cell r="J70">
            <v>153</v>
          </cell>
          <cell r="K70">
            <v>-5</v>
          </cell>
          <cell r="L70">
            <v>0</v>
          </cell>
          <cell r="M70">
            <v>30</v>
          </cell>
          <cell r="V70">
            <v>20</v>
          </cell>
          <cell r="W70">
            <v>29.6</v>
          </cell>
          <cell r="X70">
            <v>30</v>
          </cell>
          <cell r="Y70">
            <v>7.1621621621621614</v>
          </cell>
          <cell r="Z70">
            <v>4.4594594594594597</v>
          </cell>
          <cell r="AD70">
            <v>0</v>
          </cell>
          <cell r="AE70">
            <v>34</v>
          </cell>
          <cell r="AF70">
            <v>37</v>
          </cell>
          <cell r="AG70">
            <v>26.8</v>
          </cell>
          <cell r="AH70">
            <v>32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144</v>
          </cell>
          <cell r="D71">
            <v>673</v>
          </cell>
          <cell r="E71">
            <v>435</v>
          </cell>
          <cell r="F71">
            <v>380</v>
          </cell>
          <cell r="G71" t="str">
            <v>ябл</v>
          </cell>
          <cell r="H71">
            <v>0.6</v>
          </cell>
          <cell r="I71">
            <v>60</v>
          </cell>
          <cell r="J71">
            <v>423</v>
          </cell>
          <cell r="K71">
            <v>12</v>
          </cell>
          <cell r="L71">
            <v>70</v>
          </cell>
          <cell r="M71">
            <v>100</v>
          </cell>
          <cell r="W71">
            <v>87</v>
          </cell>
          <cell r="X71">
            <v>80</v>
          </cell>
          <cell r="Y71">
            <v>7.2413793103448274</v>
          </cell>
          <cell r="Z71">
            <v>4.3678160919540234</v>
          </cell>
          <cell r="AD71">
            <v>0</v>
          </cell>
          <cell r="AE71">
            <v>70</v>
          </cell>
          <cell r="AF71">
            <v>94.2</v>
          </cell>
          <cell r="AG71">
            <v>104</v>
          </cell>
          <cell r="AH71">
            <v>87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234</v>
          </cell>
          <cell r="D72">
            <v>983</v>
          </cell>
          <cell r="E72">
            <v>612</v>
          </cell>
          <cell r="F72">
            <v>586</v>
          </cell>
          <cell r="G72" t="str">
            <v>ябл</v>
          </cell>
          <cell r="H72">
            <v>0.6</v>
          </cell>
          <cell r="I72">
            <v>60</v>
          </cell>
          <cell r="J72">
            <v>627</v>
          </cell>
          <cell r="K72">
            <v>-15</v>
          </cell>
          <cell r="L72">
            <v>60</v>
          </cell>
          <cell r="M72">
            <v>130</v>
          </cell>
          <cell r="W72">
            <v>122.4</v>
          </cell>
          <cell r="X72">
            <v>110</v>
          </cell>
          <cell r="Y72">
            <v>7.238562091503268</v>
          </cell>
          <cell r="Z72">
            <v>4.7875816993464051</v>
          </cell>
          <cell r="AD72">
            <v>0</v>
          </cell>
          <cell r="AE72">
            <v>117</v>
          </cell>
          <cell r="AF72">
            <v>131.19999999999999</v>
          </cell>
          <cell r="AG72">
            <v>148.6</v>
          </cell>
          <cell r="AH72">
            <v>130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68.451999999999998</v>
          </cell>
          <cell r="D73">
            <v>345.88400000000001</v>
          </cell>
          <cell r="E73">
            <v>239.72800000000001</v>
          </cell>
          <cell r="F73">
            <v>169.12200000000001</v>
          </cell>
          <cell r="G73">
            <v>0</v>
          </cell>
          <cell r="H73">
            <v>1</v>
          </cell>
          <cell r="I73">
            <v>30</v>
          </cell>
          <cell r="J73">
            <v>246.27600000000001</v>
          </cell>
          <cell r="K73">
            <v>-6.5480000000000018</v>
          </cell>
          <cell r="L73">
            <v>20</v>
          </cell>
          <cell r="M73">
            <v>40</v>
          </cell>
          <cell r="U73">
            <v>30</v>
          </cell>
          <cell r="V73">
            <v>30</v>
          </cell>
          <cell r="W73">
            <v>47.945599999999999</v>
          </cell>
          <cell r="X73">
            <v>40</v>
          </cell>
          <cell r="Y73">
            <v>6.8644880864980315</v>
          </cell>
          <cell r="Z73">
            <v>3.5273726890475876</v>
          </cell>
          <cell r="AD73">
            <v>0</v>
          </cell>
          <cell r="AE73">
            <v>37.7346</v>
          </cell>
          <cell r="AF73">
            <v>44.8108</v>
          </cell>
          <cell r="AG73">
            <v>51.682000000000002</v>
          </cell>
          <cell r="AH73">
            <v>35.170999999999999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387</v>
          </cell>
          <cell r="D74">
            <v>978</v>
          </cell>
          <cell r="E74">
            <v>1075</v>
          </cell>
          <cell r="F74">
            <v>269</v>
          </cell>
          <cell r="G74" t="str">
            <v>ябл,дк</v>
          </cell>
          <cell r="H74">
            <v>0.6</v>
          </cell>
          <cell r="I74">
            <v>60</v>
          </cell>
          <cell r="J74">
            <v>1080</v>
          </cell>
          <cell r="K74">
            <v>-5</v>
          </cell>
          <cell r="L74">
            <v>350</v>
          </cell>
          <cell r="M74">
            <v>160</v>
          </cell>
          <cell r="U74">
            <v>300</v>
          </cell>
          <cell r="V74">
            <v>300</v>
          </cell>
          <cell r="W74">
            <v>215</v>
          </cell>
          <cell r="X74">
            <v>200</v>
          </cell>
          <cell r="Y74">
            <v>7.344186046511628</v>
          </cell>
          <cell r="Z74">
            <v>1.2511627906976743</v>
          </cell>
          <cell r="AD74">
            <v>0</v>
          </cell>
          <cell r="AE74">
            <v>160.6</v>
          </cell>
          <cell r="AF74">
            <v>202.6</v>
          </cell>
          <cell r="AG74">
            <v>181.4</v>
          </cell>
          <cell r="AH74">
            <v>240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677</v>
          </cell>
          <cell r="D75">
            <v>1112</v>
          </cell>
          <cell r="E75">
            <v>1083</v>
          </cell>
          <cell r="F75">
            <v>696</v>
          </cell>
          <cell r="G75" t="str">
            <v>ябл,дк</v>
          </cell>
          <cell r="H75">
            <v>0.6</v>
          </cell>
          <cell r="I75">
            <v>60</v>
          </cell>
          <cell r="J75">
            <v>1080</v>
          </cell>
          <cell r="K75">
            <v>3</v>
          </cell>
          <cell r="L75">
            <v>50</v>
          </cell>
          <cell r="M75">
            <v>190</v>
          </cell>
          <cell r="U75">
            <v>200</v>
          </cell>
          <cell r="V75">
            <v>250</v>
          </cell>
          <cell r="W75">
            <v>216.6</v>
          </cell>
          <cell r="X75">
            <v>200</v>
          </cell>
          <cell r="Y75">
            <v>7.3222530009233608</v>
          </cell>
          <cell r="Z75">
            <v>3.2132963988919667</v>
          </cell>
          <cell r="AD75">
            <v>0</v>
          </cell>
          <cell r="AE75">
            <v>225.6</v>
          </cell>
          <cell r="AF75">
            <v>255</v>
          </cell>
          <cell r="AG75">
            <v>214.4</v>
          </cell>
          <cell r="AH75">
            <v>256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190</v>
          </cell>
          <cell r="D76">
            <v>534</v>
          </cell>
          <cell r="E76">
            <v>616</v>
          </cell>
          <cell r="F76">
            <v>46</v>
          </cell>
          <cell r="G76">
            <v>0</v>
          </cell>
          <cell r="H76">
            <v>0.4</v>
          </cell>
          <cell r="I76" t="e">
            <v>#N/A</v>
          </cell>
          <cell r="J76">
            <v>798</v>
          </cell>
          <cell r="K76">
            <v>-182</v>
          </cell>
          <cell r="L76">
            <v>200</v>
          </cell>
          <cell r="M76">
            <v>200</v>
          </cell>
          <cell r="U76">
            <v>250</v>
          </cell>
          <cell r="V76">
            <v>250</v>
          </cell>
          <cell r="W76">
            <v>123.2</v>
          </cell>
          <cell r="X76">
            <v>250</v>
          </cell>
          <cell r="Y76">
            <v>9.7077922077922079</v>
          </cell>
          <cell r="Z76">
            <v>0.37337662337662336</v>
          </cell>
          <cell r="AD76">
            <v>0</v>
          </cell>
          <cell r="AE76">
            <v>25.6</v>
          </cell>
          <cell r="AF76">
            <v>95</v>
          </cell>
          <cell r="AG76">
            <v>155.6</v>
          </cell>
          <cell r="AH76">
            <v>254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472</v>
          </cell>
          <cell r="D77">
            <v>312</v>
          </cell>
          <cell r="E77">
            <v>769</v>
          </cell>
          <cell r="F77">
            <v>-4</v>
          </cell>
          <cell r="G77">
            <v>0</v>
          </cell>
          <cell r="H77">
            <v>0.33</v>
          </cell>
          <cell r="I77">
            <v>60</v>
          </cell>
          <cell r="J77">
            <v>1244</v>
          </cell>
          <cell r="K77">
            <v>-475</v>
          </cell>
          <cell r="L77">
            <v>300</v>
          </cell>
          <cell r="M77">
            <v>300</v>
          </cell>
          <cell r="U77">
            <v>200</v>
          </cell>
          <cell r="V77">
            <v>200</v>
          </cell>
          <cell r="W77">
            <v>153.80000000000001</v>
          </cell>
          <cell r="X77">
            <v>200</v>
          </cell>
          <cell r="Y77">
            <v>7.7763328998699608</v>
          </cell>
          <cell r="Z77">
            <v>-2.600780234070221E-2</v>
          </cell>
          <cell r="AD77">
            <v>0</v>
          </cell>
          <cell r="AE77">
            <v>195</v>
          </cell>
          <cell r="AF77">
            <v>152.4</v>
          </cell>
          <cell r="AG77">
            <v>221.6</v>
          </cell>
          <cell r="AH77">
            <v>83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340</v>
          </cell>
          <cell r="D78">
            <v>766</v>
          </cell>
          <cell r="E78">
            <v>659</v>
          </cell>
          <cell r="F78">
            <v>433</v>
          </cell>
          <cell r="G78">
            <v>0</v>
          </cell>
          <cell r="H78">
            <v>0.35</v>
          </cell>
          <cell r="I78" t="e">
            <v>#N/A</v>
          </cell>
          <cell r="J78">
            <v>808</v>
          </cell>
          <cell r="K78">
            <v>-149</v>
          </cell>
          <cell r="L78">
            <v>250</v>
          </cell>
          <cell r="M78">
            <v>160</v>
          </cell>
          <cell r="W78">
            <v>131.80000000000001</v>
          </cell>
          <cell r="X78">
            <v>150</v>
          </cell>
          <cell r="Y78">
            <v>7.5341426403641876</v>
          </cell>
          <cell r="Z78">
            <v>3.2852807283763275</v>
          </cell>
          <cell r="AD78">
            <v>0</v>
          </cell>
          <cell r="AE78">
            <v>121.2</v>
          </cell>
          <cell r="AF78">
            <v>116.2</v>
          </cell>
          <cell r="AG78">
            <v>152.80000000000001</v>
          </cell>
          <cell r="AH78">
            <v>185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249</v>
          </cell>
          <cell r="D79">
            <v>363</v>
          </cell>
          <cell r="E79">
            <v>347</v>
          </cell>
          <cell r="F79">
            <v>255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350</v>
          </cell>
          <cell r="K79">
            <v>-3</v>
          </cell>
          <cell r="L79">
            <v>50</v>
          </cell>
          <cell r="M79">
            <v>60</v>
          </cell>
          <cell r="V79">
            <v>70</v>
          </cell>
          <cell r="W79">
            <v>69.400000000000006</v>
          </cell>
          <cell r="X79">
            <v>70</v>
          </cell>
          <cell r="Y79">
            <v>7.2766570605187315</v>
          </cell>
          <cell r="Z79">
            <v>3.6743515850144091</v>
          </cell>
          <cell r="AD79">
            <v>0</v>
          </cell>
          <cell r="AE79">
            <v>64.8</v>
          </cell>
          <cell r="AF79">
            <v>80.599999999999994</v>
          </cell>
          <cell r="AG79">
            <v>71.599999999999994</v>
          </cell>
          <cell r="AH79">
            <v>44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3973</v>
          </cell>
          <cell r="D80">
            <v>12636</v>
          </cell>
          <cell r="E80">
            <v>5947</v>
          </cell>
          <cell r="F80">
            <v>2071</v>
          </cell>
          <cell r="G80">
            <v>0</v>
          </cell>
          <cell r="H80">
            <v>0.35</v>
          </cell>
          <cell r="I80">
            <v>40</v>
          </cell>
          <cell r="J80">
            <v>6034</v>
          </cell>
          <cell r="K80">
            <v>-87</v>
          </cell>
          <cell r="L80">
            <v>1200</v>
          </cell>
          <cell r="M80">
            <v>1000</v>
          </cell>
          <cell r="T80">
            <v>2802</v>
          </cell>
          <cell r="U80">
            <v>1400</v>
          </cell>
          <cell r="V80">
            <v>1100</v>
          </cell>
          <cell r="W80">
            <v>1069.4000000000001</v>
          </cell>
          <cell r="X80">
            <v>1100</v>
          </cell>
          <cell r="Y80">
            <v>7.3602019824200484</v>
          </cell>
          <cell r="Z80">
            <v>1.9365999625958479</v>
          </cell>
          <cell r="AD80">
            <v>600</v>
          </cell>
          <cell r="AE80">
            <v>807.8</v>
          </cell>
          <cell r="AF80">
            <v>977.2</v>
          </cell>
          <cell r="AG80">
            <v>1025.2</v>
          </cell>
          <cell r="AH80">
            <v>1261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3571</v>
          </cell>
          <cell r="D81">
            <v>13339</v>
          </cell>
          <cell r="E81">
            <v>11013</v>
          </cell>
          <cell r="F81">
            <v>5697</v>
          </cell>
          <cell r="G81" t="str">
            <v>отк</v>
          </cell>
          <cell r="H81">
            <v>0.35</v>
          </cell>
          <cell r="I81">
            <v>45</v>
          </cell>
          <cell r="J81">
            <v>11138</v>
          </cell>
          <cell r="K81">
            <v>-125</v>
          </cell>
          <cell r="L81">
            <v>2600</v>
          </cell>
          <cell r="M81">
            <v>2100</v>
          </cell>
          <cell r="U81">
            <v>1300</v>
          </cell>
          <cell r="V81">
            <v>2200</v>
          </cell>
          <cell r="W81">
            <v>2202.6</v>
          </cell>
          <cell r="X81">
            <v>2100</v>
          </cell>
          <cell r="Y81">
            <v>7.2627803504948698</v>
          </cell>
          <cell r="Z81">
            <v>2.5864886951784256</v>
          </cell>
          <cell r="AD81">
            <v>0</v>
          </cell>
          <cell r="AE81">
            <v>2156.6</v>
          </cell>
          <cell r="AF81">
            <v>2348.4</v>
          </cell>
          <cell r="AG81">
            <v>2268.1999999999998</v>
          </cell>
          <cell r="AH81">
            <v>2455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439</v>
          </cell>
          <cell r="D82">
            <v>1396</v>
          </cell>
          <cell r="E82">
            <v>766</v>
          </cell>
          <cell r="F82">
            <v>523</v>
          </cell>
          <cell r="G82">
            <v>0</v>
          </cell>
          <cell r="H82">
            <v>0.4</v>
          </cell>
          <cell r="I82" t="e">
            <v>#N/A</v>
          </cell>
          <cell r="J82">
            <v>800</v>
          </cell>
          <cell r="K82">
            <v>-34</v>
          </cell>
          <cell r="L82">
            <v>100</v>
          </cell>
          <cell r="M82">
            <v>90</v>
          </cell>
          <cell r="U82">
            <v>120</v>
          </cell>
          <cell r="V82">
            <v>130</v>
          </cell>
          <cell r="W82">
            <v>153.19999999999999</v>
          </cell>
          <cell r="X82">
            <v>150</v>
          </cell>
          <cell r="Y82">
            <v>7.2650130548302876</v>
          </cell>
          <cell r="Z82">
            <v>3.413838120104439</v>
          </cell>
          <cell r="AD82">
            <v>0</v>
          </cell>
          <cell r="AE82">
            <v>120.8</v>
          </cell>
          <cell r="AF82">
            <v>134</v>
          </cell>
          <cell r="AG82">
            <v>157.19999999999999</v>
          </cell>
          <cell r="AH82">
            <v>139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499.65600000000001</v>
          </cell>
          <cell r="D83">
            <v>1182.635</v>
          </cell>
          <cell r="E83">
            <v>855.07</v>
          </cell>
          <cell r="F83">
            <v>607.58500000000004</v>
          </cell>
          <cell r="G83" t="str">
            <v>н</v>
          </cell>
          <cell r="H83">
            <v>1</v>
          </cell>
          <cell r="I83" t="e">
            <v>#N/A</v>
          </cell>
          <cell r="J83">
            <v>829.86199999999997</v>
          </cell>
          <cell r="K83">
            <v>25.208000000000084</v>
          </cell>
          <cell r="L83">
            <v>80</v>
          </cell>
          <cell r="M83">
            <v>140</v>
          </cell>
          <cell r="U83">
            <v>100</v>
          </cell>
          <cell r="V83">
            <v>150</v>
          </cell>
          <cell r="W83">
            <v>171.01400000000001</v>
          </cell>
          <cell r="X83">
            <v>170</v>
          </cell>
          <cell r="Y83">
            <v>7.2952214438583978</v>
          </cell>
          <cell r="Z83">
            <v>3.552837779363093</v>
          </cell>
          <cell r="AD83">
            <v>0</v>
          </cell>
          <cell r="AE83">
            <v>149.7662</v>
          </cell>
          <cell r="AF83">
            <v>177.5086</v>
          </cell>
          <cell r="AG83">
            <v>180.15440000000001</v>
          </cell>
          <cell r="AH83">
            <v>149.012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117</v>
          </cell>
          <cell r="D84">
            <v>850</v>
          </cell>
          <cell r="E84">
            <v>380</v>
          </cell>
          <cell r="F84">
            <v>267</v>
          </cell>
          <cell r="G84">
            <v>0</v>
          </cell>
          <cell r="H84">
            <v>0.4</v>
          </cell>
          <cell r="I84" t="e">
            <v>#N/A</v>
          </cell>
          <cell r="J84">
            <v>385</v>
          </cell>
          <cell r="K84">
            <v>-5</v>
          </cell>
          <cell r="L84">
            <v>60</v>
          </cell>
          <cell r="M84">
            <v>50</v>
          </cell>
          <cell r="U84">
            <v>40</v>
          </cell>
          <cell r="V84">
            <v>60</v>
          </cell>
          <cell r="W84">
            <v>76</v>
          </cell>
          <cell r="X84">
            <v>80</v>
          </cell>
          <cell r="Y84">
            <v>7.3289473684210522</v>
          </cell>
          <cell r="Z84">
            <v>3.513157894736842</v>
          </cell>
          <cell r="AD84">
            <v>0</v>
          </cell>
          <cell r="AE84">
            <v>79.400000000000006</v>
          </cell>
          <cell r="AF84">
            <v>90</v>
          </cell>
          <cell r="AG84">
            <v>75.2</v>
          </cell>
          <cell r="AH84">
            <v>77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27.771000000000001</v>
          </cell>
          <cell r="D85">
            <v>186.13800000000001</v>
          </cell>
          <cell r="E85">
            <v>83.772000000000006</v>
          </cell>
          <cell r="F85">
            <v>87.662999999999997</v>
          </cell>
          <cell r="G85">
            <v>0</v>
          </cell>
          <cell r="H85">
            <v>1</v>
          </cell>
          <cell r="I85" t="e">
            <v>#N/A</v>
          </cell>
          <cell r="J85">
            <v>80.209999999999994</v>
          </cell>
          <cell r="K85">
            <v>3.5620000000000118</v>
          </cell>
          <cell r="L85">
            <v>0</v>
          </cell>
          <cell r="M85">
            <v>30</v>
          </cell>
          <cell r="W85">
            <v>16.7544</v>
          </cell>
          <cell r="X85">
            <v>20</v>
          </cell>
          <cell r="Y85">
            <v>8.2165281955784746</v>
          </cell>
          <cell r="Z85">
            <v>5.232237501790574</v>
          </cell>
          <cell r="AD85">
            <v>0</v>
          </cell>
          <cell r="AE85">
            <v>18.3246</v>
          </cell>
          <cell r="AF85">
            <v>18.344999999999999</v>
          </cell>
          <cell r="AG85">
            <v>18.098800000000001</v>
          </cell>
          <cell r="AH85">
            <v>11.548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84</v>
          </cell>
          <cell r="D86">
            <v>1954</v>
          </cell>
          <cell r="E86">
            <v>1064</v>
          </cell>
          <cell r="F86">
            <v>956</v>
          </cell>
          <cell r="G86">
            <v>0</v>
          </cell>
          <cell r="H86">
            <v>0.2</v>
          </cell>
          <cell r="I86" t="e">
            <v>#N/A</v>
          </cell>
          <cell r="J86">
            <v>1079</v>
          </cell>
          <cell r="K86">
            <v>-15</v>
          </cell>
          <cell r="L86">
            <v>200</v>
          </cell>
          <cell r="M86">
            <v>200</v>
          </cell>
          <cell r="W86">
            <v>212.8</v>
          </cell>
          <cell r="X86">
            <v>200</v>
          </cell>
          <cell r="Y86">
            <v>7.3120300751879697</v>
          </cell>
          <cell r="Z86">
            <v>4.492481203007519</v>
          </cell>
          <cell r="AD86">
            <v>0</v>
          </cell>
          <cell r="AE86">
            <v>203</v>
          </cell>
          <cell r="AF86">
            <v>210.4</v>
          </cell>
          <cell r="AG86">
            <v>253</v>
          </cell>
          <cell r="AH86">
            <v>200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192</v>
          </cell>
          <cell r="D87">
            <v>639</v>
          </cell>
          <cell r="E87">
            <v>501</v>
          </cell>
          <cell r="F87">
            <v>275</v>
          </cell>
          <cell r="G87">
            <v>0</v>
          </cell>
          <cell r="H87">
            <v>0.3</v>
          </cell>
          <cell r="I87" t="e">
            <v>#N/A</v>
          </cell>
          <cell r="J87">
            <v>552</v>
          </cell>
          <cell r="K87">
            <v>-51</v>
          </cell>
          <cell r="L87">
            <v>40</v>
          </cell>
          <cell r="M87">
            <v>80</v>
          </cell>
          <cell r="U87">
            <v>120</v>
          </cell>
          <cell r="V87">
            <v>120</v>
          </cell>
          <cell r="W87">
            <v>100.2</v>
          </cell>
          <cell r="X87">
            <v>100</v>
          </cell>
          <cell r="Y87">
            <v>7.3353293413173652</v>
          </cell>
          <cell r="Z87">
            <v>2.7445109780439121</v>
          </cell>
          <cell r="AD87">
            <v>0</v>
          </cell>
          <cell r="AE87">
            <v>137.19999999999999</v>
          </cell>
          <cell r="AF87">
            <v>103.2</v>
          </cell>
          <cell r="AG87">
            <v>92.4</v>
          </cell>
          <cell r="AH87">
            <v>145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206.036</v>
          </cell>
          <cell r="D88">
            <v>600.59400000000005</v>
          </cell>
          <cell r="E88">
            <v>540.03899999999999</v>
          </cell>
          <cell r="F88">
            <v>263.18599999999998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532.11599999999999</v>
          </cell>
          <cell r="K88">
            <v>7.9230000000000018</v>
          </cell>
          <cell r="L88">
            <v>90</v>
          </cell>
          <cell r="M88">
            <v>90</v>
          </cell>
          <cell r="U88">
            <v>120</v>
          </cell>
          <cell r="V88">
            <v>120</v>
          </cell>
          <cell r="W88">
            <v>108.0078</v>
          </cell>
          <cell r="X88">
            <v>100</v>
          </cell>
          <cell r="Y88">
            <v>7.251198524551004</v>
          </cell>
          <cell r="Z88">
            <v>2.4367314212492057</v>
          </cell>
          <cell r="AD88">
            <v>0</v>
          </cell>
          <cell r="AE88">
            <v>69.439599999999999</v>
          </cell>
          <cell r="AF88">
            <v>93.004400000000004</v>
          </cell>
          <cell r="AG88">
            <v>102.41980000000001</v>
          </cell>
          <cell r="AH88">
            <v>104.78100000000001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762.80600000000004</v>
          </cell>
          <cell r="D89">
            <v>11098.906999999999</v>
          </cell>
          <cell r="E89">
            <v>5274.384</v>
          </cell>
          <cell r="F89">
            <v>2936.1309999999999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5319.1750000000002</v>
          </cell>
          <cell r="K89">
            <v>-44.791000000000167</v>
          </cell>
          <cell r="L89">
            <v>1000</v>
          </cell>
          <cell r="M89">
            <v>1000</v>
          </cell>
          <cell r="U89">
            <v>800</v>
          </cell>
          <cell r="V89">
            <v>1300</v>
          </cell>
          <cell r="W89">
            <v>1054.8768</v>
          </cell>
          <cell r="X89">
            <v>700</v>
          </cell>
          <cell r="Y89">
            <v>7.3336819996420433</v>
          </cell>
          <cell r="Z89">
            <v>2.7833875955941014</v>
          </cell>
          <cell r="AD89">
            <v>0</v>
          </cell>
          <cell r="AE89">
            <v>793.65679999999998</v>
          </cell>
          <cell r="AF89">
            <v>934.95759999999996</v>
          </cell>
          <cell r="AG89">
            <v>1056.9248</v>
          </cell>
          <cell r="AH89">
            <v>1193.963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3297.0630000000001</v>
          </cell>
          <cell r="D90">
            <v>8244.9969999999994</v>
          </cell>
          <cell r="E90">
            <v>6180.1840000000002</v>
          </cell>
          <cell r="F90">
            <v>2817.7579999999998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6275.0720000000001</v>
          </cell>
          <cell r="K90">
            <v>-94.88799999999992</v>
          </cell>
          <cell r="L90">
            <v>1200</v>
          </cell>
          <cell r="M90">
            <v>1000</v>
          </cell>
          <cell r="T90">
            <v>45</v>
          </cell>
          <cell r="U90">
            <v>1600</v>
          </cell>
          <cell r="V90">
            <v>1600</v>
          </cell>
          <cell r="W90">
            <v>1220.7594000000001</v>
          </cell>
          <cell r="X90">
            <v>800</v>
          </cell>
          <cell r="Y90">
            <v>7.3870068090403391</v>
          </cell>
          <cell r="Z90">
            <v>2.308200944428525</v>
          </cell>
          <cell r="AD90">
            <v>76.387</v>
          </cell>
          <cell r="AE90">
            <v>1525.5602000000001</v>
          </cell>
          <cell r="AF90">
            <v>1290.9919999999997</v>
          </cell>
          <cell r="AG90">
            <v>1163.0891999999999</v>
          </cell>
          <cell r="AH90">
            <v>1262.96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2794.5949999999998</v>
          </cell>
          <cell r="D91">
            <v>19201.047999999999</v>
          </cell>
          <cell r="E91">
            <v>9170.7929999999997</v>
          </cell>
          <cell r="F91">
            <v>6326.2820000000002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9267.027</v>
          </cell>
          <cell r="K91">
            <v>-96.234000000000378</v>
          </cell>
          <cell r="L91">
            <v>1800</v>
          </cell>
          <cell r="M91">
            <v>1500</v>
          </cell>
          <cell r="T91">
            <v>45</v>
          </cell>
          <cell r="U91">
            <v>300</v>
          </cell>
          <cell r="V91">
            <v>1800</v>
          </cell>
          <cell r="W91">
            <v>1821.5809999999997</v>
          </cell>
          <cell r="X91">
            <v>1400</v>
          </cell>
          <cell r="Y91">
            <v>7.2059831541940778</v>
          </cell>
          <cell r="Z91">
            <v>3.4729622234751027</v>
          </cell>
          <cell r="AD91">
            <v>62.887999999999998</v>
          </cell>
          <cell r="AE91">
            <v>1462.1948</v>
          </cell>
          <cell r="AF91">
            <v>1921.1471999999999</v>
          </cell>
          <cell r="AG91">
            <v>1921.4776000000002</v>
          </cell>
          <cell r="AH91">
            <v>2188.7930000000001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174.81200000000001</v>
          </cell>
          <cell r="D92">
            <v>229.80199999999999</v>
          </cell>
          <cell r="E92">
            <v>228.363</v>
          </cell>
          <cell r="F92">
            <v>167.583</v>
          </cell>
          <cell r="G92" t="str">
            <v>г</v>
          </cell>
          <cell r="H92">
            <v>1</v>
          </cell>
          <cell r="I92" t="e">
            <v>#N/A</v>
          </cell>
          <cell r="J92">
            <v>240.02600000000001</v>
          </cell>
          <cell r="K92">
            <v>-11.663000000000011</v>
          </cell>
          <cell r="L92">
            <v>30</v>
          </cell>
          <cell r="M92">
            <v>40</v>
          </cell>
          <cell r="U92">
            <v>20</v>
          </cell>
          <cell r="V92">
            <v>50</v>
          </cell>
          <cell r="W92">
            <v>45.672600000000003</v>
          </cell>
          <cell r="X92">
            <v>50</v>
          </cell>
          <cell r="Y92">
            <v>7.8292674382452487</v>
          </cell>
          <cell r="Z92">
            <v>3.669223998633754</v>
          </cell>
          <cell r="AD92">
            <v>0</v>
          </cell>
          <cell r="AE92">
            <v>48.187200000000004</v>
          </cell>
          <cell r="AF92">
            <v>54.772199999999998</v>
          </cell>
          <cell r="AG92">
            <v>44.080399999999997</v>
          </cell>
          <cell r="AH92">
            <v>50.987000000000002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166</v>
          </cell>
          <cell r="D93">
            <v>165</v>
          </cell>
          <cell r="E93">
            <v>159</v>
          </cell>
          <cell r="F93">
            <v>170</v>
          </cell>
          <cell r="G93">
            <v>0</v>
          </cell>
          <cell r="H93">
            <v>0.5</v>
          </cell>
          <cell r="I93" t="e">
            <v>#N/A</v>
          </cell>
          <cell r="J93">
            <v>201</v>
          </cell>
          <cell r="K93">
            <v>-42</v>
          </cell>
          <cell r="L93">
            <v>20</v>
          </cell>
          <cell r="M93">
            <v>30</v>
          </cell>
          <cell r="V93">
            <v>30</v>
          </cell>
          <cell r="W93">
            <v>31.8</v>
          </cell>
          <cell r="Y93">
            <v>7.8616352201257858</v>
          </cell>
          <cell r="Z93">
            <v>5.3459119496855347</v>
          </cell>
          <cell r="AD93">
            <v>0</v>
          </cell>
          <cell r="AE93">
            <v>32.799999999999997</v>
          </cell>
          <cell r="AF93">
            <v>38</v>
          </cell>
          <cell r="AG93">
            <v>37</v>
          </cell>
          <cell r="AH93">
            <v>38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40.093000000000004</v>
          </cell>
          <cell r="D94">
            <v>18.8</v>
          </cell>
          <cell r="E94">
            <v>18.617000000000001</v>
          </cell>
          <cell r="F94">
            <v>38.975999999999999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31.103000000000002</v>
          </cell>
          <cell r="K94">
            <v>-12.486000000000001</v>
          </cell>
          <cell r="L94">
            <v>0</v>
          </cell>
          <cell r="M94">
            <v>0</v>
          </cell>
          <cell r="W94">
            <v>3.7234000000000003</v>
          </cell>
          <cell r="Y94">
            <v>10.467851963259385</v>
          </cell>
          <cell r="Z94">
            <v>10.467851963259385</v>
          </cell>
          <cell r="AD94">
            <v>0</v>
          </cell>
          <cell r="AE94">
            <v>4.1981999999999999</v>
          </cell>
          <cell r="AF94">
            <v>3.9554</v>
          </cell>
          <cell r="AG94">
            <v>5.9926000000000004</v>
          </cell>
          <cell r="AH94">
            <v>2.5379999999999998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562</v>
          </cell>
          <cell r="D95">
            <v>2279</v>
          </cell>
          <cell r="E95">
            <v>1705</v>
          </cell>
          <cell r="F95">
            <v>1088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1739</v>
          </cell>
          <cell r="K95">
            <v>-34</v>
          </cell>
          <cell r="L95">
            <v>300</v>
          </cell>
          <cell r="M95">
            <v>300</v>
          </cell>
          <cell r="T95">
            <v>804</v>
          </cell>
          <cell r="V95">
            <v>300</v>
          </cell>
          <cell r="W95">
            <v>300.2</v>
          </cell>
          <cell r="X95">
            <v>200</v>
          </cell>
          <cell r="Y95">
            <v>7.2884743504330451</v>
          </cell>
          <cell r="Z95">
            <v>3.6242504996668887</v>
          </cell>
          <cell r="AD95">
            <v>204</v>
          </cell>
          <cell r="AE95">
            <v>266.8</v>
          </cell>
          <cell r="AF95">
            <v>354.6</v>
          </cell>
          <cell r="AG95">
            <v>324.2</v>
          </cell>
          <cell r="AH95">
            <v>321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168.09100000000001</v>
          </cell>
          <cell r="D96">
            <v>1217</v>
          </cell>
          <cell r="E96">
            <v>871</v>
          </cell>
          <cell r="F96">
            <v>489.09100000000001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922</v>
          </cell>
          <cell r="K96">
            <v>-51</v>
          </cell>
          <cell r="L96">
            <v>180</v>
          </cell>
          <cell r="M96">
            <v>160</v>
          </cell>
          <cell r="U96">
            <v>100</v>
          </cell>
          <cell r="V96">
            <v>250</v>
          </cell>
          <cell r="W96">
            <v>174.2</v>
          </cell>
          <cell r="X96">
            <v>100</v>
          </cell>
          <cell r="Y96">
            <v>7.3426578645235363</v>
          </cell>
          <cell r="Z96">
            <v>2.8076406429391505</v>
          </cell>
          <cell r="AD96">
            <v>0</v>
          </cell>
          <cell r="AE96">
            <v>145.19999999999999</v>
          </cell>
          <cell r="AF96">
            <v>176.2</v>
          </cell>
          <cell r="AG96">
            <v>172.2</v>
          </cell>
          <cell r="AH96">
            <v>228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427</v>
          </cell>
          <cell r="D97">
            <v>1831</v>
          </cell>
          <cell r="E97">
            <v>1402</v>
          </cell>
          <cell r="F97">
            <v>815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1433</v>
          </cell>
          <cell r="K97">
            <v>-31</v>
          </cell>
          <cell r="L97">
            <v>180</v>
          </cell>
          <cell r="M97">
            <v>200</v>
          </cell>
          <cell r="T97">
            <v>450</v>
          </cell>
          <cell r="U97">
            <v>100</v>
          </cell>
          <cell r="V97">
            <v>300</v>
          </cell>
          <cell r="W97">
            <v>239.6</v>
          </cell>
          <cell r="X97">
            <v>150</v>
          </cell>
          <cell r="Y97">
            <v>7.2829716193656093</v>
          </cell>
          <cell r="Z97">
            <v>3.4015025041736227</v>
          </cell>
          <cell r="AD97">
            <v>204</v>
          </cell>
          <cell r="AE97">
            <v>245.6</v>
          </cell>
          <cell r="AF97">
            <v>256.60000000000002</v>
          </cell>
          <cell r="AG97">
            <v>246.4</v>
          </cell>
          <cell r="AH97">
            <v>283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339</v>
          </cell>
          <cell r="D98">
            <v>925</v>
          </cell>
          <cell r="E98">
            <v>834</v>
          </cell>
          <cell r="F98">
            <v>405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887</v>
          </cell>
          <cell r="K98">
            <v>-53</v>
          </cell>
          <cell r="L98">
            <v>220</v>
          </cell>
          <cell r="M98">
            <v>170</v>
          </cell>
          <cell r="U98">
            <v>100</v>
          </cell>
          <cell r="V98">
            <v>250</v>
          </cell>
          <cell r="W98">
            <v>166.8</v>
          </cell>
          <cell r="X98">
            <v>100</v>
          </cell>
          <cell r="Y98">
            <v>7.4640287769784166</v>
          </cell>
          <cell r="Z98">
            <v>2.4280575539568345</v>
          </cell>
          <cell r="AD98">
            <v>0</v>
          </cell>
          <cell r="AE98">
            <v>148.19999999999999</v>
          </cell>
          <cell r="AF98">
            <v>156.19999999999999</v>
          </cell>
          <cell r="AG98">
            <v>165</v>
          </cell>
          <cell r="AH98">
            <v>213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T99">
            <v>558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0.4</v>
          </cell>
          <cell r="AF99">
            <v>0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10.571</v>
          </cell>
          <cell r="D100">
            <v>1.36</v>
          </cell>
          <cell r="E100">
            <v>4.2880000000000003</v>
          </cell>
          <cell r="F100">
            <v>7.6429999999999998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5.3</v>
          </cell>
          <cell r="K100">
            <v>-1.0119999999999996</v>
          </cell>
          <cell r="L100">
            <v>0</v>
          </cell>
          <cell r="M100">
            <v>0</v>
          </cell>
          <cell r="W100">
            <v>0.85760000000000003</v>
          </cell>
          <cell r="Y100">
            <v>8.9120802238805972</v>
          </cell>
          <cell r="Z100">
            <v>8.9120802238805972</v>
          </cell>
          <cell r="AD100">
            <v>0</v>
          </cell>
          <cell r="AE100">
            <v>1.9167999999999998</v>
          </cell>
          <cell r="AF100">
            <v>0</v>
          </cell>
          <cell r="AG100">
            <v>1.1448</v>
          </cell>
          <cell r="AH100">
            <v>2.8540000000000001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7</v>
          </cell>
          <cell r="D101">
            <v>1</v>
          </cell>
          <cell r="E101">
            <v>1</v>
          </cell>
          <cell r="F101">
            <v>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17</v>
          </cell>
          <cell r="K101">
            <v>-16</v>
          </cell>
          <cell r="L101">
            <v>0</v>
          </cell>
          <cell r="M101">
            <v>0</v>
          </cell>
          <cell r="W101">
            <v>0.2</v>
          </cell>
          <cell r="Y101">
            <v>35</v>
          </cell>
          <cell r="Z101">
            <v>35</v>
          </cell>
          <cell r="AD101">
            <v>0</v>
          </cell>
          <cell r="AE101">
            <v>1.4</v>
          </cell>
          <cell r="AF101">
            <v>0.6</v>
          </cell>
          <cell r="AG101">
            <v>1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110</v>
          </cell>
          <cell r="D102">
            <v>856</v>
          </cell>
          <cell r="E102">
            <v>534</v>
          </cell>
          <cell r="F102">
            <v>418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750</v>
          </cell>
          <cell r="K102">
            <v>-216</v>
          </cell>
          <cell r="L102">
            <v>200</v>
          </cell>
          <cell r="M102">
            <v>150</v>
          </cell>
          <cell r="W102">
            <v>106.8</v>
          </cell>
          <cell r="X102">
            <v>100</v>
          </cell>
          <cell r="Y102">
            <v>8.1273408239700373</v>
          </cell>
          <cell r="Z102">
            <v>3.9138576779026217</v>
          </cell>
          <cell r="AD102">
            <v>0</v>
          </cell>
          <cell r="AE102">
            <v>48.6</v>
          </cell>
          <cell r="AF102">
            <v>53</v>
          </cell>
          <cell r="AG102">
            <v>81</v>
          </cell>
          <cell r="AH102">
            <v>179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128</v>
          </cell>
          <cell r="D103">
            <v>606</v>
          </cell>
          <cell r="E103">
            <v>306</v>
          </cell>
          <cell r="F103">
            <v>416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497</v>
          </cell>
          <cell r="K103">
            <v>-191</v>
          </cell>
          <cell r="L103">
            <v>150</v>
          </cell>
          <cell r="M103">
            <v>100</v>
          </cell>
          <cell r="W103">
            <v>61.2</v>
          </cell>
          <cell r="Y103">
            <v>10.882352941176469</v>
          </cell>
          <cell r="Z103">
            <v>6.7973856209150325</v>
          </cell>
          <cell r="AD103">
            <v>0</v>
          </cell>
          <cell r="AE103">
            <v>21.6</v>
          </cell>
          <cell r="AF103">
            <v>26.8</v>
          </cell>
          <cell r="AG103">
            <v>46</v>
          </cell>
          <cell r="AH103">
            <v>128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23</v>
          </cell>
          <cell r="D104">
            <v>347</v>
          </cell>
          <cell r="E104">
            <v>189</v>
          </cell>
          <cell r="F104">
            <v>175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325</v>
          </cell>
          <cell r="K104">
            <v>-136</v>
          </cell>
          <cell r="L104">
            <v>100</v>
          </cell>
          <cell r="M104">
            <v>100</v>
          </cell>
          <cell r="V104">
            <v>100</v>
          </cell>
          <cell r="W104">
            <v>37.799999999999997</v>
          </cell>
          <cell r="Y104">
            <v>12.566137566137566</v>
          </cell>
          <cell r="Z104">
            <v>4.6296296296296298</v>
          </cell>
          <cell r="AD104">
            <v>0</v>
          </cell>
          <cell r="AE104">
            <v>31</v>
          </cell>
          <cell r="AF104">
            <v>26.8</v>
          </cell>
          <cell r="AG104">
            <v>31.2</v>
          </cell>
          <cell r="AH104">
            <v>84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193</v>
          </cell>
          <cell r="D105">
            <v>1488</v>
          </cell>
          <cell r="E105">
            <v>909</v>
          </cell>
          <cell r="F105">
            <v>747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1094</v>
          </cell>
          <cell r="K105">
            <v>-185</v>
          </cell>
          <cell r="L105">
            <v>300</v>
          </cell>
          <cell r="M105">
            <v>200</v>
          </cell>
          <cell r="V105">
            <v>250</v>
          </cell>
          <cell r="W105">
            <v>181.8</v>
          </cell>
          <cell r="Y105">
            <v>8.2343234323432331</v>
          </cell>
          <cell r="Z105">
            <v>4.108910891089109</v>
          </cell>
          <cell r="AD105">
            <v>0</v>
          </cell>
          <cell r="AE105">
            <v>79.2</v>
          </cell>
          <cell r="AF105">
            <v>103.4</v>
          </cell>
          <cell r="AG105">
            <v>148.4</v>
          </cell>
          <cell r="AH105">
            <v>284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205</v>
          </cell>
          <cell r="D106">
            <v>1483</v>
          </cell>
          <cell r="E106">
            <v>985</v>
          </cell>
          <cell r="F106">
            <v>682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1124</v>
          </cell>
          <cell r="K106">
            <v>-139</v>
          </cell>
          <cell r="L106">
            <v>300</v>
          </cell>
          <cell r="M106">
            <v>200</v>
          </cell>
          <cell r="U106">
            <v>100</v>
          </cell>
          <cell r="V106">
            <v>300</v>
          </cell>
          <cell r="W106">
            <v>197</v>
          </cell>
          <cell r="Y106">
            <v>8.0304568527918789</v>
          </cell>
          <cell r="Z106">
            <v>3.4619289340101522</v>
          </cell>
          <cell r="AD106">
            <v>0</v>
          </cell>
          <cell r="AE106">
            <v>82.2</v>
          </cell>
          <cell r="AF106">
            <v>113.4</v>
          </cell>
          <cell r="AG106">
            <v>149.80000000000001</v>
          </cell>
          <cell r="AH106">
            <v>314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53</v>
          </cell>
          <cell r="D107">
            <v>1399</v>
          </cell>
          <cell r="E107">
            <v>751</v>
          </cell>
          <cell r="F107">
            <v>679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951</v>
          </cell>
          <cell r="K107">
            <v>-200</v>
          </cell>
          <cell r="L107">
            <v>200</v>
          </cell>
          <cell r="M107">
            <v>150</v>
          </cell>
          <cell r="U107">
            <v>100</v>
          </cell>
          <cell r="V107">
            <v>250</v>
          </cell>
          <cell r="W107">
            <v>150.19999999999999</v>
          </cell>
          <cell r="Y107">
            <v>9.1810918774966712</v>
          </cell>
          <cell r="Z107">
            <v>4.52063914780293</v>
          </cell>
          <cell r="AD107">
            <v>0</v>
          </cell>
          <cell r="AE107">
            <v>61.6</v>
          </cell>
          <cell r="AF107">
            <v>78.599999999999994</v>
          </cell>
          <cell r="AG107">
            <v>112.6</v>
          </cell>
          <cell r="AH107">
            <v>246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1</v>
          </cell>
          <cell r="D108">
            <v>3</v>
          </cell>
          <cell r="E108">
            <v>3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48</v>
          </cell>
          <cell r="K108">
            <v>-45</v>
          </cell>
          <cell r="L108">
            <v>100</v>
          </cell>
          <cell r="M108">
            <v>100</v>
          </cell>
          <cell r="V108">
            <v>100</v>
          </cell>
          <cell r="W108">
            <v>0.6</v>
          </cell>
          <cell r="Y108">
            <v>500</v>
          </cell>
          <cell r="Z108">
            <v>0</v>
          </cell>
          <cell r="AD108">
            <v>0</v>
          </cell>
          <cell r="AE108">
            <v>17.8</v>
          </cell>
          <cell r="AF108">
            <v>33.799999999999997</v>
          </cell>
          <cell r="AG108">
            <v>13.8</v>
          </cell>
          <cell r="AH108">
            <v>0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</v>
          </cell>
          <cell r="D109">
            <v>219</v>
          </cell>
          <cell r="E109">
            <v>86</v>
          </cell>
          <cell r="F109">
            <v>134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217</v>
          </cell>
          <cell r="K109">
            <v>-131</v>
          </cell>
          <cell r="L109">
            <v>100</v>
          </cell>
          <cell r="M109">
            <v>100</v>
          </cell>
          <cell r="V109">
            <v>100</v>
          </cell>
          <cell r="W109">
            <v>17.2</v>
          </cell>
          <cell r="Y109">
            <v>25.232558139534884</v>
          </cell>
          <cell r="Z109">
            <v>7.7906976744186052</v>
          </cell>
          <cell r="AD109">
            <v>0</v>
          </cell>
          <cell r="AE109">
            <v>0.8</v>
          </cell>
          <cell r="AF109">
            <v>21.2</v>
          </cell>
          <cell r="AG109">
            <v>0.8</v>
          </cell>
          <cell r="AH109">
            <v>86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-205</v>
          </cell>
          <cell r="D110">
            <v>1231</v>
          </cell>
          <cell r="E110">
            <v>695</v>
          </cell>
          <cell r="F110">
            <v>313</v>
          </cell>
          <cell r="G110">
            <v>0</v>
          </cell>
          <cell r="H110">
            <v>0</v>
          </cell>
          <cell r="I110" t="e">
            <v>#N/A</v>
          </cell>
          <cell r="J110">
            <v>712</v>
          </cell>
          <cell r="K110">
            <v>-17</v>
          </cell>
          <cell r="L110">
            <v>0</v>
          </cell>
          <cell r="M110">
            <v>0</v>
          </cell>
          <cell r="W110">
            <v>139</v>
          </cell>
          <cell r="Y110">
            <v>2.2517985611510793</v>
          </cell>
          <cell r="Z110">
            <v>2.2517985611510793</v>
          </cell>
          <cell r="AD110">
            <v>0</v>
          </cell>
          <cell r="AE110">
            <v>106.2</v>
          </cell>
          <cell r="AF110">
            <v>135.19999999999999</v>
          </cell>
          <cell r="AG110">
            <v>146.80000000000001</v>
          </cell>
          <cell r="AH110">
            <v>190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1237</v>
          </cell>
          <cell r="D111">
            <v>2136</v>
          </cell>
          <cell r="E111">
            <v>2994</v>
          </cell>
          <cell r="F111">
            <v>300</v>
          </cell>
          <cell r="G111">
            <v>0</v>
          </cell>
          <cell r="H111">
            <v>0</v>
          </cell>
          <cell r="I111" t="e">
            <v>#N/A</v>
          </cell>
          <cell r="J111">
            <v>3081</v>
          </cell>
          <cell r="K111">
            <v>-87</v>
          </cell>
          <cell r="L111">
            <v>0</v>
          </cell>
          <cell r="M111">
            <v>0</v>
          </cell>
          <cell r="W111">
            <v>598.79999999999995</v>
          </cell>
          <cell r="Y111">
            <v>0.50100200400801609</v>
          </cell>
          <cell r="Z111">
            <v>0.50100200400801609</v>
          </cell>
          <cell r="AD111">
            <v>0</v>
          </cell>
          <cell r="AE111">
            <v>463.8</v>
          </cell>
          <cell r="AF111">
            <v>618.4</v>
          </cell>
          <cell r="AG111">
            <v>622.6</v>
          </cell>
          <cell r="AH111">
            <v>815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15.08.2025 - 21.08.2025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629.55399999999997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6.75</v>
          </cell>
          <cell r="F8">
            <v>1736.8969999999999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3279.915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1720</v>
          </cell>
          <cell r="F10">
            <v>5416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</v>
          </cell>
          <cell r="F11">
            <v>6608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1557</v>
          </cell>
          <cell r="F12">
            <v>7054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498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</v>
          </cell>
          <cell r="F16">
            <v>1860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544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613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729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656.23800000000006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55</v>
          </cell>
          <cell r="F22">
            <v>6175.0820000000003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14.45</v>
          </cell>
          <cell r="F23">
            <v>393.48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2041.48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14.45</v>
          </cell>
          <cell r="F25">
            <v>717.50199999999995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10.1</v>
          </cell>
          <cell r="F27">
            <v>215.553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3.35</v>
          </cell>
          <cell r="F28">
            <v>203.12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2.5</v>
          </cell>
          <cell r="F29">
            <v>565.14099999999996</v>
          </cell>
        </row>
        <row r="30">
          <cell r="A30" t="str">
            <v xml:space="preserve"> 247  Сардельки Нежные, ВЕС.  ПОКОМ</v>
          </cell>
          <cell r="F30">
            <v>143.06299999999999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213.31299999999999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5.45</v>
          </cell>
          <cell r="F32">
            <v>1872.57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109.014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393.92399999999998</v>
          </cell>
        </row>
        <row r="35">
          <cell r="A35" t="str">
            <v xml:space="preserve"> 263  Шпикачки Стародворские, ВЕС.  ПОКОМ</v>
          </cell>
          <cell r="F35">
            <v>155.30500000000001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26.055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11.4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8.3000000000000007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7</v>
          </cell>
          <cell r="F39">
            <v>1642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62</v>
          </cell>
          <cell r="F40">
            <v>4595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59</v>
          </cell>
          <cell r="F41">
            <v>6886</v>
          </cell>
        </row>
        <row r="42">
          <cell r="A42" t="str">
            <v xml:space="preserve"> 283  Сосиски Сочинки, ВЕС, ТМ Стародворье ПОКОМ</v>
          </cell>
          <cell r="D42">
            <v>4.05</v>
          </cell>
          <cell r="F42">
            <v>551.84900000000005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1122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25</v>
          </cell>
          <cell r="F44">
            <v>1422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2.8</v>
          </cell>
          <cell r="F45">
            <v>1329.1769999999999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1375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41</v>
          </cell>
          <cell r="F48">
            <v>3627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211.02600000000001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2.1</v>
          </cell>
          <cell r="F50">
            <v>670.82500000000005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14</v>
          </cell>
          <cell r="F51">
            <v>1591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24</v>
          </cell>
          <cell r="F52">
            <v>2428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15</v>
          </cell>
          <cell r="F53">
            <v>1922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366.428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13.2</v>
          </cell>
          <cell r="F55">
            <v>1786.1590000000001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2.6</v>
          </cell>
          <cell r="F56">
            <v>49.2</v>
          </cell>
        </row>
        <row r="57">
          <cell r="A57" t="str">
            <v xml:space="preserve"> 318  Сосиски Датские ТМ Зареченские, ВЕС  ПОКОМ</v>
          </cell>
          <cell r="D57">
            <v>4.0999999999999996</v>
          </cell>
          <cell r="F57">
            <v>6030.6480000000001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1560</v>
          </cell>
          <cell r="F58">
            <v>4749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63</v>
          </cell>
          <cell r="F59">
            <v>4642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33</v>
          </cell>
          <cell r="F60">
            <v>1416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3</v>
          </cell>
          <cell r="F61">
            <v>500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3</v>
          </cell>
          <cell r="F62">
            <v>471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1044.2239999999999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841</v>
          </cell>
        </row>
        <row r="65">
          <cell r="A65" t="str">
            <v xml:space="preserve"> 335  Колбаса Сливушка ТМ Вязанка. ВЕС.  ПОКОМ </v>
          </cell>
          <cell r="F65">
            <v>486.89600000000002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25</v>
          </cell>
          <cell r="F66">
            <v>4036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22</v>
          </cell>
          <cell r="F67">
            <v>3557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4.2</v>
          </cell>
          <cell r="F68">
            <v>613.68200000000002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248.607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641.64400000000001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365.97199999999998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5</v>
          </cell>
          <cell r="F72">
            <v>156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407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578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256.57499999999999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8</v>
          </cell>
          <cell r="F76">
            <v>1076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7</v>
          </cell>
          <cell r="F77">
            <v>1071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702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10</v>
          </cell>
          <cell r="F79">
            <v>950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</v>
          </cell>
          <cell r="F80">
            <v>789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359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650</v>
          </cell>
          <cell r="F82">
            <v>6048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61</v>
          </cell>
          <cell r="F83">
            <v>11117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13</v>
          </cell>
          <cell r="F84">
            <v>740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755.66200000000003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7</v>
          </cell>
          <cell r="F86">
            <v>381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81.260000000000005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</v>
          </cell>
          <cell r="F89">
            <v>1031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529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2.4500000000000002</v>
          </cell>
          <cell r="F91">
            <v>508.54199999999997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10</v>
          </cell>
          <cell r="F92">
            <v>5307.5789999999997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90.08</v>
          </cell>
          <cell r="F93">
            <v>6277.5479999999998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105</v>
          </cell>
          <cell r="F94">
            <v>9318.7610000000004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249.02600000000001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176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36.802999999999997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214</v>
          </cell>
          <cell r="F98">
            <v>1707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</v>
          </cell>
          <cell r="F99">
            <v>942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217</v>
          </cell>
          <cell r="F100">
            <v>1461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922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F102">
            <v>6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5.3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16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  <cell r="F105">
            <v>733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3</v>
          </cell>
          <cell r="F106">
            <v>504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359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5</v>
          </cell>
          <cell r="F108">
            <v>1132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5</v>
          </cell>
          <cell r="F109">
            <v>1189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1000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33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3</v>
          </cell>
          <cell r="F112">
            <v>357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9.6</v>
          </cell>
          <cell r="F113">
            <v>9.6</v>
          </cell>
        </row>
        <row r="114">
          <cell r="A114" t="str">
            <v>0447 Сыр Голландский 45% Нарезка 125г ТМ Папа может ОСТАНКИНО</v>
          </cell>
          <cell r="D114">
            <v>107</v>
          </cell>
          <cell r="F114">
            <v>107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136</v>
          </cell>
          <cell r="F115">
            <v>136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958</v>
          </cell>
          <cell r="F117">
            <v>958</v>
          </cell>
        </row>
        <row r="118">
          <cell r="A118" t="str">
            <v>3684 ПРЕСИЖН с/к в/у 1/250 8шт.   ОСТАНКИНО</v>
          </cell>
          <cell r="D118">
            <v>135</v>
          </cell>
          <cell r="F118">
            <v>135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3</v>
          </cell>
          <cell r="F119">
            <v>3</v>
          </cell>
        </row>
        <row r="120">
          <cell r="A120" t="str">
            <v>4063 МЯСНАЯ Папа может вар п/о_Л   ОСТАНКИНО</v>
          </cell>
          <cell r="D120">
            <v>1876.05</v>
          </cell>
          <cell r="F120">
            <v>1880.25</v>
          </cell>
        </row>
        <row r="121">
          <cell r="A121" t="str">
            <v>4117 ЭКСТРА Папа может с/к в/у_Л   ОСТАНКИНО</v>
          </cell>
          <cell r="D121">
            <v>77.5</v>
          </cell>
          <cell r="F121">
            <v>77.5</v>
          </cell>
        </row>
        <row r="122">
          <cell r="A122" t="str">
            <v>4163 Сыр Боккончини копченый 40% 100 гр.  ОСТАНКИНО</v>
          </cell>
          <cell r="D122">
            <v>191</v>
          </cell>
          <cell r="F122">
            <v>191</v>
          </cell>
        </row>
        <row r="123">
          <cell r="A123" t="str">
            <v>4170 Сыр Скаморца свежий 40% 100 гр.  ОСТАНКИНО</v>
          </cell>
          <cell r="D123">
            <v>245</v>
          </cell>
          <cell r="F123">
            <v>245</v>
          </cell>
        </row>
        <row r="124">
          <cell r="A124" t="str">
            <v>4187 Сыр Чечил свежий 45% 100г/6шт ТМ Папа Может  ОСТАНКИНО</v>
          </cell>
          <cell r="D124">
            <v>316</v>
          </cell>
          <cell r="F124">
            <v>316</v>
          </cell>
        </row>
        <row r="125">
          <cell r="A125" t="str">
            <v>4194 Сыр рассольный жирный Чечил копченый 45% 100 гр  ОСТАНКИНО</v>
          </cell>
          <cell r="D125">
            <v>2</v>
          </cell>
          <cell r="F125">
            <v>2</v>
          </cell>
        </row>
        <row r="126">
          <cell r="A126" t="str">
            <v>4194 Сыр Чечил копченый 43% 100г/6шт ТМ Папа Может  ОСТАНКИНО</v>
          </cell>
          <cell r="D126">
            <v>290</v>
          </cell>
          <cell r="F126">
            <v>290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123.3</v>
          </cell>
          <cell r="F127">
            <v>123.3</v>
          </cell>
        </row>
        <row r="128">
          <cell r="A128" t="str">
            <v>4813 ФИЛЕЙНАЯ Папа может вар п/о_Л   ОСТАНКИНО</v>
          </cell>
          <cell r="D128">
            <v>573</v>
          </cell>
          <cell r="F128">
            <v>579.79999999999995</v>
          </cell>
        </row>
        <row r="129">
          <cell r="A129" t="str">
            <v>4819 Сыр "Пармезан" 40% кусок 180 гр  ОСТАНКИНО</v>
          </cell>
          <cell r="D129">
            <v>6</v>
          </cell>
          <cell r="F129">
            <v>6</v>
          </cell>
        </row>
        <row r="130">
          <cell r="A130" t="str">
            <v>4903 Сыр Перлини 40% 100гр (8шт)  ОСТАНКИНО</v>
          </cell>
          <cell r="D130">
            <v>128</v>
          </cell>
          <cell r="F130">
            <v>128</v>
          </cell>
        </row>
        <row r="131">
          <cell r="A131" t="str">
            <v>4910 Сыр Перлини копченый 40% 100гр (8шт)  ОСТАНКИНО</v>
          </cell>
          <cell r="D131">
            <v>81</v>
          </cell>
          <cell r="F131">
            <v>81</v>
          </cell>
        </row>
        <row r="132">
          <cell r="A132" t="str">
            <v>4927 Сыр Перлини со вкусом Васаби 40% 100гр (8шт)  ОСТАНКИНО</v>
          </cell>
          <cell r="D132">
            <v>55</v>
          </cell>
          <cell r="F132">
            <v>55</v>
          </cell>
        </row>
        <row r="133">
          <cell r="A133" t="str">
            <v>4993 САЛЯМИ ИТАЛЬЯНСКАЯ с/к в/у 1/250*8_120c ОСТАНКИНО</v>
          </cell>
          <cell r="D133">
            <v>571</v>
          </cell>
          <cell r="F133">
            <v>571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114.3</v>
          </cell>
          <cell r="F134">
            <v>114.3</v>
          </cell>
        </row>
        <row r="135">
          <cell r="A135" t="str">
            <v>5235 Сыр полутвердый "Голландский" 45%, брус ВЕС  ОСТАНКИНО</v>
          </cell>
          <cell r="D135">
            <v>69</v>
          </cell>
          <cell r="F135">
            <v>69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8.5</v>
          </cell>
          <cell r="F136">
            <v>8.5</v>
          </cell>
        </row>
        <row r="137">
          <cell r="A137" t="str">
            <v>5246 ДОКТОРСКАЯ ПРЕМИУМ вар б/о мгс_30с ОСТАНКИНО</v>
          </cell>
          <cell r="D137">
            <v>129.69999999999999</v>
          </cell>
          <cell r="F137">
            <v>129.69999999999999</v>
          </cell>
        </row>
        <row r="138">
          <cell r="A138" t="str">
            <v>5247 РУССКАЯ ПРЕМИУМ вар б/о мгс_30с ОСТАНКИНО</v>
          </cell>
          <cell r="D138">
            <v>62.7</v>
          </cell>
          <cell r="F138">
            <v>62.7</v>
          </cell>
        </row>
        <row r="139">
          <cell r="A139" t="str">
            <v>5483 ЭКСТРА Папа может с/к в/у 1/250 8шт.   ОСТАНКИНО</v>
          </cell>
          <cell r="D139">
            <v>1254</v>
          </cell>
          <cell r="F139">
            <v>1254</v>
          </cell>
        </row>
        <row r="140">
          <cell r="A140" t="str">
            <v>5544 Сервелат Финский в/к в/у_45с НОВАЯ ОСТАНКИНО</v>
          </cell>
          <cell r="D140">
            <v>1333.4</v>
          </cell>
          <cell r="F140">
            <v>1333.4</v>
          </cell>
        </row>
        <row r="141">
          <cell r="A141" t="str">
            <v>5679 САЛЯМИ ИТАЛЬЯНСКАЯ с/к в/у 1/150_60с ОСТАНКИНО</v>
          </cell>
          <cell r="D141">
            <v>684</v>
          </cell>
          <cell r="F141">
            <v>684</v>
          </cell>
        </row>
        <row r="142">
          <cell r="A142" t="str">
            <v>5682 САЛЯМИ МЕЛКОЗЕРНЕНАЯ с/к в/у 1/120_60с   ОСТАНКИНО</v>
          </cell>
          <cell r="D142">
            <v>3245</v>
          </cell>
          <cell r="F142">
            <v>3245</v>
          </cell>
        </row>
        <row r="143">
          <cell r="A143" t="str">
            <v>5706 АРОМАТНАЯ Папа может с/к в/у 1/250 8шт.  ОСТАНКИНО</v>
          </cell>
          <cell r="D143">
            <v>973</v>
          </cell>
          <cell r="F143">
            <v>973</v>
          </cell>
        </row>
        <row r="144">
          <cell r="A144" t="str">
            <v>5708 ПОСОЛЬСКАЯ Папа может с/к в/у ОСТАНКИНО</v>
          </cell>
          <cell r="D144">
            <v>59.3</v>
          </cell>
          <cell r="F144">
            <v>59.3</v>
          </cell>
        </row>
        <row r="145">
          <cell r="A145" t="str">
            <v>5851 ЭКСТРА Папа может вар п/о   ОСТАНКИНО</v>
          </cell>
          <cell r="D145">
            <v>300.45</v>
          </cell>
          <cell r="F145">
            <v>300.45</v>
          </cell>
        </row>
        <row r="146">
          <cell r="A146" t="str">
            <v>5931 ОХОТНИЧЬЯ Папа может с/к в/у 1/220 8шт.   ОСТАНКИНО</v>
          </cell>
          <cell r="D146">
            <v>1953</v>
          </cell>
          <cell r="F146">
            <v>1954</v>
          </cell>
        </row>
        <row r="147">
          <cell r="A147" t="str">
            <v>5992 ВРЕМЯ ОКРОШКИ Папа может вар п/о 0.4кг   ОСТАНКИНО</v>
          </cell>
          <cell r="D147">
            <v>1514</v>
          </cell>
          <cell r="F147">
            <v>1514</v>
          </cell>
        </row>
        <row r="148">
          <cell r="A148" t="str">
            <v>6004 РАГУ СВИНОЕ 1кг 8шт.зам_120с ОСТАНКИНО</v>
          </cell>
          <cell r="D148">
            <v>186</v>
          </cell>
          <cell r="F148">
            <v>186</v>
          </cell>
        </row>
        <row r="149">
          <cell r="A149" t="str">
            <v>6221 НЕАПОЛИТАНСКИЙ ДУЭТ с/к с/н мгс 1/90  ОСТАНКИНО</v>
          </cell>
          <cell r="D149">
            <v>1005</v>
          </cell>
          <cell r="F149">
            <v>1005</v>
          </cell>
        </row>
        <row r="150">
          <cell r="A150" t="str">
            <v>6228 МЯСНОЕ АССОРТИ к/з с/н мгс 1/90 10шт.  ОСТАНКИНО</v>
          </cell>
          <cell r="D150">
            <v>633</v>
          </cell>
          <cell r="F150">
            <v>633</v>
          </cell>
        </row>
        <row r="151">
          <cell r="A151" t="str">
            <v>6247 ДОМАШНЯЯ Папа может вар п/о 0,4кг 8шт.  ОСТАНКИНО</v>
          </cell>
          <cell r="D151">
            <v>159</v>
          </cell>
          <cell r="F151">
            <v>159</v>
          </cell>
        </row>
        <row r="152">
          <cell r="A152" t="str">
            <v>6268 ГОВЯЖЬЯ Папа может вар п/о 0,4кг 8 шт.  ОСТАНКИНО</v>
          </cell>
          <cell r="D152">
            <v>1365</v>
          </cell>
          <cell r="F152">
            <v>1365</v>
          </cell>
        </row>
        <row r="153">
          <cell r="A153" t="str">
            <v>6279 КОРЕЙКА ПО-ОСТ.к/в в/с с/н в/у 1/150_45с  ОСТАНКИНО</v>
          </cell>
          <cell r="D153">
            <v>1003</v>
          </cell>
          <cell r="F153">
            <v>1003</v>
          </cell>
        </row>
        <row r="154">
          <cell r="A154" t="str">
            <v>6303 МЯСНЫЕ Папа может сос п/о мгс 1.5*3  ОСТАНКИНО</v>
          </cell>
          <cell r="D154">
            <v>553.79999999999995</v>
          </cell>
          <cell r="F154">
            <v>553.79999999999995</v>
          </cell>
        </row>
        <row r="155">
          <cell r="A155" t="str">
            <v>6324 ДОКТОРСКАЯ ГОСТ вар п/о 0.4кг 8шт.  ОСТАНКИНО</v>
          </cell>
          <cell r="D155">
            <v>84</v>
          </cell>
          <cell r="F155">
            <v>84</v>
          </cell>
        </row>
        <row r="156">
          <cell r="A156" t="str">
            <v>6325 ДОКТОРСКАЯ ПРЕМИУМ вар п/о 0.4кг 8шт.  ОСТАНКИНО</v>
          </cell>
          <cell r="D156">
            <v>2133</v>
          </cell>
          <cell r="F156">
            <v>2133</v>
          </cell>
        </row>
        <row r="157">
          <cell r="A157" t="str">
            <v>6333 МЯСНАЯ Папа может вар п/о 0.4кг 8шт.  ОСТАНКИНО</v>
          </cell>
          <cell r="D157">
            <v>4838</v>
          </cell>
          <cell r="F157">
            <v>4838</v>
          </cell>
        </row>
        <row r="158">
          <cell r="A158" t="str">
            <v>6340 ДОМАШНИЙ РЕЦЕПТ Коровино 0.5кг 8шт.  ОСТАНКИНО</v>
          </cell>
          <cell r="D158">
            <v>347</v>
          </cell>
          <cell r="F158">
            <v>347</v>
          </cell>
        </row>
        <row r="159">
          <cell r="A159" t="str">
            <v>6353 ЭКСТРА Папа может вар п/о 0.4кг 8шт.  ОСТАНКИНО</v>
          </cell>
          <cell r="D159">
            <v>1622</v>
          </cell>
          <cell r="F159">
            <v>1622</v>
          </cell>
        </row>
        <row r="160">
          <cell r="A160" t="str">
            <v>6392 ФИЛЕЙНАЯ Папа может вар п/о 0.4кг. ОСТАНКИНО</v>
          </cell>
          <cell r="D160">
            <v>4458</v>
          </cell>
          <cell r="F160">
            <v>4458</v>
          </cell>
        </row>
        <row r="161">
          <cell r="A161" t="str">
            <v>6448 СВИНИНА МАДЕРА с/к с/н в/у 1/100 10шт.   ОСТАНКИНО</v>
          </cell>
          <cell r="D161">
            <v>202</v>
          </cell>
          <cell r="F161">
            <v>202</v>
          </cell>
        </row>
        <row r="162">
          <cell r="A162" t="str">
            <v>6453 ЭКСТРА Папа может с/к с/н в/у 1/100 14шт.   ОСТАНКИНО</v>
          </cell>
          <cell r="D162">
            <v>3697</v>
          </cell>
          <cell r="F162">
            <v>3697</v>
          </cell>
        </row>
        <row r="163">
          <cell r="A163" t="str">
            <v>6454 АРОМАТНАЯ с/к с/н в/у 1/100 10шт.  ОСТАНКИНО</v>
          </cell>
          <cell r="D163">
            <v>2759</v>
          </cell>
          <cell r="F163">
            <v>2759</v>
          </cell>
        </row>
        <row r="164">
          <cell r="A164" t="str">
            <v>6459 СЕРВЕЛАТ ШВЕЙЦАРСК. в/к с/н в/у 1/100*10  ОСТАНКИНО</v>
          </cell>
          <cell r="D164">
            <v>1807</v>
          </cell>
          <cell r="F164">
            <v>1807</v>
          </cell>
        </row>
        <row r="165">
          <cell r="A165" t="str">
            <v>6470 ВЕТЧ.МРАМОРНАЯ в/у_45с  ОСТАНКИНО</v>
          </cell>
          <cell r="D165">
            <v>96.9</v>
          </cell>
          <cell r="F165">
            <v>96.9</v>
          </cell>
        </row>
        <row r="166">
          <cell r="A166" t="str">
            <v>6495 ВЕТЧ.МРАМОРНАЯ в/у срез 0.3кг 6шт_45с  ОСТАНКИНО</v>
          </cell>
          <cell r="D166">
            <v>294</v>
          </cell>
          <cell r="F166">
            <v>294</v>
          </cell>
        </row>
        <row r="167">
          <cell r="A167" t="str">
            <v>6527 ШПИКАЧКИ СОЧНЫЕ ПМ сар б/о мгс 1*3 45с ОСТАНКИНО</v>
          </cell>
          <cell r="D167">
            <v>467.6</v>
          </cell>
          <cell r="F167">
            <v>468.6</v>
          </cell>
        </row>
        <row r="168">
          <cell r="A168" t="str">
            <v>6528 ШПИКАЧКИ СОЧНЫЕ ПМ сар б/о мгс 0.4кг 45с  ОСТАНКИНО</v>
          </cell>
          <cell r="D168">
            <v>91</v>
          </cell>
          <cell r="F168">
            <v>91</v>
          </cell>
        </row>
        <row r="169">
          <cell r="A169" t="str">
            <v>6586 МРАМОРНАЯ И БАЛЫКОВАЯ в/к с/н мгс 1/90 ОСТАНКИНО</v>
          </cell>
          <cell r="D169">
            <v>325</v>
          </cell>
          <cell r="F169">
            <v>325</v>
          </cell>
        </row>
        <row r="170">
          <cell r="A170" t="str">
            <v>6609 С ГОВЯДИНОЙ ПМ сар б/о мгс 0.4кг_45с ОСТАНКИНО</v>
          </cell>
          <cell r="D170">
            <v>112</v>
          </cell>
          <cell r="F170">
            <v>112</v>
          </cell>
        </row>
        <row r="171">
          <cell r="A171" t="str">
            <v>6616 МОЛОЧНЫЕ КЛАССИЧЕСКИЕ сос п/о в/у 0.3кг  ОСТАНКИНО</v>
          </cell>
          <cell r="D171">
            <v>3209</v>
          </cell>
          <cell r="F171">
            <v>3209</v>
          </cell>
        </row>
        <row r="172">
          <cell r="A172" t="str">
            <v>6697 СЕРВЕЛАТ ФИНСКИЙ ПМ в/к в/у 0,35кг 8шт.  ОСТАНКИНО</v>
          </cell>
          <cell r="D172">
            <v>6283</v>
          </cell>
          <cell r="F172">
            <v>6284</v>
          </cell>
        </row>
        <row r="173">
          <cell r="A173" t="str">
            <v>6713 СОЧНЫЙ ГРИЛЬ ПМ сос п/о мгс 0.41кг 8шт.  ОСТАНКИНО</v>
          </cell>
          <cell r="D173">
            <v>2083</v>
          </cell>
          <cell r="F173">
            <v>2083</v>
          </cell>
        </row>
        <row r="174">
          <cell r="A174" t="str">
            <v>6724 МОЛОЧНЫЕ ПМ сос п/о мгс 0.41кг 10шт.  ОСТАНКИНО</v>
          </cell>
          <cell r="D174">
            <v>1200</v>
          </cell>
          <cell r="F174">
            <v>1200</v>
          </cell>
        </row>
        <row r="175">
          <cell r="A175" t="str">
            <v>6765 РУБЛЕНЫЕ сос ц/о мгс 0.36кг 6шт.  ОСТАНКИНО</v>
          </cell>
          <cell r="D175">
            <v>666</v>
          </cell>
          <cell r="F175">
            <v>666</v>
          </cell>
        </row>
        <row r="176">
          <cell r="A176" t="str">
            <v>6785 ВЕНСКАЯ САЛЯМИ п/к в/у 0.33кг 8шт.  ОСТАНКИНО</v>
          </cell>
          <cell r="D176">
            <v>215</v>
          </cell>
          <cell r="F176">
            <v>215</v>
          </cell>
        </row>
        <row r="177">
          <cell r="A177" t="str">
            <v>6787 СЕРВЕЛАТ КРЕМЛЕВСКИЙ в/к в/у 0,33кг 8шт.  ОСТАНКИНО</v>
          </cell>
          <cell r="D177">
            <v>280</v>
          </cell>
          <cell r="F177">
            <v>280</v>
          </cell>
        </row>
        <row r="178">
          <cell r="A178" t="str">
            <v>6793 БАЛЫКОВАЯ в/к в/у 0,33кг 8шт.  ОСТАНКИНО</v>
          </cell>
          <cell r="D178">
            <v>633</v>
          </cell>
          <cell r="F178">
            <v>633</v>
          </cell>
        </row>
        <row r="179">
          <cell r="A179" t="str">
            <v>6829 МОЛОЧНЫЕ КЛАССИЧЕСКИЕ сос п/о мгс 2*4_С  ОСТАНКИНО</v>
          </cell>
          <cell r="D179">
            <v>1214.5</v>
          </cell>
          <cell r="F179">
            <v>1214.5</v>
          </cell>
        </row>
        <row r="180">
          <cell r="A180" t="str">
            <v>6837 ФИЛЕЙНЫЕ Папа Может сос ц/о мгс 0.4кг  ОСТАНКИНО</v>
          </cell>
          <cell r="D180">
            <v>1546</v>
          </cell>
          <cell r="F180">
            <v>1546</v>
          </cell>
        </row>
        <row r="181">
          <cell r="A181" t="str">
            <v>6842 ДЫМОВИЦА ИЗ ОКОРОКА к/в мл/к в/у 0,3кг  ОСТАНКИНО</v>
          </cell>
          <cell r="D181">
            <v>347</v>
          </cell>
          <cell r="F181">
            <v>347</v>
          </cell>
        </row>
        <row r="182">
          <cell r="A182" t="str">
            <v>6861 ДОМАШНИЙ РЕЦЕПТ Коровино вар п/о  ОСТАНКИНО</v>
          </cell>
          <cell r="D182">
            <v>555.20000000000005</v>
          </cell>
          <cell r="F182">
            <v>555.20000000000005</v>
          </cell>
        </row>
        <row r="183">
          <cell r="A183" t="str">
            <v>6866 ВЕТЧ.НЕЖНАЯ Коровино п/о_Маяк  ОСТАНКИНО</v>
          </cell>
          <cell r="D183">
            <v>266.89999999999998</v>
          </cell>
          <cell r="F183">
            <v>266.89999999999998</v>
          </cell>
        </row>
        <row r="184">
          <cell r="A184" t="str">
            <v>7001 КЛАССИЧЕСКИЕ Папа может сар б/о мгс 1*3  ОСТАНКИНО</v>
          </cell>
          <cell r="D184">
            <v>232</v>
          </cell>
          <cell r="F184">
            <v>232</v>
          </cell>
        </row>
        <row r="185">
          <cell r="A185" t="str">
            <v>7040 С ИНДЕЙКОЙ ПМ сос ц/о в/у 1/270 8шт.  ОСТАНКИНО</v>
          </cell>
          <cell r="D185">
            <v>222</v>
          </cell>
          <cell r="F185">
            <v>222</v>
          </cell>
        </row>
        <row r="186">
          <cell r="A186" t="str">
            <v>7059 ШПИКАЧКИ СОЧНЫЕ С БЕК. п/о мгс 0.3кг_60с  ОСТАНКИНО</v>
          </cell>
          <cell r="D186">
            <v>560</v>
          </cell>
          <cell r="F186">
            <v>560</v>
          </cell>
        </row>
        <row r="187">
          <cell r="A187" t="str">
            <v>7064 СОЧНЫЕ ПМ сос п/о в/у 1/350 8 шт_50с ОСТАНКИНО</v>
          </cell>
          <cell r="D187">
            <v>9</v>
          </cell>
          <cell r="F187">
            <v>9</v>
          </cell>
        </row>
        <row r="188">
          <cell r="A188" t="str">
            <v>7066 СОЧНЫЕ ПМ сос п/о мгс 0.41кг 10шт_50с  ОСТАНКИНО</v>
          </cell>
          <cell r="D188">
            <v>9354</v>
          </cell>
          <cell r="F188">
            <v>9354</v>
          </cell>
        </row>
        <row r="189">
          <cell r="A189" t="str">
            <v>7070 СОЧНЫЕ ПМ сос п/о мгс 1.5*4_А_50с  ОСТАНКИНО</v>
          </cell>
          <cell r="D189">
            <v>5131.4769999999999</v>
          </cell>
          <cell r="F189">
            <v>5131.4769999999999</v>
          </cell>
        </row>
        <row r="190">
          <cell r="A190" t="str">
            <v>7073 МОЛОЧ.ПРЕМИУМ ПМ сос п/о в/у 1/350_50с  ОСТАНКИНО</v>
          </cell>
          <cell r="D190">
            <v>2494</v>
          </cell>
          <cell r="F190">
            <v>2494</v>
          </cell>
        </row>
        <row r="191">
          <cell r="A191" t="str">
            <v>7074 МОЛОЧ.ПРЕМИУМ ПМ сос п/о мгс 0.6кг_50с  ОСТАНКИНО</v>
          </cell>
          <cell r="D191">
            <v>126</v>
          </cell>
          <cell r="F191">
            <v>126</v>
          </cell>
        </row>
        <row r="192">
          <cell r="A192" t="str">
            <v>7075 МОЛОЧ.ПРЕМИУМ ПМ сос п/о мгс 1.5*4_О_50с  ОСТАНКИНО</v>
          </cell>
          <cell r="D192">
            <v>141.80000000000001</v>
          </cell>
          <cell r="F192">
            <v>141.80000000000001</v>
          </cell>
        </row>
        <row r="193">
          <cell r="A193" t="str">
            <v>7077 МЯСНЫЕ С ГОВЯД.ПМ сос п/о мгс 0.4кг_50с  ОСТАНКИНО</v>
          </cell>
          <cell r="D193">
            <v>2750</v>
          </cell>
          <cell r="F193">
            <v>2750</v>
          </cell>
        </row>
        <row r="194">
          <cell r="A194" t="str">
            <v>7080 СЛИВОЧНЫЕ ПМ сос п/о мгс 0.41кг 10шт. 50с  ОСТАНКИНО</v>
          </cell>
          <cell r="D194">
            <v>6143</v>
          </cell>
          <cell r="F194">
            <v>6143</v>
          </cell>
        </row>
        <row r="195">
          <cell r="A195" t="str">
            <v>7082 СЛИВОЧНЫЕ ПМ сос п/о мгс 1.5*4_50с  ОСТАНКИНО</v>
          </cell>
          <cell r="D195">
            <v>195.5</v>
          </cell>
          <cell r="F195">
            <v>195.5</v>
          </cell>
        </row>
        <row r="196">
          <cell r="A196" t="str">
            <v>7087 ШПИК С ЧЕСНОК.И ПЕРЦЕМ к/в в/у 0.3кг_50с  ОСТАНКИНО</v>
          </cell>
          <cell r="D196">
            <v>462</v>
          </cell>
          <cell r="F196">
            <v>462</v>
          </cell>
        </row>
        <row r="197">
          <cell r="A197" t="str">
            <v>7090 СВИНИНА ПО-ДОМ. к/в мл/к в/у 0.3кг_50с  ОСТАНКИНО</v>
          </cell>
          <cell r="D197">
            <v>939</v>
          </cell>
          <cell r="F197">
            <v>939</v>
          </cell>
        </row>
        <row r="198">
          <cell r="A198" t="str">
            <v>7092 БЕКОН Папа может с/к с/н в/у 1/140_50с  ОСТАНКИНО</v>
          </cell>
          <cell r="D198">
            <v>1343</v>
          </cell>
          <cell r="F198">
            <v>1343</v>
          </cell>
        </row>
        <row r="199">
          <cell r="A199" t="str">
            <v>7106 ТОСКАНО с/к с/н мгс 1/90 12шт.  ОСТАНКИНО</v>
          </cell>
          <cell r="D199">
            <v>13</v>
          </cell>
          <cell r="F199">
            <v>13</v>
          </cell>
        </row>
        <row r="200">
          <cell r="A200" t="str">
            <v>7107 САН-РЕМО с/в с/н мгс 1/90 12шт.  ОСТАНКИНО</v>
          </cell>
          <cell r="D200">
            <v>72</v>
          </cell>
          <cell r="F200">
            <v>72</v>
          </cell>
        </row>
        <row r="201">
          <cell r="A201" t="str">
            <v>7147 САЛЬЧИЧОН Останкино с/к в/у 1/220 8шт.  ОСТАНКИНО</v>
          </cell>
          <cell r="D201">
            <v>31</v>
          </cell>
          <cell r="F201">
            <v>31</v>
          </cell>
        </row>
        <row r="202">
          <cell r="A202" t="str">
            <v>7149 БАЛЫКОВАЯ Коровино п/к в/у 0.84кг_50с  ОСТАНКИНО</v>
          </cell>
          <cell r="D202">
            <v>51</v>
          </cell>
          <cell r="F202">
            <v>51</v>
          </cell>
        </row>
        <row r="203">
          <cell r="A203" t="str">
            <v>7150 САЛЬЧИЧОН Папа может с/к в/у ОСТАНКИНО</v>
          </cell>
          <cell r="D203">
            <v>4</v>
          </cell>
          <cell r="F203">
            <v>4</v>
          </cell>
        </row>
        <row r="204">
          <cell r="A204" t="str">
            <v>7154 СЕРВЕЛАТ ЗЕРНИСТЫЙ ПМ в/к в/у 0.35кг_50с  ОСТАНКИНО</v>
          </cell>
          <cell r="D204">
            <v>3457</v>
          </cell>
          <cell r="F204">
            <v>3458</v>
          </cell>
        </row>
        <row r="205">
          <cell r="A205" t="str">
            <v>7166 СЕРВЕЛТ ОХОТНИЧИЙ ПМ в/к в/у_50с  ОСТАНКИНО</v>
          </cell>
          <cell r="D205">
            <v>452.7</v>
          </cell>
          <cell r="F205">
            <v>452.7</v>
          </cell>
        </row>
        <row r="206">
          <cell r="A206" t="str">
            <v>7169 СЕРВЕЛАТ ОХОТНИЧИЙ ПМ в/к в/у 0.35кг_50с  ОСТАНКИНО</v>
          </cell>
          <cell r="D206">
            <v>4921</v>
          </cell>
          <cell r="F206">
            <v>4922</v>
          </cell>
        </row>
        <row r="207">
          <cell r="A207" t="str">
            <v>7187 ГРУДИНКА ПРЕМИУМ к/в мл/к в/у 0,3кг_50с ОСТАНКИНО</v>
          </cell>
          <cell r="D207">
            <v>1352</v>
          </cell>
          <cell r="F207">
            <v>1352</v>
          </cell>
        </row>
        <row r="208">
          <cell r="A208" t="str">
            <v>7226 ЧОРИЗО ПРЕМИУМ Останкино с/к в/у 1/180  ОСТАНКИНО</v>
          </cell>
          <cell r="D208">
            <v>3</v>
          </cell>
          <cell r="F208">
            <v>3</v>
          </cell>
        </row>
        <row r="209">
          <cell r="A209" t="str">
            <v>7227 САЛЯМИ ФИНСКАЯ Папа может с/к в/у 1/180  ОСТАНКИНО</v>
          </cell>
          <cell r="D209">
            <v>2</v>
          </cell>
          <cell r="F209">
            <v>2</v>
          </cell>
        </row>
        <row r="210">
          <cell r="A210" t="str">
            <v>7231 КЛАССИЧЕСКАЯ ПМ вар п/о 0,3кг 8шт_209к ОСТАНКИНО</v>
          </cell>
          <cell r="D210">
            <v>1461</v>
          </cell>
          <cell r="F210">
            <v>1461</v>
          </cell>
        </row>
        <row r="211">
          <cell r="A211" t="str">
            <v>7232 БОЯNСКАЯ ПМ п/к в/у 0,28кг 8шт_209к ОСТАНКИНО</v>
          </cell>
          <cell r="D211">
            <v>2011</v>
          </cell>
          <cell r="F211">
            <v>2012</v>
          </cell>
        </row>
        <row r="212">
          <cell r="A212" t="str">
            <v>7235 ВЕТЧ.КЛАССИЧЕСКАЯ ПМ п/о 0,35кг 8шт_209к ОСТАНКИНО</v>
          </cell>
          <cell r="D212">
            <v>73</v>
          </cell>
          <cell r="F212">
            <v>73</v>
          </cell>
        </row>
        <row r="213">
          <cell r="A213" t="str">
            <v>7236 СЕРВЕЛАТ КАРЕЛЬСКИЙ в/к в/у 0,28кг_209к ОСТАНКИНО</v>
          </cell>
          <cell r="D213">
            <v>4191</v>
          </cell>
          <cell r="F213">
            <v>4192</v>
          </cell>
        </row>
        <row r="214">
          <cell r="A214" t="str">
            <v>7241 САЛЯМИ Папа может п/к в/у 0,28кг_209к ОСТАНКИНО</v>
          </cell>
          <cell r="D214">
            <v>1319</v>
          </cell>
          <cell r="F214">
            <v>1319</v>
          </cell>
        </row>
        <row r="215">
          <cell r="A215" t="str">
            <v>7245 ВЕТЧ.ФИЛЕЙНАЯ ПМ п/о 0,4кг 8шт ОСТАНКИНО</v>
          </cell>
          <cell r="D215">
            <v>148</v>
          </cell>
          <cell r="F215">
            <v>148</v>
          </cell>
        </row>
        <row r="216">
          <cell r="A216" t="str">
            <v>7252 СЕРВЕЛАТ ФИНСКИЙ ПМ в/к с/н мгс 1/100*12  ОСТАНКИНО</v>
          </cell>
          <cell r="D216">
            <v>834</v>
          </cell>
          <cell r="F216">
            <v>834</v>
          </cell>
        </row>
        <row r="217">
          <cell r="A217" t="str">
            <v>7271 МЯСНЫЕ С ГОВЯДИНОЙ ПМ сос п/о мгс 1.5*4 ВЕС  ОСТАНКИНО</v>
          </cell>
          <cell r="D217">
            <v>186</v>
          </cell>
          <cell r="F217">
            <v>190.5</v>
          </cell>
        </row>
        <row r="218">
          <cell r="A218" t="str">
            <v>7284 ДЛЯ ДЕТЕЙ сос п/о мгс 0,33кг 6шт  ОСТАНКИНО</v>
          </cell>
          <cell r="D218">
            <v>275</v>
          </cell>
          <cell r="F218">
            <v>275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278</v>
          </cell>
          <cell r="F219">
            <v>278</v>
          </cell>
        </row>
        <row r="220">
          <cell r="A220" t="str">
            <v>8391 Сыр творожный с зеленью 60% Папа может 140 гр.  ОСТАНКИНО</v>
          </cell>
          <cell r="D220">
            <v>103</v>
          </cell>
          <cell r="F220">
            <v>103</v>
          </cell>
        </row>
        <row r="221">
          <cell r="A221" t="str">
            <v>8398 Сыр ПАПА МОЖЕТ "Тильзитер" 45% 180 г  ОСТАНКИНО</v>
          </cell>
          <cell r="D221">
            <v>391</v>
          </cell>
          <cell r="F221">
            <v>391</v>
          </cell>
        </row>
        <row r="222">
          <cell r="A222" t="str">
            <v>8411 Сыр ПАПА МОЖЕТ "Гауда Голд" 45% 180 г  ОСТАНКИНО</v>
          </cell>
          <cell r="D222">
            <v>437</v>
          </cell>
          <cell r="F222">
            <v>437</v>
          </cell>
        </row>
        <row r="223">
          <cell r="A223" t="str">
            <v>8421 Творожный Сыр 60% С маринованными огурчиками и укропом 140 гр  ОСТАНКИНО</v>
          </cell>
          <cell r="D223">
            <v>2</v>
          </cell>
          <cell r="F223">
            <v>2</v>
          </cell>
        </row>
        <row r="224">
          <cell r="A224" t="str">
            <v>8435 Сыр ПАПА МОЖЕТ "Российский традиционный" 45% 180 г  ОСТАНКИНО</v>
          </cell>
          <cell r="D224">
            <v>1223</v>
          </cell>
          <cell r="F224">
            <v>1223</v>
          </cell>
        </row>
        <row r="225">
          <cell r="A225" t="str">
            <v>8438 Плавленый Сыр 45% "С ветчиной" СТМ "ПапаМожет" 180гр  ОСТАНКИНО</v>
          </cell>
          <cell r="D225">
            <v>34</v>
          </cell>
          <cell r="F225">
            <v>34</v>
          </cell>
        </row>
        <row r="226">
          <cell r="A226" t="str">
            <v>8445 Плавленый Сыр 45% "С грибами" СТМ "ПапаМожет 180гр  ОСТАНКИНО</v>
          </cell>
          <cell r="D226">
            <v>26</v>
          </cell>
          <cell r="F226">
            <v>26</v>
          </cell>
        </row>
        <row r="227">
          <cell r="A227" t="str">
            <v>8452 Сыр колбасный копченый Папа Может 400 гр  ОСТАНКИНО</v>
          </cell>
          <cell r="D227">
            <v>10</v>
          </cell>
          <cell r="F227">
            <v>10</v>
          </cell>
        </row>
        <row r="228">
          <cell r="A228" t="str">
            <v>8459 Сыр ПАПА МОЖЕТ "Голландский традиционный" 45% 180 г  ОСТАНКИНО</v>
          </cell>
          <cell r="D228">
            <v>1119</v>
          </cell>
          <cell r="F228">
            <v>1119</v>
          </cell>
        </row>
        <row r="229">
          <cell r="A229" t="str">
            <v>8476 Продукт колбасный с сыром копченый Коровино 400 гр  ОСТАНКИНО</v>
          </cell>
          <cell r="D229">
            <v>10</v>
          </cell>
          <cell r="F229">
            <v>10</v>
          </cell>
        </row>
        <row r="230">
          <cell r="A230" t="str">
            <v>8619 Сыр Папа Может "Тильзитер", 45% брусок ВЕС   ОСТАНКИНО</v>
          </cell>
          <cell r="D230">
            <v>3</v>
          </cell>
          <cell r="F230">
            <v>3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25</v>
          </cell>
          <cell r="F231">
            <v>25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98</v>
          </cell>
          <cell r="F232">
            <v>98</v>
          </cell>
        </row>
        <row r="233">
          <cell r="A233" t="str">
            <v>8831 Сыр ПАПА МОЖЕТ "Министерский" 180гр, 45 %  ОСТАНКИНО</v>
          </cell>
          <cell r="D233">
            <v>130</v>
          </cell>
          <cell r="F233">
            <v>130</v>
          </cell>
        </row>
        <row r="234">
          <cell r="A234" t="str">
            <v>8855 Сыр ПАПА МОЖЕТ "Папин завтрак" 180гр, 45 %  ОСТАНКИНО</v>
          </cell>
          <cell r="D234">
            <v>59</v>
          </cell>
          <cell r="F234">
            <v>59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353</v>
          </cell>
          <cell r="F235">
            <v>353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358</v>
          </cell>
          <cell r="F236">
            <v>358</v>
          </cell>
        </row>
        <row r="237">
          <cell r="A237" t="str">
            <v>Балыковая с/к 200 гр. срез "Эликатессе" термоформ.пак.  СПК</v>
          </cell>
          <cell r="D237">
            <v>233</v>
          </cell>
          <cell r="F237">
            <v>233</v>
          </cell>
        </row>
        <row r="238">
          <cell r="A238" t="str">
            <v>БОНУС МОЛОЧНЫЕ КЛАССИЧЕСКИЕ сос п/о в/у 0.3кг (6084)  ОСТАНКИНО</v>
          </cell>
          <cell r="D238">
            <v>121</v>
          </cell>
          <cell r="F238">
            <v>121</v>
          </cell>
        </row>
        <row r="239">
          <cell r="A239" t="str">
            <v>БОНУС МОЛОЧНЫЕ КЛАССИЧЕСКИЕ сос п/о мгс 2*4_С (4980)  ОСТАНКИНО</v>
          </cell>
          <cell r="D239">
            <v>48</v>
          </cell>
          <cell r="F239">
            <v>48</v>
          </cell>
        </row>
        <row r="240">
          <cell r="A240" t="str">
            <v>БОНУС СОЧНЫЕ Папа может сос п/о мгс 1.5*4 (6954)  ОСТАНКИНО</v>
          </cell>
          <cell r="D240">
            <v>429</v>
          </cell>
          <cell r="F240">
            <v>429</v>
          </cell>
        </row>
        <row r="241">
          <cell r="A241" t="str">
            <v>БОНУС СОЧНЫЕ сос п/о мгс 0.41кг_UZ (6087)  ОСТАНКИНО</v>
          </cell>
          <cell r="D241">
            <v>258</v>
          </cell>
          <cell r="F241">
            <v>258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713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2995</v>
          </cell>
        </row>
        <row r="244">
          <cell r="A244" t="str">
            <v>Бутербродная вареная 0,47 кг шт.  СПК</v>
          </cell>
          <cell r="D244">
            <v>57</v>
          </cell>
          <cell r="F244">
            <v>57</v>
          </cell>
        </row>
        <row r="245">
          <cell r="A245" t="str">
            <v>Вацлавская п/к (черева) 390 гр.шт. термоус.пак  СПК</v>
          </cell>
          <cell r="D245">
            <v>64</v>
          </cell>
          <cell r="F245">
            <v>64</v>
          </cell>
        </row>
        <row r="246">
          <cell r="A246" t="str">
            <v>Ветчина Альтаирская Столовая (для ХОРЕКА)  СПК</v>
          </cell>
          <cell r="D246">
            <v>1.204</v>
          </cell>
          <cell r="F246">
            <v>1.204</v>
          </cell>
        </row>
        <row r="247">
          <cell r="A247" t="str">
            <v>Готовые бельмеши сочные с мясом ТМ Горячая штучка 0,3кг зам  ПОКОМ</v>
          </cell>
          <cell r="F247">
            <v>418</v>
          </cell>
        </row>
        <row r="248">
          <cell r="A248" t="str">
            <v>Готовые чебупели острые с мясом 0,24кг ТМ Горячая штучка  ПОКОМ</v>
          </cell>
          <cell r="F248">
            <v>436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</v>
          </cell>
          <cell r="F249">
            <v>13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1443</v>
          </cell>
          <cell r="F250">
            <v>3847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968</v>
          </cell>
          <cell r="F252">
            <v>3125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34</v>
          </cell>
          <cell r="F253">
            <v>647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41</v>
          </cell>
          <cell r="F254">
            <v>41</v>
          </cell>
        </row>
        <row r="255">
          <cell r="A255" t="str">
            <v>Гуцульская с/к "КолбасГрад" 160 гр.шт. термоус. пак  СПК</v>
          </cell>
          <cell r="D255">
            <v>195</v>
          </cell>
          <cell r="F255">
            <v>195</v>
          </cell>
        </row>
        <row r="256">
          <cell r="A256" t="str">
            <v>Дельгаро с/в "Эликатессе" 140 гр.шт.  СПК</v>
          </cell>
          <cell r="D256">
            <v>88</v>
          </cell>
          <cell r="F256">
            <v>88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305</v>
          </cell>
          <cell r="F257">
            <v>305</v>
          </cell>
        </row>
        <row r="258">
          <cell r="A258" t="str">
            <v>Докторская вареная в/с 0,47 кг шт.  СПК</v>
          </cell>
          <cell r="D258">
            <v>40</v>
          </cell>
          <cell r="F258">
            <v>40</v>
          </cell>
        </row>
        <row r="259">
          <cell r="A259" t="str">
            <v>Докторская вареная термоус.пак. "Высокий вкус"  СПК</v>
          </cell>
          <cell r="D259">
            <v>197.1</v>
          </cell>
          <cell r="F259">
            <v>197.1</v>
          </cell>
        </row>
        <row r="260">
          <cell r="A260" t="str">
            <v>Европоддон (невозвратный)</v>
          </cell>
          <cell r="F260">
            <v>150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49</v>
          </cell>
        </row>
        <row r="262">
          <cell r="A262" t="str">
            <v>ЖАР-ладушки с мясом 0,2кг ТМ Стародворье  ПОКОМ</v>
          </cell>
          <cell r="D262">
            <v>11</v>
          </cell>
          <cell r="F262">
            <v>545</v>
          </cell>
        </row>
        <row r="263">
          <cell r="A263" t="str">
            <v>ЖАР-ладушки с яблоком и грушей ТМ Стародворье 0,2 кг. ПОКОМ</v>
          </cell>
          <cell r="F263">
            <v>52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1036</v>
          </cell>
          <cell r="F264">
            <v>1036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1633</v>
          </cell>
          <cell r="F265">
            <v>1633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197</v>
          </cell>
          <cell r="F266">
            <v>206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159.30000000000001</v>
          </cell>
          <cell r="F267">
            <v>159.30000000000001</v>
          </cell>
        </row>
        <row r="268">
          <cell r="A268" t="str">
            <v>Карбонад Юбилейный термоус.пак.  СПК</v>
          </cell>
          <cell r="D268">
            <v>74.513000000000005</v>
          </cell>
          <cell r="F268">
            <v>74.513000000000005</v>
          </cell>
        </row>
        <row r="269">
          <cell r="A269" t="str">
            <v>Классическая вареная 400 гр.шт.  СПК</v>
          </cell>
          <cell r="D269">
            <v>12</v>
          </cell>
          <cell r="F269">
            <v>12</v>
          </cell>
        </row>
        <row r="270">
          <cell r="A270" t="str">
            <v>Классическая с/к 80 гр.шт.нар. (лоток с ср.защ.атм.)  СПК</v>
          </cell>
          <cell r="D270">
            <v>441</v>
          </cell>
          <cell r="F270">
            <v>441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1119</v>
          </cell>
          <cell r="F271">
            <v>1119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909</v>
          </cell>
          <cell r="F272">
            <v>909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251</v>
          </cell>
          <cell r="F273">
            <v>251</v>
          </cell>
        </row>
        <row r="274">
          <cell r="A274" t="str">
            <v>Круггетсы с сырным соусом ТМ Горячая штучка 0,25 кг зам  ПОКОМ</v>
          </cell>
          <cell r="F274">
            <v>1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F275">
            <v>884</v>
          </cell>
        </row>
        <row r="276">
          <cell r="A276" t="str">
            <v>Круггетсы сочные ТМ Горячая штучка ТС Круггетсы 0,25 кг зам  ПОКОМ</v>
          </cell>
          <cell r="F276">
            <v>3</v>
          </cell>
        </row>
        <row r="277">
          <cell r="A277" t="str">
            <v>Круггетсы сочные ТМ Горячая штучка ТС Круггетсы флоу-пак 0,2 кг.  ПОКОМ</v>
          </cell>
          <cell r="D277">
            <v>1800</v>
          </cell>
          <cell r="F277">
            <v>1957</v>
          </cell>
        </row>
        <row r="278">
          <cell r="A278" t="str">
            <v>Купеческая п/к 0,38 кг.шт. термофор.пак.  СПК</v>
          </cell>
          <cell r="D278">
            <v>1</v>
          </cell>
          <cell r="F278">
            <v>1</v>
          </cell>
        </row>
        <row r="279">
          <cell r="A279" t="str">
            <v>Ла Фаворте с/в "Эликатессе" 140 гр.шт.  СПК</v>
          </cell>
          <cell r="D279">
            <v>165</v>
          </cell>
          <cell r="F279">
            <v>165</v>
          </cell>
        </row>
        <row r="280">
          <cell r="A280" t="str">
            <v>Ливерная Печеночная "Просто выгодно" 0,3 кг.шт.  СПК</v>
          </cell>
          <cell r="D280">
            <v>2</v>
          </cell>
          <cell r="F280">
            <v>2</v>
          </cell>
        </row>
        <row r="281">
          <cell r="A281" t="str">
            <v>Ливерная Печеночная 250 гр.шт.  СПК</v>
          </cell>
          <cell r="D281">
            <v>98</v>
          </cell>
          <cell r="F281">
            <v>98</v>
          </cell>
        </row>
        <row r="282">
          <cell r="A282" t="str">
            <v>Любительская вареная термоус.пак. "Высокий вкус"  СПК</v>
          </cell>
          <cell r="D282">
            <v>59.6</v>
          </cell>
          <cell r="F282">
            <v>59.6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272.601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132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258.7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1463</v>
          </cell>
          <cell r="F286">
            <v>4457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682</v>
          </cell>
          <cell r="F287">
            <v>2811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1210</v>
          </cell>
          <cell r="F288">
            <v>3849</v>
          </cell>
        </row>
        <row r="289">
          <cell r="A289" t="str">
            <v>Наггетсы с куриным филе и сыром ТМ Вязанка 0,25 кг ПОКОМ</v>
          </cell>
          <cell r="D289">
            <v>1450</v>
          </cell>
          <cell r="F289">
            <v>3793</v>
          </cell>
        </row>
        <row r="290">
          <cell r="A290" t="str">
            <v>Наггетсы хрустящие п/ф ЗАО "Мясная галерея" ВЕС ПОКОМ</v>
          </cell>
          <cell r="F290">
            <v>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2246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6</v>
          </cell>
          <cell r="F292">
            <v>520</v>
          </cell>
        </row>
        <row r="293">
          <cell r="A293" t="str">
            <v>Оригинальная с перцем с/к  СПК</v>
          </cell>
          <cell r="D293">
            <v>210.7</v>
          </cell>
          <cell r="F293">
            <v>210.7</v>
          </cell>
        </row>
        <row r="294">
          <cell r="A294" t="str">
            <v>Паштет печеночный 140 гр.шт.  СПК</v>
          </cell>
          <cell r="D294">
            <v>46</v>
          </cell>
          <cell r="F294">
            <v>46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5</v>
          </cell>
          <cell r="F295">
            <v>876</v>
          </cell>
        </row>
        <row r="296">
          <cell r="A296" t="str">
            <v>Пельмени Grandmeni с говядиной и свининой 0,7кг ТМ Горячая штучка  ПОКОМ</v>
          </cell>
          <cell r="F296">
            <v>424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24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1056</v>
          </cell>
        </row>
        <row r="299">
          <cell r="A299" t="str">
            <v>Пельмени Бигбули с мясом ТМ Горячая штучка. флоу-пак сфера 0,4 кг. ПОКОМ</v>
          </cell>
          <cell r="D299">
            <v>8</v>
          </cell>
          <cell r="F299">
            <v>300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1203</v>
          </cell>
          <cell r="F300">
            <v>2535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1121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4</v>
          </cell>
          <cell r="F303">
            <v>768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10</v>
          </cell>
          <cell r="F304">
            <v>641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5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2579</v>
          </cell>
        </row>
        <row r="307">
          <cell r="A307" t="str">
            <v>Пельмени Бульмени с говядиной и свининой СЕВЕРНАЯ КОЛЛЕКЦИЯ 0,7кг ТМ Горячая штучка сфера  ПОКОМ</v>
          </cell>
          <cell r="F307">
            <v>583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25</v>
          </cell>
          <cell r="F308">
            <v>1585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1528</v>
          </cell>
          <cell r="F309">
            <v>4772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шт. 0,43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25</v>
          </cell>
          <cell r="F312">
            <v>2010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2030</v>
          </cell>
          <cell r="F313">
            <v>5892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363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136</v>
          </cell>
        </row>
        <row r="316">
          <cell r="A316" t="str">
            <v>Пельмени Зареченские сфера 5 кг.  ПОКОМ</v>
          </cell>
          <cell r="F316">
            <v>20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214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318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13</v>
          </cell>
          <cell r="F319">
            <v>1035</v>
          </cell>
        </row>
        <row r="320">
          <cell r="A320" t="str">
            <v>Пельмени Мясорубские ТМ Стародворье фоупак равиоли 0,7 кг  ПОКОМ</v>
          </cell>
          <cell r="F320">
            <v>5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11</v>
          </cell>
          <cell r="F321">
            <v>726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398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1</v>
          </cell>
          <cell r="F323">
            <v>763</v>
          </cell>
        </row>
        <row r="324">
          <cell r="A324" t="str">
            <v>Пельмени Сочные сфера 0,8 кг ТМ Стародворье  ПОКОМ</v>
          </cell>
          <cell r="D324">
            <v>2</v>
          </cell>
          <cell r="F324">
            <v>231</v>
          </cell>
        </row>
        <row r="325">
          <cell r="A325" t="str">
            <v>Пирожки с мясом 3,7кг ВЕС ТМ Зареченские  ПОКОМ</v>
          </cell>
          <cell r="D325">
            <v>3.7</v>
          </cell>
          <cell r="F325">
            <v>136.922</v>
          </cell>
        </row>
        <row r="326">
          <cell r="A326" t="str">
            <v>Ричеза с/к 230 гр.шт.  СПК</v>
          </cell>
          <cell r="D326">
            <v>167</v>
          </cell>
          <cell r="F326">
            <v>167</v>
          </cell>
        </row>
        <row r="327">
          <cell r="A327" t="str">
            <v>Сальчетти с/к 230 гр.шт.  СПК</v>
          </cell>
          <cell r="D327">
            <v>438</v>
          </cell>
          <cell r="F327">
            <v>438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143</v>
          </cell>
          <cell r="F328">
            <v>143</v>
          </cell>
        </row>
        <row r="329">
          <cell r="A329" t="str">
            <v>Салями с/к 100 гр.шт.нар. (лоток с ср.защ.атм.)  СПК</v>
          </cell>
          <cell r="D329">
            <v>515</v>
          </cell>
          <cell r="F329">
            <v>515</v>
          </cell>
        </row>
        <row r="330">
          <cell r="A330" t="str">
            <v>Салями Трюфель с/в "Эликатессе" 0,16 кг.шт.  СПК</v>
          </cell>
          <cell r="D330">
            <v>189</v>
          </cell>
          <cell r="F330">
            <v>189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110.6</v>
          </cell>
          <cell r="F331">
            <v>110.6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37.482999999999997</v>
          </cell>
          <cell r="F332">
            <v>37.482999999999997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8</v>
          </cell>
          <cell r="F333">
            <v>8</v>
          </cell>
        </row>
        <row r="334">
          <cell r="A334" t="str">
            <v>Семейная с чесночком вареная (СПК+СКМ)  СПК</v>
          </cell>
          <cell r="D334">
            <v>18</v>
          </cell>
          <cell r="F334">
            <v>18</v>
          </cell>
        </row>
        <row r="335">
          <cell r="A335" t="str">
            <v>Семейная с чесночком Экстра вареная  СПК</v>
          </cell>
          <cell r="D335">
            <v>25</v>
          </cell>
          <cell r="F335">
            <v>25</v>
          </cell>
        </row>
        <row r="336">
          <cell r="A336" t="str">
            <v>Сервелат Европейский в/к, в/с 0,38 кг.шт.термофор.пак  СПК</v>
          </cell>
          <cell r="D336">
            <v>68</v>
          </cell>
          <cell r="F336">
            <v>68</v>
          </cell>
        </row>
        <row r="337">
          <cell r="A337" t="str">
            <v>Сервелат Коньячный в/к 0,38 кг.шт термофор.пак  СПК</v>
          </cell>
          <cell r="D337">
            <v>1</v>
          </cell>
          <cell r="F337">
            <v>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69</v>
          </cell>
          <cell r="F338">
            <v>69</v>
          </cell>
        </row>
        <row r="339">
          <cell r="A339" t="str">
            <v>Сервелат Финский в/к 0,38 кг.шт. термофор.пак.  СПК</v>
          </cell>
          <cell r="D339">
            <v>64</v>
          </cell>
          <cell r="F339">
            <v>64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329</v>
          </cell>
          <cell r="F340">
            <v>329</v>
          </cell>
        </row>
        <row r="341">
          <cell r="A341" t="str">
            <v>Сервелат Фирменный в/к 0,38 кг.шт. термофор.пак.  СПК</v>
          </cell>
          <cell r="D341">
            <v>2</v>
          </cell>
          <cell r="F341">
            <v>2</v>
          </cell>
        </row>
        <row r="342">
          <cell r="A342" t="str">
            <v>Сервелат Фирменный в/к 250 гр.шт. термоформ.пак.  СПК</v>
          </cell>
          <cell r="D342">
            <v>70</v>
          </cell>
          <cell r="F342">
            <v>70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386</v>
          </cell>
          <cell r="F343">
            <v>386</v>
          </cell>
        </row>
        <row r="344">
          <cell r="A344" t="str">
            <v>Сибирская особая с/к 0,235 кг шт.  СПК</v>
          </cell>
          <cell r="D344">
            <v>255</v>
          </cell>
          <cell r="F344">
            <v>255</v>
          </cell>
        </row>
        <row r="345">
          <cell r="A345" t="str">
            <v>Сосиски "Баварские" 0,36 кг.шт. вак.упак.  СПК</v>
          </cell>
          <cell r="D345">
            <v>11</v>
          </cell>
          <cell r="F345">
            <v>11</v>
          </cell>
        </row>
        <row r="346">
          <cell r="A346" t="str">
            <v>Сосиски "Молочные" 0,36 кг.шт. вак.упак.  СПК</v>
          </cell>
          <cell r="D346">
            <v>16</v>
          </cell>
          <cell r="F346">
            <v>16</v>
          </cell>
        </row>
        <row r="347">
          <cell r="A347" t="str">
            <v>Сосиски Баварские особые "Сибирский стандарт" (в ср.защ.атм.)  СПК</v>
          </cell>
          <cell r="D347">
            <v>2</v>
          </cell>
          <cell r="F347">
            <v>2</v>
          </cell>
        </row>
        <row r="348">
          <cell r="A348" t="str">
            <v>Сосиски Классические (в ср.защ.атм.) СПК</v>
          </cell>
          <cell r="D348">
            <v>4</v>
          </cell>
          <cell r="F348">
            <v>4</v>
          </cell>
        </row>
        <row r="349">
          <cell r="A349" t="str">
            <v>Сосиски Мусульманские "Просто выгодно" (в ср.защ.атм.)  СПК</v>
          </cell>
          <cell r="D349">
            <v>20</v>
          </cell>
          <cell r="F349">
            <v>20</v>
          </cell>
        </row>
        <row r="350">
          <cell r="A350" t="str">
            <v>Сосиски Хот-дог подкопченные (лоток с ср.защ.атм.)  СПК</v>
          </cell>
          <cell r="D350">
            <v>29</v>
          </cell>
          <cell r="F350">
            <v>29</v>
          </cell>
        </row>
        <row r="351">
          <cell r="A351" t="str">
            <v>Сочный мегачебурек ТМ Зареченские ВЕС ПОКОМ</v>
          </cell>
          <cell r="D351">
            <v>2.2000000000000002</v>
          </cell>
          <cell r="F351">
            <v>187.02</v>
          </cell>
        </row>
        <row r="352">
          <cell r="A352" t="str">
            <v>Торо Неро с/в "Эликатессе" 140 гр.шт.  СПК</v>
          </cell>
          <cell r="D352">
            <v>155</v>
          </cell>
          <cell r="F352">
            <v>155</v>
          </cell>
        </row>
        <row r="353">
          <cell r="A353" t="str">
            <v>Утренняя вареная ВЕС СПК</v>
          </cell>
          <cell r="D353">
            <v>8</v>
          </cell>
          <cell r="F353">
            <v>8</v>
          </cell>
        </row>
        <row r="354">
          <cell r="A354" t="str">
            <v>Уши свиные копченые к пиву 0,15кг нар. д/ф шт.  СПК</v>
          </cell>
          <cell r="D354">
            <v>36</v>
          </cell>
          <cell r="F354">
            <v>36</v>
          </cell>
        </row>
        <row r="355">
          <cell r="A355" t="str">
            <v>Фестивальная пора с/к 100 гр.шт.нар. (лоток с ср.защ.атм.)  СПК</v>
          </cell>
          <cell r="D355">
            <v>284</v>
          </cell>
          <cell r="F355">
            <v>284</v>
          </cell>
        </row>
        <row r="356">
          <cell r="A356" t="str">
            <v>Фестивальная пора с/к 235 гр.шт.  СПК</v>
          </cell>
          <cell r="D356">
            <v>470</v>
          </cell>
          <cell r="F356">
            <v>470</v>
          </cell>
        </row>
        <row r="357">
          <cell r="A357" t="str">
            <v>Фестивальная пора с/к термоус.пак  СПК</v>
          </cell>
          <cell r="D357">
            <v>29.4</v>
          </cell>
          <cell r="F357">
            <v>29.4</v>
          </cell>
        </row>
        <row r="358">
          <cell r="A358" t="str">
            <v>Фирменная с/к 200 гр. срез "Эликатессе" термоформ.пак.  СПК</v>
          </cell>
          <cell r="D358">
            <v>215</v>
          </cell>
          <cell r="F358">
            <v>215</v>
          </cell>
        </row>
        <row r="359">
          <cell r="A359" t="str">
            <v>Фуэт с/в "Эликатессе" 160 гр.шт.  СПК</v>
          </cell>
          <cell r="D359">
            <v>251</v>
          </cell>
          <cell r="F359">
            <v>251</v>
          </cell>
        </row>
        <row r="360">
          <cell r="A360" t="str">
            <v>Хинкали Классические ТМ Зареченские ВЕС ПОКОМ</v>
          </cell>
          <cell r="F360">
            <v>60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588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647</v>
          </cell>
        </row>
        <row r="363">
          <cell r="A363" t="str">
            <v>Хотстеры ТМ Горячая штучка ТС Хотстеры 0,25 кг зам  ПОКОМ</v>
          </cell>
          <cell r="D363">
            <v>1214</v>
          </cell>
          <cell r="F363">
            <v>4029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6</v>
          </cell>
          <cell r="F364">
            <v>1013</v>
          </cell>
        </row>
        <row r="365">
          <cell r="A365" t="str">
            <v>Хрустящие крылышки ТМ Горячая штучка 0,3 кг зам  ПОКОМ</v>
          </cell>
          <cell r="D365">
            <v>5</v>
          </cell>
          <cell r="F365">
            <v>1097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489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1821</v>
          </cell>
          <cell r="F367">
            <v>4864</v>
          </cell>
        </row>
        <row r="368">
          <cell r="A368" t="str">
            <v>Чебупицца Маргарита 0,2кг ТМ Горячая штучка ТС Foodgital  ПОКОМ</v>
          </cell>
          <cell r="D368">
            <v>2</v>
          </cell>
          <cell r="F368">
            <v>644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2420</v>
          </cell>
          <cell r="F369">
            <v>7498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532</v>
          </cell>
        </row>
        <row r="371">
          <cell r="A371" t="str">
            <v>Чебуреки Мясные вес 2,7 кг ТМ Зареченские ВЕС ПОКОМ</v>
          </cell>
          <cell r="F371">
            <v>32.4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1188.5999999999999</v>
          </cell>
        </row>
        <row r="373">
          <cell r="A373" t="str">
            <v>Шпикачки Русские (черева) (в ср.защ.атм.) "Высокий вкус"  СПК</v>
          </cell>
          <cell r="D373">
            <v>45.6</v>
          </cell>
          <cell r="F373">
            <v>45.6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16</v>
          </cell>
          <cell r="F374">
            <v>16</v>
          </cell>
        </row>
        <row r="375">
          <cell r="A375" t="str">
            <v>Юбилейная с/к 0,235 кг.шт.  СПК</v>
          </cell>
          <cell r="D375">
            <v>902</v>
          </cell>
          <cell r="F375">
            <v>902</v>
          </cell>
        </row>
        <row r="376">
          <cell r="A376" t="str">
            <v>Итого</v>
          </cell>
          <cell r="D376">
            <v>160297.15</v>
          </cell>
          <cell r="F376">
            <v>384468.21899999998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21.08.2025 - 21.08.2025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48.921999999999997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378.58100000000002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255.32499999999999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104.58499999999999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847.80499999999995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53.283000000000001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285.02699999999999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112.628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39.652000000000001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28.201000000000001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107.53100000000001</v>
          </cell>
        </row>
        <row r="29">
          <cell r="A29" t="str">
            <v xml:space="preserve"> 247  Сардельки Нежные, ВЕС.  ПОКОМ</v>
          </cell>
          <cell r="D29">
            <v>31.399000000000001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51.322000000000003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233.096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16.053999999999998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27.856999999999999</v>
          </cell>
        </row>
        <row r="34">
          <cell r="A34" t="str">
            <v xml:space="preserve"> 263  Шпикачки Стародворские, ВЕС.  ПОКОМ</v>
          </cell>
          <cell r="D34">
            <v>17.449000000000002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1.865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229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1234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1044</v>
          </cell>
        </row>
        <row r="39">
          <cell r="A39" t="str">
            <v xml:space="preserve"> 283  Сосиски Сочинки, ВЕС, ТМ Стародворье ПОКОМ</v>
          </cell>
          <cell r="D39">
            <v>121.211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267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341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237.166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337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624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37.182000000000002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134.76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376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523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551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73.001000000000005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213.70599999999999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5.976</v>
          </cell>
        </row>
        <row r="53">
          <cell r="A53" t="str">
            <v xml:space="preserve"> 318  Сосиски Датские ТМ Зареченские, ВЕС  ПОКОМ</v>
          </cell>
          <cell r="D53">
            <v>455.55599999999998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645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876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210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123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131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81.605999999999995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201</v>
          </cell>
        </row>
        <row r="61">
          <cell r="A61" t="str">
            <v xml:space="preserve"> 335  Колбаса Сливушка ТМ Вязанка. ВЕС.  ПОКОМ </v>
          </cell>
          <cell r="D61">
            <v>87.325000000000003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888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725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162.416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65.173000000000002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129.291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87.983999999999995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53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41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41.923999999999999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133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167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70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6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180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57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845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1463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176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147.983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89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15.907999999999999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193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39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64.677999999999997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693.40800000000002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1004.204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1672.441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60.777999999999999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36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10.125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365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238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320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229</v>
          </cell>
        </row>
        <row r="97">
          <cell r="A97" t="str">
            <v xml:space="preserve"> 519  Грудинка 0,12 кг нарезка ТМ Стародворье  ПОКОМ</v>
          </cell>
          <cell r="D97">
            <v>191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139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125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320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349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304</v>
          </cell>
        </row>
        <row r="103">
          <cell r="A103" t="str">
            <v xml:space="preserve"> 527  Окорок Прошутто выдержанный нарезка 0,055кг ТМ Стародворье  ПОКОМ</v>
          </cell>
          <cell r="D103">
            <v>109</v>
          </cell>
        </row>
        <row r="104">
          <cell r="A104" t="str">
            <v>3215 ВЕТЧ.МЯСНАЯ Папа может п/о 0.4кг 8шт.    ОСТАНКИНО</v>
          </cell>
          <cell r="D104">
            <v>254</v>
          </cell>
        </row>
        <row r="105">
          <cell r="A105" t="str">
            <v>3684 ПРЕСИЖН с/к в/у 1/250 8шт.   ОСТАНКИНО</v>
          </cell>
          <cell r="D105">
            <v>26</v>
          </cell>
        </row>
        <row r="106">
          <cell r="A106" t="str">
            <v>4063 МЯСНАЯ Папа может вар п/о_Л   ОСТАНКИНО</v>
          </cell>
          <cell r="D106">
            <v>194.30099999999999</v>
          </cell>
        </row>
        <row r="107">
          <cell r="A107" t="str">
            <v>4117 ЭКСТРА Папа может с/к в/у_Л   ОСТАНКИНО</v>
          </cell>
          <cell r="D107">
            <v>5.3940000000000001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23.962</v>
          </cell>
        </row>
        <row r="109">
          <cell r="A109" t="str">
            <v>4813 ФИЛЕЙНАЯ Папа может вар п/о_Л   ОСТАНКИНО</v>
          </cell>
          <cell r="D109">
            <v>60.505000000000003</v>
          </cell>
        </row>
        <row r="110">
          <cell r="A110" t="str">
            <v>4993 САЛЯМИ ИТАЛЬЯНСКАЯ с/к в/у 1/250*8_120c ОСТАНКИНО</v>
          </cell>
          <cell r="D110">
            <v>161</v>
          </cell>
        </row>
        <row r="111">
          <cell r="A111" t="str">
            <v>5246 ДОКТОРСКАЯ ПРЕМИУМ вар б/о мгс_30с ОСТАНКИНО</v>
          </cell>
          <cell r="D111">
            <v>25.388999999999999</v>
          </cell>
        </row>
        <row r="112">
          <cell r="A112" t="str">
            <v>5483 ЭКСТРА Папа может с/к в/у 1/250 8шт.   ОСТАНКИНО</v>
          </cell>
          <cell r="D112">
            <v>261</v>
          </cell>
        </row>
        <row r="113">
          <cell r="A113" t="str">
            <v>5544 Сервелат Финский в/к в/у_45с НОВАЯ ОСТАНКИНО</v>
          </cell>
          <cell r="D113">
            <v>91.896000000000001</v>
          </cell>
        </row>
        <row r="114">
          <cell r="A114" t="str">
            <v>5679 САЛЯМИ ИТАЛЬЯНСКАЯ с/к в/у 1/150_60с ОСТАНКИНО</v>
          </cell>
          <cell r="D114">
            <v>156</v>
          </cell>
        </row>
        <row r="115">
          <cell r="A115" t="str">
            <v>5682 САЛЯМИ МЕЛКОЗЕРНЕНАЯ с/к в/у 1/120_60с   ОСТАНКИНО</v>
          </cell>
          <cell r="D115">
            <v>491</v>
          </cell>
        </row>
        <row r="116">
          <cell r="A116" t="str">
            <v>5706 АРОМАТНАЯ Папа может с/к в/у 1/250 8шт.  ОСТАНКИНО</v>
          </cell>
          <cell r="D116">
            <v>251</v>
          </cell>
        </row>
        <row r="117">
          <cell r="A117" t="str">
            <v>5708 ПОСОЛЬСКАЯ Папа может с/к в/у ОСТАНКИНО</v>
          </cell>
          <cell r="D117">
            <v>7.5529999999999999</v>
          </cell>
        </row>
        <row r="118">
          <cell r="A118" t="str">
            <v>5851 ЭКСТРА Папа может вар п/о   ОСТАНКИНО</v>
          </cell>
          <cell r="D118">
            <v>45.226999999999997</v>
          </cell>
        </row>
        <row r="119">
          <cell r="A119" t="str">
            <v>5931 ОХОТНИЧЬЯ Папа может с/к в/у 1/220 8шт.   ОСТАНКИНО</v>
          </cell>
          <cell r="D119">
            <v>301</v>
          </cell>
        </row>
        <row r="120">
          <cell r="A120" t="str">
            <v>5992 ВРЕМЯ ОКРОШКИ Папа может вар п/о 0.4кг   ОСТАНКИНО</v>
          </cell>
          <cell r="D120">
            <v>62</v>
          </cell>
        </row>
        <row r="121">
          <cell r="A121" t="str">
            <v>6004 РАГУ СВИНОЕ 1кг 8шт.зам_120с ОСТАНКИНО</v>
          </cell>
          <cell r="D121">
            <v>56</v>
          </cell>
        </row>
        <row r="122">
          <cell r="A122" t="str">
            <v>6221 НЕАПОЛИТАНСКИЙ ДУЭТ с/к с/н мгс 1/90  ОСТАНКИНО</v>
          </cell>
          <cell r="D122">
            <v>80</v>
          </cell>
        </row>
        <row r="123">
          <cell r="A123" t="str">
            <v>6228 МЯСНОЕ АССОРТИ к/з с/н мгс 1/90 10шт.  ОСТАНКИНО</v>
          </cell>
          <cell r="D123">
            <v>93</v>
          </cell>
        </row>
        <row r="124">
          <cell r="A124" t="str">
            <v>6247 ДОМАШНЯЯ Папа может вар п/о 0,4кг 8шт.  ОСТАНКИНО</v>
          </cell>
          <cell r="D124">
            <v>15</v>
          </cell>
        </row>
        <row r="125">
          <cell r="A125" t="str">
            <v>6268 ГОВЯЖЬЯ Папа может вар п/о 0,4кг 8 шт.  ОСТАНКИНО</v>
          </cell>
          <cell r="D125">
            <v>292</v>
          </cell>
        </row>
        <row r="126">
          <cell r="A126" t="str">
            <v>6279 КОРЕЙКА ПО-ОСТ.к/в в/с с/н в/у 1/150_45с  ОСТАНКИНО</v>
          </cell>
          <cell r="D126">
            <v>178</v>
          </cell>
        </row>
        <row r="127">
          <cell r="A127" t="str">
            <v>6303 МЯСНЫЕ Папа может сос п/о мгс 1.5*3  ОСТАНКИНО</v>
          </cell>
          <cell r="D127">
            <v>145.6</v>
          </cell>
        </row>
        <row r="128">
          <cell r="A128" t="str">
            <v>6324 ДОКТОРСКАЯ ГОСТ вар п/о 0.4кг 8шт.  ОСТАНКИНО</v>
          </cell>
          <cell r="D128">
            <v>37</v>
          </cell>
        </row>
        <row r="129">
          <cell r="A129" t="str">
            <v>6325 ДОКТОРСКАЯ ПРЕМИУМ вар п/о 0.4кг 8шт.  ОСТАНКИНО</v>
          </cell>
          <cell r="D129">
            <v>498</v>
          </cell>
        </row>
        <row r="130">
          <cell r="A130" t="str">
            <v>6333 МЯСНАЯ Папа может вар п/о 0.4кг 8шт.  ОСТАНКИНО</v>
          </cell>
          <cell r="D130">
            <v>746</v>
          </cell>
        </row>
        <row r="131">
          <cell r="A131" t="str">
            <v>6340 ДОМАШНИЙ РЕЦЕПТ Коровино 0.5кг 8шт.  ОСТАНКИНО</v>
          </cell>
          <cell r="D131">
            <v>63</v>
          </cell>
        </row>
        <row r="132">
          <cell r="A132" t="str">
            <v>6353 ЭКСТРА Папа может вар п/о 0.4кг 8шт.  ОСТАНКИНО</v>
          </cell>
          <cell r="D132">
            <v>291</v>
          </cell>
        </row>
        <row r="133">
          <cell r="A133" t="str">
            <v>6392 ФИЛЕЙНАЯ Папа может вар п/о 0.4кг. ОСТАНКИНО</v>
          </cell>
          <cell r="D133">
            <v>785</v>
          </cell>
        </row>
        <row r="134">
          <cell r="A134" t="str">
            <v>6448 СВИНИНА МАДЕРА с/к с/н в/у 1/100 10шт.   ОСТАНКИНО</v>
          </cell>
          <cell r="D134">
            <v>64</v>
          </cell>
        </row>
        <row r="135">
          <cell r="A135" t="str">
            <v>6453 ЭКСТРА Папа может с/к с/н в/у 1/100 14шт.   ОСТАНКИНО</v>
          </cell>
          <cell r="D135">
            <v>772</v>
          </cell>
        </row>
        <row r="136">
          <cell r="A136" t="str">
            <v>6454 АРОМАТНАЯ с/к с/н в/у 1/100 10шт.  ОСТАНКИНО</v>
          </cell>
          <cell r="D136">
            <v>565</v>
          </cell>
        </row>
        <row r="137">
          <cell r="A137" t="str">
            <v>6459 СЕРВЕЛАТ ШВЕЙЦАРСК. в/к с/н в/у 1/100*10  ОСТАНКИНО</v>
          </cell>
          <cell r="D137">
            <v>272</v>
          </cell>
        </row>
        <row r="138">
          <cell r="A138" t="str">
            <v>6470 ВЕТЧ.МРАМОРНАЯ в/у_45с  ОСТАНКИНО</v>
          </cell>
          <cell r="D138">
            <v>14.46</v>
          </cell>
        </row>
        <row r="139">
          <cell r="A139" t="str">
            <v>6495 ВЕТЧ.МРАМОРНАЯ в/у срез 0.3кг 6шт_45с  ОСТАНКИНО</v>
          </cell>
          <cell r="D139">
            <v>62</v>
          </cell>
        </row>
        <row r="140">
          <cell r="A140" t="str">
            <v>6527 ШПИКАЧКИ СОЧНЫЕ ПМ сар б/о мгс 1*3 45с ОСТАНКИНО</v>
          </cell>
          <cell r="D140">
            <v>97.12</v>
          </cell>
        </row>
        <row r="141">
          <cell r="A141" t="str">
            <v>6528 ШПИКАЧКИ СОЧНЫЕ ПМ сар б/о мгс 0.4кг 45с  ОСТАНКИНО</v>
          </cell>
          <cell r="D141">
            <v>45</v>
          </cell>
        </row>
        <row r="142">
          <cell r="A142" t="str">
            <v>6609 С ГОВЯДИНОЙ ПМ сар б/о мгс 0.4кг_45с ОСТАНКИНО</v>
          </cell>
          <cell r="D142">
            <v>40</v>
          </cell>
        </row>
        <row r="143">
          <cell r="A143" t="str">
            <v>6616 МОЛОЧНЫЕ КЛАССИЧЕСКИЕ сос п/о в/у 0.3кг  ОСТАНКИНО</v>
          </cell>
          <cell r="D143">
            <v>395</v>
          </cell>
        </row>
        <row r="144">
          <cell r="A144" t="str">
            <v>6697 СЕРВЕЛАТ ФИНСКИЙ ПМ в/к в/у 0,35кг 8шт.  ОСТАНКИНО</v>
          </cell>
          <cell r="D144">
            <v>1023</v>
          </cell>
        </row>
        <row r="145">
          <cell r="A145" t="str">
            <v>6713 СОЧНЫЙ ГРИЛЬ ПМ сос п/о мгс 0.41кг 8шт.  ОСТАНКИНО</v>
          </cell>
          <cell r="D145">
            <v>361</v>
          </cell>
        </row>
        <row r="146">
          <cell r="A146" t="str">
            <v>6724 МОЛОЧНЫЕ ПМ сос п/о мгс 0.41кг 10шт.  ОСТАНКИНО</v>
          </cell>
          <cell r="D146">
            <v>338</v>
          </cell>
        </row>
        <row r="147">
          <cell r="A147" t="str">
            <v>6765 РУБЛЕНЫЕ сос ц/о мгс 0.36кг 6шт.  ОСТАНКИНО</v>
          </cell>
          <cell r="D147">
            <v>180</v>
          </cell>
        </row>
        <row r="148">
          <cell r="A148" t="str">
            <v>6785 ВЕНСКАЯ САЛЯМИ п/к в/у 0.33кг 8шт.  ОСТАНКИНО</v>
          </cell>
          <cell r="D148">
            <v>40</v>
          </cell>
        </row>
        <row r="149">
          <cell r="A149" t="str">
            <v>6787 СЕРВЕЛАТ КРЕМЛЕВСКИЙ в/к в/у 0,33кг 8шт.  ОСТАНКИНО</v>
          </cell>
          <cell r="D149">
            <v>41</v>
          </cell>
        </row>
        <row r="150">
          <cell r="A150" t="str">
            <v>6793 БАЛЫКОВАЯ в/к в/у 0,33кг 8шт.  ОСТАНКИНО</v>
          </cell>
          <cell r="D150">
            <v>106</v>
          </cell>
        </row>
        <row r="151">
          <cell r="A151" t="str">
            <v>6829 МОЛОЧНЫЕ КЛАССИЧЕСКИЕ сос п/о мгс 2*4_С  ОСТАНКИНО</v>
          </cell>
          <cell r="D151">
            <v>170.24700000000001</v>
          </cell>
        </row>
        <row r="152">
          <cell r="A152" t="str">
            <v>6837 ФИЛЕЙНЫЕ Папа Может сос ц/о мгс 0.4кг  ОСТАНКИНО</v>
          </cell>
          <cell r="D152">
            <v>266</v>
          </cell>
        </row>
        <row r="153">
          <cell r="A153" t="str">
            <v>6842 ДЫМОВИЦА ИЗ ОКОРОКА к/в мл/к в/у 0,3кг  ОСТАНКИНО</v>
          </cell>
          <cell r="D153">
            <v>12</v>
          </cell>
        </row>
        <row r="154">
          <cell r="A154" t="str">
            <v>6861 ДОМАШНИЙ РЕЦЕПТ Коровино вар п/о  ОСТАНКИНО</v>
          </cell>
          <cell r="D154">
            <v>29.893999999999998</v>
          </cell>
        </row>
        <row r="155">
          <cell r="A155" t="str">
            <v>6866 ВЕТЧ.НЕЖНАЯ Коровино п/о_Маяк  ОСТАНКИНО</v>
          </cell>
          <cell r="D155">
            <v>22.561</v>
          </cell>
        </row>
        <row r="156">
          <cell r="A156" t="str">
            <v>7001 КЛАССИЧЕСКИЕ Папа может сар б/о мгс 1*3  ОСТАНКИНО</v>
          </cell>
          <cell r="D156">
            <v>50.207999999999998</v>
          </cell>
        </row>
        <row r="157">
          <cell r="A157" t="str">
            <v>7040 С ИНДЕЙКОЙ ПМ сос ц/о в/у 1/270 8шт.  ОСТАНКИНО</v>
          </cell>
          <cell r="D157">
            <v>48</v>
          </cell>
        </row>
        <row r="158">
          <cell r="A158" t="str">
            <v>7059 ШПИКАЧКИ СОЧНЫЕ С БЕК. п/о мгс 0.3кг_60с  ОСТАНКИНО</v>
          </cell>
          <cell r="D158">
            <v>179</v>
          </cell>
        </row>
        <row r="159">
          <cell r="A159" t="str">
            <v>7064 СОЧНЫЕ ПМ сос п/о в/у 1/350 8 шт_50с ОСТАНКИНО</v>
          </cell>
          <cell r="D159">
            <v>6</v>
          </cell>
        </row>
        <row r="160">
          <cell r="A160" t="str">
            <v>7066 СОЧНЫЕ ПМ сос п/о мгс 0.41кг 10шт_50с  ОСТАНКИНО</v>
          </cell>
          <cell r="D160">
            <v>1282</v>
          </cell>
        </row>
        <row r="161">
          <cell r="A161" t="str">
            <v>7070 СОЧНЫЕ ПМ сос п/о мгс 1.5*4_А_50с  ОСТАНКИНО</v>
          </cell>
          <cell r="D161">
            <v>412.108</v>
          </cell>
        </row>
        <row r="162">
          <cell r="A162" t="str">
            <v>7073 МОЛОЧ.ПРЕМИУМ ПМ сос п/о в/у 1/350_50с  ОСТАНКИНО</v>
          </cell>
          <cell r="D162">
            <v>442</v>
          </cell>
        </row>
        <row r="163">
          <cell r="A163" t="str">
            <v>7074 МОЛОЧ.ПРЕМИУМ ПМ сос п/о мгс 0.6кг_50с  ОСТАНКИНО</v>
          </cell>
          <cell r="D163">
            <v>14</v>
          </cell>
        </row>
        <row r="164">
          <cell r="A164" t="str">
            <v>7075 МОЛОЧ.ПРЕМИУМ ПМ сос п/о мгс 1.5*4_О_50с  ОСТАНКИНО</v>
          </cell>
          <cell r="D164">
            <v>26.138000000000002</v>
          </cell>
        </row>
        <row r="165">
          <cell r="A165" t="str">
            <v>7077 МЯСНЫЕ С ГОВЯД.ПМ сос п/о мгс 0.4кг_50с  ОСТАНКИНО</v>
          </cell>
          <cell r="D165">
            <v>641</v>
          </cell>
        </row>
        <row r="166">
          <cell r="A166" t="str">
            <v>7080 СЛИВОЧНЫЕ ПМ сос п/о мгс 0.41кг 10шт. 50с  ОСТАНКИНО</v>
          </cell>
          <cell r="D166">
            <v>1006</v>
          </cell>
        </row>
        <row r="167">
          <cell r="A167" t="str">
            <v>7082 СЛИВОЧНЫЕ ПМ сос п/о мгс 1.5*4_50с  ОСТАНКИНО</v>
          </cell>
          <cell r="D167">
            <v>46.408000000000001</v>
          </cell>
        </row>
        <row r="168">
          <cell r="A168" t="str">
            <v>7087 ШПИК С ЧЕСНОК.И ПЕРЦЕМ к/в в/у 0.3кг_50с  ОСТАНКИНО</v>
          </cell>
          <cell r="D168">
            <v>40</v>
          </cell>
        </row>
        <row r="169">
          <cell r="A169" t="str">
            <v>7090 СВИНИНА ПО-ДОМ. к/в мл/к в/у 0.3кг_50с  ОСТАНКИНО</v>
          </cell>
          <cell r="D169">
            <v>122</v>
          </cell>
        </row>
        <row r="170">
          <cell r="A170" t="str">
            <v>7092 БЕКОН Папа может с/к с/н в/у 1/140_50с  ОСТАНКИНО</v>
          </cell>
          <cell r="D170">
            <v>356</v>
          </cell>
        </row>
        <row r="171">
          <cell r="A171" t="str">
            <v>7107 САН-РЕМО с/в с/н мгс 1/90 12шт.  ОСТАНКИНО</v>
          </cell>
          <cell r="D171">
            <v>8</v>
          </cell>
        </row>
        <row r="172">
          <cell r="A172" t="str">
            <v>7147 САЛЬЧИЧОН Останкино с/к в/у 1/220 8шт.  ОСТАНКИНО</v>
          </cell>
          <cell r="D172">
            <v>10</v>
          </cell>
        </row>
        <row r="173">
          <cell r="A173" t="str">
            <v>7149 БАЛЫКОВАЯ Коровино п/к в/у 0.84кг_50с  ОСТАНКИНО</v>
          </cell>
          <cell r="D173">
            <v>10</v>
          </cell>
        </row>
        <row r="174">
          <cell r="A174" t="str">
            <v>7154 СЕРВЕЛАТ ЗЕРНИСТЫЙ ПМ в/к в/у 0.35кг_50с  ОСТАНКИНО</v>
          </cell>
          <cell r="D174">
            <v>658</v>
          </cell>
        </row>
        <row r="175">
          <cell r="A175" t="str">
            <v>7166 СЕРВЕЛТ ОХОТНИЧИЙ ПМ в/к в/у_50с  ОСТАНКИНО</v>
          </cell>
          <cell r="D175">
            <v>50.347999999999999</v>
          </cell>
        </row>
        <row r="176">
          <cell r="A176" t="str">
            <v>7169 СЕРВЕЛАТ ОХОТНИЧИЙ ПМ в/к в/у 0.35кг_50с  ОСТАНКИНО</v>
          </cell>
          <cell r="D176">
            <v>839</v>
          </cell>
        </row>
        <row r="177">
          <cell r="A177" t="str">
            <v>7187 ГРУДИНКА ПРЕМИУМ к/в мл/к в/у 0,3кг_50с ОСТАНКИНО</v>
          </cell>
          <cell r="D177">
            <v>195</v>
          </cell>
        </row>
        <row r="178">
          <cell r="A178" t="str">
            <v>7231 КЛАССИЧЕСКАЯ ПМ вар п/о 0,3кг 8шт_209к ОСТАНКИНО</v>
          </cell>
          <cell r="D178">
            <v>156</v>
          </cell>
        </row>
        <row r="179">
          <cell r="A179" t="str">
            <v>7232 БОЯNСКАЯ ПМ п/к в/у 0,28кг 8шт_209к ОСТАНКИНО</v>
          </cell>
          <cell r="D179">
            <v>475</v>
          </cell>
        </row>
        <row r="180">
          <cell r="A180" t="str">
            <v>7235 ВЕТЧ.КЛАССИЧЕСКАЯ ПМ п/о 0,35кг 8шт_209к ОСТАНКИНО</v>
          </cell>
          <cell r="D180">
            <v>14</v>
          </cell>
        </row>
        <row r="181">
          <cell r="A181" t="str">
            <v>7236 СЕРВЕЛАТ КАРЕЛЬСКИЙ в/к в/у 0,28кг_209к ОСТАНКИНО</v>
          </cell>
          <cell r="D181">
            <v>715</v>
          </cell>
        </row>
        <row r="182">
          <cell r="A182" t="str">
            <v>7241 САЛЯМИ Папа может п/к в/у 0,28кг_209к ОСТАНКИНО</v>
          </cell>
          <cell r="D182">
            <v>280</v>
          </cell>
        </row>
        <row r="183">
          <cell r="A183" t="str">
            <v>7245 ВЕТЧ.ФИЛЕЙНАЯ ПМ п/о 0,4кг 8шт ОСТАНКИНО</v>
          </cell>
          <cell r="D183">
            <v>45</v>
          </cell>
        </row>
        <row r="184">
          <cell r="A184" t="str">
            <v>7252 СЕРВЕЛАТ ФИНСКИЙ ПМ в/к с/н мгс 1/100*12  ОСТАНКИНО</v>
          </cell>
          <cell r="D184">
            <v>345</v>
          </cell>
        </row>
        <row r="185">
          <cell r="A185" t="str">
            <v>7271 МЯСНЫЕ С ГОВЯДИНОЙ ПМ сос п/о мгс 1.5*4 ВЕС  ОСТАНКИНО</v>
          </cell>
          <cell r="D185">
            <v>13.936</v>
          </cell>
        </row>
        <row r="186">
          <cell r="A186" t="str">
            <v>7284 ДЛЯ ДЕТЕЙ сос п/о мгс 0,33кг 6шт  ОСТАНКИНО</v>
          </cell>
          <cell r="D186">
            <v>81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13</v>
          </cell>
        </row>
        <row r="188">
          <cell r="A188" t="str">
            <v>Балыковая с/к 200 гр. срез "Эликатессе" термоформ.пак.  СПК</v>
          </cell>
          <cell r="D188">
            <v>22</v>
          </cell>
        </row>
        <row r="189">
          <cell r="A189" t="str">
            <v>БОНУС МОЛОЧНЫЕ КЛАССИЧЕСКИЕ сос п/о в/у 0.3кг (6084)  ОСТАНКИНО</v>
          </cell>
          <cell r="D189">
            <v>26</v>
          </cell>
        </row>
        <row r="190">
          <cell r="A190" t="str">
            <v>БОНУС МОЛОЧНЫЕ КЛАССИЧЕСКИЕ сос п/о мгс 2*4_С (4980)  ОСТАНКИНО</v>
          </cell>
          <cell r="D190">
            <v>4.1740000000000004</v>
          </cell>
        </row>
        <row r="191">
          <cell r="A191" t="str">
            <v>БОНУС СОЧНЫЕ сос п/о мгс 0.41кг_UZ (6087)  ОСТАНКИНО</v>
          </cell>
          <cell r="D191">
            <v>60</v>
          </cell>
        </row>
        <row r="192">
          <cell r="A192" t="str">
            <v>БОНУС_307 Колбаса Сервелат Мясорубский с мелкорубленным окороком 0,35 кг срез ТМ Стародворье   Поком</v>
          </cell>
          <cell r="D192">
            <v>174</v>
          </cell>
        </row>
        <row r="193">
          <cell r="A193" t="str">
            <v>БОНУС_319  Колбаса вареная Филейская ТМ Вязанка ТС Классическая, 0,45 кг. ПОКОМ</v>
          </cell>
          <cell r="D193">
            <v>674</v>
          </cell>
        </row>
        <row r="194">
          <cell r="A194" t="str">
            <v>Бутербродная вареная 0,47 кг шт.  СПК</v>
          </cell>
          <cell r="D194">
            <v>2</v>
          </cell>
        </row>
        <row r="195">
          <cell r="A195" t="str">
            <v>Вацлавская п/к (черева) 390 гр.шт. термоус.пак  СПК</v>
          </cell>
          <cell r="D195">
            <v>5</v>
          </cell>
        </row>
        <row r="196">
          <cell r="A196" t="str">
            <v>Готовые бельмеши сочные с мясом ТМ Горячая штучка 0,3кг зам  ПОКОМ</v>
          </cell>
          <cell r="D196">
            <v>106</v>
          </cell>
        </row>
        <row r="197">
          <cell r="A197" t="str">
            <v>Готовые чебупели острые с мясом 0,24кг ТМ Горячая штучка  ПОКОМ</v>
          </cell>
          <cell r="D197">
            <v>25</v>
          </cell>
        </row>
        <row r="198">
          <cell r="A198" t="str">
            <v>Готовые чебупели с ветчиной и сыром ТМ Горячая штучка флоу-пак 0,24 кг.  ПОКОМ</v>
          </cell>
          <cell r="D198">
            <v>456</v>
          </cell>
        </row>
        <row r="199">
          <cell r="A199" t="str">
            <v>Готовые чебупели сочные с мясом ТМ Горячая штучка флоу-пак 0,24 кг  ПОКОМ</v>
          </cell>
          <cell r="D199">
            <v>574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192</v>
          </cell>
        </row>
        <row r="201">
          <cell r="A201" t="str">
            <v>Грудинка Деревенская в аджике к/в 150 гр.шт. нарезка (лоток с ср.защ.атм.)  СПК</v>
          </cell>
          <cell r="D201">
            <v>3</v>
          </cell>
        </row>
        <row r="202">
          <cell r="A202" t="str">
            <v>Гуцульская с/к "КолбасГрад" 160 гр.шт. термоус. пак  СПК</v>
          </cell>
          <cell r="D202">
            <v>6</v>
          </cell>
        </row>
        <row r="203">
          <cell r="A203" t="str">
            <v>Дельгаро с/в "Эликатессе" 140 гр.шт.  СПК</v>
          </cell>
          <cell r="D203">
            <v>6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24</v>
          </cell>
        </row>
        <row r="205">
          <cell r="A205" t="str">
            <v>Докторская вареная в/с 0,47 кг шт.  СПК</v>
          </cell>
          <cell r="D205">
            <v>2</v>
          </cell>
        </row>
        <row r="206">
          <cell r="A206" t="str">
            <v>Докторская вареная термоус.пак. "Высокий вкус"  СПК</v>
          </cell>
          <cell r="D206">
            <v>6.28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2</v>
          </cell>
        </row>
        <row r="208">
          <cell r="A208" t="str">
            <v>ЖАР-ладушки с мясом 0,2кг ТМ Стародворье  ПОКОМ</v>
          </cell>
          <cell r="D208">
            <v>116</v>
          </cell>
        </row>
        <row r="209">
          <cell r="A209" t="str">
            <v>ЖАР-ладушки с яблоком и грушей ТМ Стародворье 0,2 кг. ПОКОМ</v>
          </cell>
          <cell r="D209">
            <v>3</v>
          </cell>
        </row>
        <row r="210">
          <cell r="A210" t="str">
            <v>Карбонад Юбилейный термоус.пак.  СПК</v>
          </cell>
          <cell r="D210">
            <v>6.97</v>
          </cell>
        </row>
        <row r="211">
          <cell r="A211" t="str">
            <v>Классическая вареная 400 гр.шт.  СПК</v>
          </cell>
          <cell r="D211">
            <v>6</v>
          </cell>
        </row>
        <row r="212">
          <cell r="A212" t="str">
            <v>Классическая с/к 80 гр.шт.нар. (лоток с ср.защ.атм.)  СПК</v>
          </cell>
          <cell r="D212">
            <v>6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158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140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33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72</v>
          </cell>
        </row>
        <row r="217">
          <cell r="A217" t="str">
            <v>Ла Фаворте с/в "Эликатессе" 140 гр.шт.  СПК</v>
          </cell>
          <cell r="D217">
            <v>10</v>
          </cell>
        </row>
        <row r="218">
          <cell r="A218" t="str">
            <v>Любительская вареная термоус.пак. "Высокий вкус"  СПК</v>
          </cell>
          <cell r="D218">
            <v>6.0170000000000003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70.3</v>
          </cell>
        </row>
        <row r="220">
          <cell r="A220" t="str">
            <v>Мини-чебуречки с мясом ВЕС 5,5кг ТМ Зареченские  ПОКОМ</v>
          </cell>
          <cell r="D220">
            <v>27.5</v>
          </cell>
        </row>
        <row r="221">
          <cell r="A221" t="str">
            <v>Мини-шарики с курочкой и сыром ТМ Зареченские ВЕС  ПОКОМ</v>
          </cell>
          <cell r="D221">
            <v>108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546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422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437</v>
          </cell>
        </row>
        <row r="225">
          <cell r="A225" t="str">
            <v>Наггетсы с куриным филе и сыром ТМ Вязанка 0,25 кг ПОКОМ</v>
          </cell>
          <cell r="D225">
            <v>395</v>
          </cell>
        </row>
        <row r="226">
          <cell r="A226" t="str">
            <v>Наггетсы Хрустящие ТМ Зареченские. ВЕС ПОКОМ</v>
          </cell>
          <cell r="D226">
            <v>510</v>
          </cell>
        </row>
        <row r="227">
          <cell r="A227" t="str">
            <v>Наггетсы Хрустящие ТМ Стародворье с сочной курочкой 0,23 кг  ПОКОМ</v>
          </cell>
          <cell r="D227">
            <v>129</v>
          </cell>
        </row>
        <row r="228">
          <cell r="A228" t="str">
            <v>Оригинальная с перцем с/к  СПК</v>
          </cell>
          <cell r="D228">
            <v>31.396999999999998</v>
          </cell>
        </row>
        <row r="229">
          <cell r="A229" t="str">
            <v>Пекерсы с индейкой в сливочном соусе ТМ Горячая штучка 0,25 кг зам  ПОКОМ</v>
          </cell>
          <cell r="D229">
            <v>102</v>
          </cell>
        </row>
        <row r="230">
          <cell r="A230" t="str">
            <v>Пельмени Grandmeni с говядиной и свининой 0,7кг ТМ Горячая штучка  ПОКОМ</v>
          </cell>
          <cell r="D230">
            <v>9</v>
          </cell>
        </row>
        <row r="231">
          <cell r="A231" t="str">
            <v>Пельмени Бигбули #МЕГАВКУСИЩЕ с сочной грудинкой ТМ Горячая штучка 0,7 кг. ПОКОМ</v>
          </cell>
          <cell r="D231">
            <v>64</v>
          </cell>
        </row>
        <row r="232">
          <cell r="A232" t="str">
            <v>Пельмени Бигбули с мясом ТМ Горячая штучка. флоу-пак сфера 0,4 кг. ПОКОМ</v>
          </cell>
          <cell r="D232">
            <v>91</v>
          </cell>
        </row>
        <row r="233">
          <cell r="A233" t="str">
            <v>Пельмени Бигбули с мясом ТМ Горячая штучка. флоу-пак сфера 0,7 кг ПОКОМ</v>
          </cell>
          <cell r="D233">
            <v>96</v>
          </cell>
        </row>
        <row r="234">
          <cell r="A234" t="str">
            <v>Пельмени Бигбули со сливочным маслом ТМ Горячая штучка, флоу-пак сфера 0,7. ПОКОМ</v>
          </cell>
          <cell r="D234">
            <v>113</v>
          </cell>
        </row>
        <row r="235">
          <cell r="A235" t="str">
            <v>Пельмени Бульмени мини с мясом и оливковым маслом 0,7 кг ТМ Горячая штучка  ПОКОМ</v>
          </cell>
          <cell r="D235">
            <v>218</v>
          </cell>
        </row>
        <row r="236">
          <cell r="A236" t="str">
            <v>Пельмени Бульмени Нейробуст с мясом ТМ Горячая штучка ТС Бульмени ГШ сфера флоу-пак 0,6 кг.  ПОКОМ</v>
          </cell>
          <cell r="D236">
            <v>143</v>
          </cell>
        </row>
        <row r="237">
          <cell r="A237" t="str">
            <v>Пельмени Бульмени с говядиной и свининой Наваристые 5кг Горячая штучка ВЕС  ПОКОМ</v>
          </cell>
          <cell r="D237">
            <v>605</v>
          </cell>
        </row>
        <row r="238">
          <cell r="A238" t="str">
            <v>Пельмени Бульмени с говядиной и свининой СЕВЕРНАЯ КОЛЛЕКЦИЯ 0,7кг ТМ Горячая штучка сфера  ПОКОМ</v>
          </cell>
          <cell r="D238">
            <v>28</v>
          </cell>
        </row>
        <row r="239">
          <cell r="A239" t="str">
            <v>Пельмени Бульмени с говядиной и свининой ТМ Горячая штучка. флоу-пак сфера 0,4 кг ПОКОМ</v>
          </cell>
          <cell r="D239">
            <v>523</v>
          </cell>
        </row>
        <row r="240">
          <cell r="A240" t="str">
            <v>Пельмени Бульмени с говядиной и свининой ТМ Горячая штучка. флоу-пак сфера 0,7 кг ПОКОМ</v>
          </cell>
          <cell r="D240">
            <v>576</v>
          </cell>
        </row>
        <row r="241">
          <cell r="A241" t="str">
            <v>Пельмени Бульмени со сливочным маслом ТМ Горячая штучка. флоу-пак сфера 0,4 кг. ПОКОМ</v>
          </cell>
          <cell r="D241">
            <v>554</v>
          </cell>
        </row>
        <row r="242">
          <cell r="A242" t="str">
            <v>Пельмени Бульмени со сливочным маслом ТМ Горячая штучка.флоу-пак сфера 0,7 кг. ПОКОМ</v>
          </cell>
          <cell r="D242">
            <v>666</v>
          </cell>
        </row>
        <row r="243">
          <cell r="A243" t="str">
            <v>Пельмени Бульмени хрустящие с мясом 0,22 кг ТМ Горячая штучка  ПОКОМ</v>
          </cell>
          <cell r="D243">
            <v>95</v>
          </cell>
        </row>
        <row r="244">
          <cell r="A244" t="str">
            <v>Пельмени Добросельские со свининой и говядиной ТМ Стародворье флоу-пак клас. форма 0,65 кг.  ПОКОМ</v>
          </cell>
          <cell r="D244">
            <v>25</v>
          </cell>
        </row>
        <row r="245">
          <cell r="A245" t="str">
            <v>Пельмени Медвежьи ушки с фермерскими сливками 0,7кг  ПОКОМ</v>
          </cell>
          <cell r="D245">
            <v>45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132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275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189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120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199</v>
          </cell>
        </row>
        <row r="251">
          <cell r="A251" t="str">
            <v>Пельмени Сочные сфера 0,8 кг ТМ Стародворье  ПОКОМ</v>
          </cell>
          <cell r="D251">
            <v>48</v>
          </cell>
        </row>
        <row r="252">
          <cell r="A252" t="str">
            <v>Пирожки с мясом 3,7кг ВЕС ТМ Зареченские  ПОКОМ</v>
          </cell>
          <cell r="D252">
            <v>40.700000000000003</v>
          </cell>
        </row>
        <row r="253">
          <cell r="A253" t="str">
            <v>Ричеза с/к 230 гр.шт.  СПК</v>
          </cell>
          <cell r="D253">
            <v>12</v>
          </cell>
        </row>
        <row r="254">
          <cell r="A254" t="str">
            <v>Сальчетти с/к 230 гр.шт.  СПК</v>
          </cell>
          <cell r="D254">
            <v>19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7</v>
          </cell>
        </row>
        <row r="256">
          <cell r="A256" t="str">
            <v>Салями с/к 100 гр.шт.нар. (лоток с ср.защ.атм.)  СПК</v>
          </cell>
          <cell r="D256">
            <v>14</v>
          </cell>
        </row>
        <row r="257">
          <cell r="A257" t="str">
            <v>Салями Трюфель с/в "Эликатессе" 0,16 кг.шт.  СПК</v>
          </cell>
          <cell r="D257">
            <v>9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17.994</v>
          </cell>
        </row>
        <row r="259">
          <cell r="A259" t="str">
            <v>Семейная с чесночком Экстра вареная  СПК</v>
          </cell>
          <cell r="D259">
            <v>2.4449999999999998</v>
          </cell>
        </row>
        <row r="260">
          <cell r="A260" t="str">
            <v>Сервелат Европейский в/к, в/с 0,38 кг.шт.термофор.пак  СПК</v>
          </cell>
          <cell r="D260">
            <v>2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2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1</v>
          </cell>
        </row>
        <row r="264">
          <cell r="A264" t="str">
            <v>Сервелат Фирменный в/к 250 гр.шт. термоформ.пак.  СПК</v>
          </cell>
          <cell r="D264">
            <v>13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31</v>
          </cell>
        </row>
        <row r="266">
          <cell r="A266" t="str">
            <v>Сибирская особая с/к 0,235 кг шт.  СПК</v>
          </cell>
          <cell r="D266">
            <v>28</v>
          </cell>
        </row>
        <row r="267">
          <cell r="A267" t="str">
            <v>Сосиски "Баварские" 0,36 кг.шт. вак.упак.  СПК</v>
          </cell>
          <cell r="D267">
            <v>3</v>
          </cell>
        </row>
        <row r="268">
          <cell r="A268" t="str">
            <v>Сосиски "Молочные" 0,36 кг.шт. вак.упак.  СПК</v>
          </cell>
          <cell r="D268">
            <v>8</v>
          </cell>
        </row>
        <row r="269">
          <cell r="A269" t="str">
            <v>Сосиски Мусульманские "Просто выгодно" (в ср.защ.атм.)  СПК</v>
          </cell>
          <cell r="D269">
            <v>11.092000000000001</v>
          </cell>
        </row>
        <row r="270">
          <cell r="A270" t="str">
            <v>Сосиски Хот-дог подкопченные (лоток с ср.защ.атм.)  СПК</v>
          </cell>
          <cell r="D270">
            <v>4.7480000000000002</v>
          </cell>
        </row>
        <row r="271">
          <cell r="A271" t="str">
            <v>Сочный мегачебурек ТМ Зареченские ВЕС ПОКОМ</v>
          </cell>
          <cell r="D271">
            <v>53.76</v>
          </cell>
        </row>
        <row r="272">
          <cell r="A272" t="str">
            <v>Торо Неро с/в "Эликатессе" 140 гр.шт.  СПК</v>
          </cell>
          <cell r="D272">
            <v>2</v>
          </cell>
        </row>
        <row r="273">
          <cell r="A273" t="str">
            <v>Утренняя вареная ВЕС СПК</v>
          </cell>
          <cell r="D273">
            <v>2.4420000000000002</v>
          </cell>
        </row>
        <row r="274">
          <cell r="A274" t="str">
            <v>Уши свиные копченые к пиву 0,15кг нар. д/ф шт.  СПК</v>
          </cell>
          <cell r="D274">
            <v>8</v>
          </cell>
        </row>
        <row r="275">
          <cell r="A275" t="str">
            <v>Фестивальная пора с/к 100 гр.шт.нар. (лоток с ср.защ.атм.)  СПК</v>
          </cell>
          <cell r="D275">
            <v>20</v>
          </cell>
        </row>
        <row r="276">
          <cell r="A276" t="str">
            <v>Фестивальная пора с/к 235 гр.шт.  СПК</v>
          </cell>
          <cell r="D276">
            <v>66</v>
          </cell>
        </row>
        <row r="277">
          <cell r="A277" t="str">
            <v>Фирменная с/к 200 гр. срез "Эликатессе" термоформ.пак.  СПК</v>
          </cell>
          <cell r="D277">
            <v>11</v>
          </cell>
        </row>
        <row r="278">
          <cell r="A278" t="str">
            <v>Фуэт с/в "Эликатессе" 160 гр.шт.  СПК</v>
          </cell>
          <cell r="D278">
            <v>11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69</v>
          </cell>
        </row>
        <row r="280">
          <cell r="A280" t="str">
            <v>Хотстеры с сыром 0,25кг ТМ Горячая штучка  ПОКОМ</v>
          </cell>
          <cell r="D280">
            <v>255</v>
          </cell>
        </row>
        <row r="281">
          <cell r="A281" t="str">
            <v>Хотстеры ТМ Горячая штучка ТС Хотстеры 0,25 кг зам  ПОКОМ</v>
          </cell>
          <cell r="D281">
            <v>481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154</v>
          </cell>
        </row>
        <row r="283">
          <cell r="A283" t="str">
            <v>Хрустящие крылышки ТМ Горячая штучка 0,3 кг зам  ПОКОМ</v>
          </cell>
          <cell r="D283">
            <v>229</v>
          </cell>
        </row>
        <row r="284">
          <cell r="A284" t="str">
            <v>Чебупели Курочка гриль ТМ Горячая штучка, 0,3 кг зам  ПОКОМ</v>
          </cell>
          <cell r="D284">
            <v>65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699</v>
          </cell>
        </row>
        <row r="286">
          <cell r="A286" t="str">
            <v>Чебупицца Маргарита 0,2кг ТМ Горячая штучка ТС Foodgital  ПОКОМ</v>
          </cell>
          <cell r="D286">
            <v>152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735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94</v>
          </cell>
        </row>
        <row r="289">
          <cell r="A289" t="str">
            <v>Чебуреки сочные ВЕС ТМ Зареченские  ПОКОМ</v>
          </cell>
          <cell r="D289">
            <v>235</v>
          </cell>
        </row>
        <row r="290">
          <cell r="A290" t="str">
            <v>Шпикачки Русские (черева) (в ср.защ.атм.) "Высокий вкус"  СПК</v>
          </cell>
          <cell r="D290">
            <v>6.5880000000000001</v>
          </cell>
        </row>
        <row r="291">
          <cell r="A291" t="str">
            <v>Юбилейная с/к 0,235 кг.шт.  СПК</v>
          </cell>
          <cell r="D291">
            <v>68</v>
          </cell>
        </row>
        <row r="292">
          <cell r="A292" t="str">
            <v>Итого</v>
          </cell>
          <cell r="D292">
            <v>60878.046000000002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7" sqref="AM7"/>
    </sheetView>
  </sheetViews>
  <sheetFormatPr defaultColWidth="10.5" defaultRowHeight="11.45" customHeight="1" outlineLevelRow="1" x14ac:dyDescent="0.2"/>
  <cols>
    <col min="1" max="1" width="57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33203125" style="5" customWidth="1"/>
    <col min="30" max="30" width="6" style="5" bestFit="1" customWidth="1"/>
    <col min="31" max="34" width="6.6640625" style="5" bestFit="1" customWidth="1"/>
    <col min="35" max="35" width="8.1640625" style="5" customWidth="1"/>
    <col min="36" max="36" width="7" style="5" customWidth="1"/>
    <col min="37" max="38" width="1.1640625" style="5" customWidth="1"/>
    <col min="39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5" t="s">
        <v>135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X5" s="14" t="s">
        <v>136</v>
      </c>
      <c r="AE5" s="5" t="s">
        <v>137</v>
      </c>
      <c r="AF5" s="5" t="s">
        <v>138</v>
      </c>
      <c r="AG5" s="14" t="s">
        <v>139</v>
      </c>
      <c r="AH5" s="14" t="s">
        <v>140</v>
      </c>
      <c r="AJ5" s="14" t="s">
        <v>136</v>
      </c>
    </row>
    <row r="6" spans="1:40" ht="11.1" customHeight="1" x14ac:dyDescent="0.2">
      <c r="A6" s="6"/>
      <c r="B6" s="6"/>
      <c r="C6" s="3"/>
      <c r="D6" s="3"/>
      <c r="E6" s="12">
        <f>SUM(E7:E156)</f>
        <v>166951.39199999993</v>
      </c>
      <c r="F6" s="12">
        <f>SUM(F7:F156)</f>
        <v>105477.25499999998</v>
      </c>
      <c r="J6" s="12">
        <f>SUM(J7:J156)</f>
        <v>167739.299</v>
      </c>
      <c r="K6" s="12">
        <f t="shared" ref="K6:X6" si="0">SUM(K7:K156)</f>
        <v>-787.90700000000015</v>
      </c>
      <c r="L6" s="12">
        <f t="shared" si="0"/>
        <v>30780</v>
      </c>
      <c r="M6" s="12">
        <f t="shared" si="0"/>
        <v>16390</v>
      </c>
      <c r="N6" s="12">
        <f t="shared" si="0"/>
        <v>29010</v>
      </c>
      <c r="O6" s="12">
        <f t="shared" si="0"/>
        <v>29650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32211.856600000006</v>
      </c>
      <c r="X6" s="12">
        <f t="shared" si="0"/>
        <v>29400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5892.1089999999995</v>
      </c>
      <c r="AE6" s="12">
        <f t="shared" ref="AE6" si="5">SUM(AE7:AE156)</f>
        <v>29216.895399999994</v>
      </c>
      <c r="AF6" s="12">
        <f t="shared" ref="AF6" si="6">SUM(AF7:AF156)</f>
        <v>32989.563200000004</v>
      </c>
      <c r="AG6" s="12">
        <f t="shared" ref="AG6" si="7">SUM(AG7:AG156)</f>
        <v>33288.006399999991</v>
      </c>
      <c r="AH6" s="12">
        <f t="shared" ref="AH6" si="8">SUM(AH7:AH156)</f>
        <v>28371.383999999998</v>
      </c>
      <c r="AI6" s="12"/>
      <c r="AJ6" s="12">
        <f t="shared" ref="AJ6" si="9">SUM(AJ7:AJ156)</f>
        <v>14676.65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259.49700000000001</v>
      </c>
      <c r="D7" s="8">
        <v>941.70100000000002</v>
      </c>
      <c r="E7" s="8">
        <v>577.28800000000001</v>
      </c>
      <c r="F7" s="8">
        <v>578.52099999999996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629.55399999999997</v>
      </c>
      <c r="K7" s="13">
        <f>E7-J7</f>
        <v>-52.265999999999963</v>
      </c>
      <c r="L7" s="13">
        <f>VLOOKUP(A:A,[1]TDSheet!$A:$M,13,0)</f>
        <v>120</v>
      </c>
      <c r="M7" s="13">
        <f>VLOOKUP(A:A,[1]TDSheet!$A:$U,21,0)</f>
        <v>0</v>
      </c>
      <c r="N7" s="13">
        <f>VLOOKUP(A:A,[1]TDSheet!$A:$V,22,0)</f>
        <v>0</v>
      </c>
      <c r="O7" s="13">
        <f>VLOOKUP(A:A,[1]TDSheet!$A:$X,24,0)</f>
        <v>120</v>
      </c>
      <c r="P7" s="13"/>
      <c r="Q7" s="13"/>
      <c r="R7" s="13"/>
      <c r="S7" s="13"/>
      <c r="T7" s="13"/>
      <c r="U7" s="13"/>
      <c r="V7" s="13"/>
      <c r="W7" s="13">
        <f>(E7-AD7)/5</f>
        <v>115.4576</v>
      </c>
      <c r="X7" s="16"/>
      <c r="Y7" s="17">
        <f>(F7+L7+M7+N7+O7+X7)/W7</f>
        <v>7.08936440736686</v>
      </c>
      <c r="Z7" s="13">
        <f>F7/W7</f>
        <v>5.0106792450215485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152.71039999999999</v>
      </c>
      <c r="AF7" s="13">
        <f>VLOOKUP(A:A,[1]TDSheet!$A:$AF,32,0)</f>
        <v>120.7062</v>
      </c>
      <c r="AG7" s="13">
        <f>VLOOKUP(A:A,[1]TDSheet!$A:$AG,33,0)</f>
        <v>132.59020000000001</v>
      </c>
      <c r="AH7" s="13">
        <f>VLOOKUP(A:A,[3]TDSheet!$A:$D,4,0)</f>
        <v>48.921999999999997</v>
      </c>
      <c r="AI7" s="13" t="str">
        <f>VLOOKUP(A:A,[1]TDSheet!$A:$AI,35,0)</f>
        <v>оконч</v>
      </c>
      <c r="AJ7" s="13">
        <f>X7*H7</f>
        <v>0</v>
      </c>
      <c r="AK7" s="13"/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483.99599999999998</v>
      </c>
      <c r="D8" s="8">
        <v>2338.4180000000001</v>
      </c>
      <c r="E8" s="8">
        <v>1698.4839999999999</v>
      </c>
      <c r="F8" s="8">
        <v>1082.383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1736.8969999999999</v>
      </c>
      <c r="K8" s="13">
        <f t="shared" ref="K8:K71" si="10">E8-J8</f>
        <v>-38.413000000000011</v>
      </c>
      <c r="L8" s="13">
        <f>VLOOKUP(A:A,[1]TDSheet!$A:$M,13,0)</f>
        <v>300</v>
      </c>
      <c r="M8" s="13">
        <f>VLOOKUP(A:A,[1]TDSheet!$A:$U,21,0)</f>
        <v>150</v>
      </c>
      <c r="N8" s="13">
        <f>VLOOKUP(A:A,[1]TDSheet!$A:$V,22,0)</f>
        <v>220</v>
      </c>
      <c r="O8" s="13">
        <f>VLOOKUP(A:A,[1]TDSheet!$A:$X,24,0)</f>
        <v>350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339.6968</v>
      </c>
      <c r="X8" s="16">
        <v>400</v>
      </c>
      <c r="Y8" s="17">
        <f t="shared" ref="Y8:Y71" si="12">(F8+L8+M8+N8+O8+X8)/W8</f>
        <v>7.3665192018293952</v>
      </c>
      <c r="Z8" s="13">
        <f t="shared" ref="Z8:Z71" si="13">F8/W8</f>
        <v>3.1863208602494932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159.14780000000002</v>
      </c>
      <c r="AF8" s="13">
        <f>VLOOKUP(A:A,[1]TDSheet!$A:$AF,32,0)</f>
        <v>324.3322</v>
      </c>
      <c r="AG8" s="13">
        <f>VLOOKUP(A:A,[1]TDSheet!$A:$AG,33,0)</f>
        <v>305.14920000000001</v>
      </c>
      <c r="AH8" s="13">
        <f>VLOOKUP(A:A,[3]TDSheet!$A:$D,4,0)</f>
        <v>378.58100000000002</v>
      </c>
      <c r="AI8" s="13" t="str">
        <f>VLOOKUP(A:A,[1]TDSheet!$A:$AI,35,0)</f>
        <v>сниж</v>
      </c>
      <c r="AJ8" s="13">
        <f t="shared" ref="AJ8:AJ71" si="14">X8*H8</f>
        <v>400</v>
      </c>
      <c r="AK8" s="13"/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1305.799</v>
      </c>
      <c r="D9" s="8">
        <v>4167.7610000000004</v>
      </c>
      <c r="E9" s="8">
        <v>3303.826</v>
      </c>
      <c r="F9" s="8">
        <v>2128.2269999999999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3279.915</v>
      </c>
      <c r="K9" s="13">
        <f t="shared" si="10"/>
        <v>23.911000000000058</v>
      </c>
      <c r="L9" s="13">
        <f>VLOOKUP(A:A,[1]TDSheet!$A:$M,13,0)</f>
        <v>600</v>
      </c>
      <c r="M9" s="13">
        <f>VLOOKUP(A:A,[1]TDSheet!$A:$U,21,0)</f>
        <v>750</v>
      </c>
      <c r="N9" s="13">
        <f>VLOOKUP(A:A,[1]TDSheet!$A:$V,22,0)</f>
        <v>660</v>
      </c>
      <c r="O9" s="13">
        <f>VLOOKUP(A:A,[1]TDSheet!$A:$X,24,0)</f>
        <v>700</v>
      </c>
      <c r="P9" s="13"/>
      <c r="Q9" s="13"/>
      <c r="R9" s="13"/>
      <c r="S9" s="13"/>
      <c r="T9" s="13"/>
      <c r="U9" s="13"/>
      <c r="V9" s="13"/>
      <c r="W9" s="13">
        <f t="shared" si="11"/>
        <v>660.76520000000005</v>
      </c>
      <c r="X9" s="16">
        <v>200</v>
      </c>
      <c r="Y9" s="17">
        <f t="shared" si="12"/>
        <v>7.6248370828245786</v>
      </c>
      <c r="Z9" s="13">
        <f t="shared" si="13"/>
        <v>3.2208521272004029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649.52359999999999</v>
      </c>
      <c r="AF9" s="13">
        <f>VLOOKUP(A:A,[1]TDSheet!$A:$AF,32,0)</f>
        <v>730.7894</v>
      </c>
      <c r="AG9" s="13">
        <f>VLOOKUP(A:A,[1]TDSheet!$A:$AG,33,0)</f>
        <v>673.68200000000002</v>
      </c>
      <c r="AH9" s="13">
        <f>VLOOKUP(A:A,[3]TDSheet!$A:$D,4,0)</f>
        <v>255.32499999999999</v>
      </c>
      <c r="AI9" s="13" t="str">
        <f>VLOOKUP(A:A,[1]TDSheet!$A:$AI,35,0)</f>
        <v>продавг</v>
      </c>
      <c r="AJ9" s="13">
        <f t="shared" si="14"/>
        <v>200</v>
      </c>
      <c r="AK9" s="13"/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1367</v>
      </c>
      <c r="D10" s="8">
        <v>6663</v>
      </c>
      <c r="E10" s="8">
        <v>5380</v>
      </c>
      <c r="F10" s="8">
        <v>2602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5416</v>
      </c>
      <c r="K10" s="13">
        <f t="shared" si="10"/>
        <v>-36</v>
      </c>
      <c r="L10" s="13">
        <f>VLOOKUP(A:A,[1]TDSheet!$A:$M,13,0)</f>
        <v>700</v>
      </c>
      <c r="M10" s="13">
        <f>VLOOKUP(A:A,[1]TDSheet!$A:$U,21,0)</f>
        <v>200</v>
      </c>
      <c r="N10" s="13">
        <f>VLOOKUP(A:A,[1]TDSheet!$A:$V,22,0)</f>
        <v>600</v>
      </c>
      <c r="O10" s="13">
        <f>VLOOKUP(A:A,[1]TDSheet!$A:$X,24,0)</f>
        <v>800</v>
      </c>
      <c r="P10" s="13"/>
      <c r="Q10" s="13"/>
      <c r="R10" s="13"/>
      <c r="S10" s="13"/>
      <c r="T10" s="13"/>
      <c r="U10" s="13"/>
      <c r="V10" s="13"/>
      <c r="W10" s="13">
        <f t="shared" si="11"/>
        <v>736</v>
      </c>
      <c r="X10" s="16">
        <v>400</v>
      </c>
      <c r="Y10" s="17">
        <f t="shared" si="12"/>
        <v>7.2038043478260869</v>
      </c>
      <c r="Z10" s="13">
        <f t="shared" si="13"/>
        <v>3.535326086956522</v>
      </c>
      <c r="AA10" s="13"/>
      <c r="AB10" s="13"/>
      <c r="AC10" s="13"/>
      <c r="AD10" s="13">
        <f>VLOOKUP(A:A,[1]TDSheet!$A:$AD,30,0)</f>
        <v>1700</v>
      </c>
      <c r="AE10" s="13">
        <f>VLOOKUP(A:A,[1]TDSheet!$A:$AE,31,0)</f>
        <v>668.8</v>
      </c>
      <c r="AF10" s="13">
        <f>VLOOKUP(A:A,[1]TDSheet!$A:$AF,32,0)</f>
        <v>756.6</v>
      </c>
      <c r="AG10" s="13">
        <f>VLOOKUP(A:A,[1]TDSheet!$A:$AG,33,0)</f>
        <v>783.6</v>
      </c>
      <c r="AH10" s="13">
        <f>VLOOKUP(A:A,[3]TDSheet!$A:$D,4,0)</f>
        <v>576</v>
      </c>
      <c r="AI10" s="13" t="str">
        <f>VLOOKUP(A:A,[1]TDSheet!$A:$AI,35,0)</f>
        <v>авгяб</v>
      </c>
      <c r="AJ10" s="13">
        <f t="shared" si="14"/>
        <v>160</v>
      </c>
      <c r="AK10" s="13"/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1547</v>
      </c>
      <c r="D11" s="8">
        <v>9776</v>
      </c>
      <c r="E11" s="8">
        <v>6561</v>
      </c>
      <c r="F11" s="8">
        <v>4665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6608</v>
      </c>
      <c r="K11" s="13">
        <f t="shared" si="10"/>
        <v>-47</v>
      </c>
      <c r="L11" s="13">
        <f>VLOOKUP(A:A,[1]TDSheet!$A:$M,13,0)</f>
        <v>1200</v>
      </c>
      <c r="M11" s="13">
        <f>VLOOKUP(A:A,[1]TDSheet!$A:$U,21,0)</f>
        <v>0</v>
      </c>
      <c r="N11" s="13">
        <f>VLOOKUP(A:A,[1]TDSheet!$A:$V,22,0)</f>
        <v>1200</v>
      </c>
      <c r="O11" s="13">
        <f>VLOOKUP(A:A,[1]TDSheet!$A:$X,24,0)</f>
        <v>1400</v>
      </c>
      <c r="P11" s="13"/>
      <c r="Q11" s="13"/>
      <c r="R11" s="13"/>
      <c r="S11" s="13"/>
      <c r="T11" s="13"/>
      <c r="U11" s="13"/>
      <c r="V11" s="13"/>
      <c r="W11" s="13">
        <f t="shared" si="11"/>
        <v>1312.2</v>
      </c>
      <c r="X11" s="16">
        <v>1400</v>
      </c>
      <c r="Y11" s="17">
        <f t="shared" si="12"/>
        <v>7.5179088553574145</v>
      </c>
      <c r="Z11" s="13">
        <f t="shared" si="13"/>
        <v>3.5550983081847276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1069.5999999999999</v>
      </c>
      <c r="AF11" s="13">
        <f>VLOOKUP(A:A,[1]TDSheet!$A:$AF,32,0)</f>
        <v>1378.6</v>
      </c>
      <c r="AG11" s="13">
        <f>VLOOKUP(A:A,[1]TDSheet!$A:$AG,33,0)</f>
        <v>1428.8</v>
      </c>
      <c r="AH11" s="13">
        <f>VLOOKUP(A:A,[3]TDSheet!$A:$D,4,0)</f>
        <v>1137</v>
      </c>
      <c r="AI11" s="13" t="str">
        <f>VLOOKUP(A:A,[1]TDSheet!$A:$AI,35,0)</f>
        <v>продавг</v>
      </c>
      <c r="AJ11" s="13">
        <f t="shared" si="14"/>
        <v>630</v>
      </c>
      <c r="AK11" s="13"/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2635</v>
      </c>
      <c r="D12" s="8">
        <v>8326</v>
      </c>
      <c r="E12" s="8">
        <v>6944</v>
      </c>
      <c r="F12" s="8">
        <v>3862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7054</v>
      </c>
      <c r="K12" s="13">
        <f t="shared" si="10"/>
        <v>-110</v>
      </c>
      <c r="L12" s="13">
        <f>VLOOKUP(A:A,[1]TDSheet!$A:$M,13,0)</f>
        <v>1000</v>
      </c>
      <c r="M12" s="13">
        <f>VLOOKUP(A:A,[1]TDSheet!$A:$U,21,0)</f>
        <v>0</v>
      </c>
      <c r="N12" s="13">
        <f>VLOOKUP(A:A,[1]TDSheet!$A:$V,22,0)</f>
        <v>1200</v>
      </c>
      <c r="O12" s="13">
        <f>VLOOKUP(A:A,[1]TDSheet!$A:$X,24,0)</f>
        <v>1200</v>
      </c>
      <c r="P12" s="13"/>
      <c r="Q12" s="13"/>
      <c r="R12" s="13"/>
      <c r="S12" s="13"/>
      <c r="T12" s="13"/>
      <c r="U12" s="13"/>
      <c r="V12" s="13"/>
      <c r="W12" s="13">
        <f t="shared" si="11"/>
        <v>1088.8</v>
      </c>
      <c r="X12" s="16">
        <v>1000</v>
      </c>
      <c r="Y12" s="17">
        <f t="shared" si="12"/>
        <v>7.5881704628949302</v>
      </c>
      <c r="Z12" s="13">
        <f t="shared" si="13"/>
        <v>3.5470242468772963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1209</v>
      </c>
      <c r="AF12" s="13">
        <f>VLOOKUP(A:A,[1]TDSheet!$A:$AF,32,0)</f>
        <v>1210.5999999999999</v>
      </c>
      <c r="AG12" s="13">
        <f>VLOOKUP(A:A,[1]TDSheet!$A:$AG,33,0)</f>
        <v>1191.8</v>
      </c>
      <c r="AH12" s="13">
        <f>VLOOKUP(A:A,[3]TDSheet!$A:$D,4,0)</f>
        <v>1038</v>
      </c>
      <c r="AI12" s="13">
        <f>VLOOKUP(A:A,[1]TDSheet!$A:$AI,35,0)</f>
        <v>0</v>
      </c>
      <c r="AJ12" s="13">
        <f t="shared" si="14"/>
        <v>450</v>
      </c>
      <c r="AK12" s="13"/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69</v>
      </c>
      <c r="D13" s="8">
        <v>93</v>
      </c>
      <c r="E13" s="8">
        <v>70</v>
      </c>
      <c r="F13" s="8">
        <v>91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90</v>
      </c>
      <c r="K13" s="13">
        <f t="shared" si="10"/>
        <v>-20</v>
      </c>
      <c r="L13" s="13">
        <f>VLOOKUP(A:A,[1]TDSheet!$A:$M,13,0)</f>
        <v>0</v>
      </c>
      <c r="M13" s="13">
        <f>VLOOKUP(A:A,[1]TDSheet!$A:$U,21,0)</f>
        <v>10</v>
      </c>
      <c r="N13" s="13">
        <f>VLOOKUP(A:A,[1]TDSheet!$A:$V,22,0)</f>
        <v>20</v>
      </c>
      <c r="O13" s="13">
        <f>VLOOKUP(A:A,[1]TDSheet!$A:$X,24,0)</f>
        <v>20</v>
      </c>
      <c r="P13" s="13"/>
      <c r="Q13" s="13"/>
      <c r="R13" s="13"/>
      <c r="S13" s="13"/>
      <c r="T13" s="13"/>
      <c r="U13" s="13"/>
      <c r="V13" s="13"/>
      <c r="W13" s="13">
        <f t="shared" si="11"/>
        <v>14</v>
      </c>
      <c r="X13" s="16"/>
      <c r="Y13" s="17">
        <f t="shared" si="12"/>
        <v>10.071428571428571</v>
      </c>
      <c r="Z13" s="13">
        <f t="shared" si="13"/>
        <v>6.5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16.399999999999999</v>
      </c>
      <c r="AF13" s="13">
        <f>VLOOKUP(A:A,[1]TDSheet!$A:$AF,32,0)</f>
        <v>18.600000000000001</v>
      </c>
      <c r="AG13" s="13">
        <f>VLOOKUP(A:A,[1]TDSheet!$A:$AG,33,0)</f>
        <v>17.2</v>
      </c>
      <c r="AH13" s="13">
        <f>VLOOKUP(A:A,[3]TDSheet!$A:$D,4,0)</f>
        <v>5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378</v>
      </c>
      <c r="D14" s="8">
        <v>415</v>
      </c>
      <c r="E14" s="8">
        <v>448</v>
      </c>
      <c r="F14" s="8">
        <v>-20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498</v>
      </c>
      <c r="K14" s="13">
        <f t="shared" si="10"/>
        <v>-50</v>
      </c>
      <c r="L14" s="13">
        <f>VLOOKUP(A:A,[1]TDSheet!$A:$M,13,0)</f>
        <v>100</v>
      </c>
      <c r="M14" s="13">
        <f>VLOOKUP(A:A,[1]TDSheet!$A:$U,21,0)</f>
        <v>300</v>
      </c>
      <c r="N14" s="13">
        <f>VLOOKUP(A:A,[1]TDSheet!$A:$V,22,0)</f>
        <v>300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89.6</v>
      </c>
      <c r="X14" s="16">
        <v>500</v>
      </c>
      <c r="Y14" s="17">
        <f t="shared" si="12"/>
        <v>13.169642857142858</v>
      </c>
      <c r="Z14" s="13">
        <f t="shared" si="13"/>
        <v>-0.22321428571428573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50.4</v>
      </c>
      <c r="AF14" s="13">
        <f>VLOOKUP(A:A,[1]TDSheet!$A:$AF,32,0)</f>
        <v>84.8</v>
      </c>
      <c r="AG14" s="13">
        <f>VLOOKUP(A:A,[1]TDSheet!$A:$AG,33,0)</f>
        <v>75.8</v>
      </c>
      <c r="AH14" s="13">
        <f>VLOOKUP(A:A,[3]TDSheet!$A:$D,4,0)</f>
        <v>100</v>
      </c>
      <c r="AI14" s="13">
        <f>VLOOKUP(A:A,[1]TDSheet!$A:$AI,35,0)</f>
        <v>0</v>
      </c>
      <c r="AJ14" s="13">
        <f t="shared" si="14"/>
        <v>85</v>
      </c>
      <c r="AK14" s="13"/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227</v>
      </c>
      <c r="D15" s="8">
        <v>818</v>
      </c>
      <c r="E15" s="8">
        <v>406</v>
      </c>
      <c r="F15" s="8">
        <v>188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442</v>
      </c>
      <c r="K15" s="13">
        <f t="shared" si="10"/>
        <v>-36</v>
      </c>
      <c r="L15" s="13">
        <f>VLOOKUP(A:A,[1]TDSheet!$A:$M,13,0)</f>
        <v>70</v>
      </c>
      <c r="M15" s="13">
        <f>VLOOKUP(A:A,[1]TDSheet!$A:$U,21,0)</f>
        <v>40</v>
      </c>
      <c r="N15" s="13">
        <f>VLOOKUP(A:A,[1]TDSheet!$A:$V,22,0)</f>
        <v>70</v>
      </c>
      <c r="O15" s="13">
        <f>VLOOKUP(A:A,[1]TDSheet!$A:$X,24,0)</f>
        <v>100</v>
      </c>
      <c r="P15" s="13"/>
      <c r="Q15" s="13"/>
      <c r="R15" s="13"/>
      <c r="S15" s="13"/>
      <c r="T15" s="13"/>
      <c r="U15" s="13"/>
      <c r="V15" s="13"/>
      <c r="W15" s="13">
        <f t="shared" si="11"/>
        <v>81.2</v>
      </c>
      <c r="X15" s="16">
        <v>100</v>
      </c>
      <c r="Y15" s="17">
        <f t="shared" si="12"/>
        <v>6.9950738916256157</v>
      </c>
      <c r="Z15" s="13">
        <f t="shared" si="13"/>
        <v>2.3152709359605912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79.400000000000006</v>
      </c>
      <c r="AF15" s="13">
        <f>VLOOKUP(A:A,[1]TDSheet!$A:$AF,32,0)</f>
        <v>87.2</v>
      </c>
      <c r="AG15" s="13">
        <f>VLOOKUP(A:A,[1]TDSheet!$A:$AG,33,0)</f>
        <v>82.8</v>
      </c>
      <c r="AH15" s="13">
        <f>VLOOKUP(A:A,[3]TDSheet!$A:$D,4,0)</f>
        <v>108</v>
      </c>
      <c r="AI15" s="13">
        <f>VLOOKUP(A:A,[1]TDSheet!$A:$AI,35,0)</f>
        <v>0</v>
      </c>
      <c r="AJ15" s="13">
        <f t="shared" si="14"/>
        <v>30</v>
      </c>
      <c r="AK15" s="13"/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1112</v>
      </c>
      <c r="D16" s="8">
        <v>2571</v>
      </c>
      <c r="E16" s="8">
        <v>1832</v>
      </c>
      <c r="F16" s="8">
        <v>1564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1860</v>
      </c>
      <c r="K16" s="13">
        <f t="shared" si="10"/>
        <v>-28</v>
      </c>
      <c r="L16" s="13">
        <f>VLOOKUP(A:A,[1]TDSheet!$A:$M,13,0)</f>
        <v>500</v>
      </c>
      <c r="M16" s="13">
        <f>VLOOKUP(A:A,[1]TDSheet!$A:$U,21,0)</f>
        <v>0</v>
      </c>
      <c r="N16" s="13">
        <f>VLOOKUP(A:A,[1]TDSheet!$A:$V,22,0)</f>
        <v>0</v>
      </c>
      <c r="O16" s="13">
        <f>VLOOKUP(A:A,[1]TDSheet!$A:$X,24,0)</f>
        <v>500</v>
      </c>
      <c r="P16" s="13"/>
      <c r="Q16" s="13"/>
      <c r="R16" s="13"/>
      <c r="S16" s="13"/>
      <c r="T16" s="13"/>
      <c r="U16" s="13"/>
      <c r="V16" s="13"/>
      <c r="W16" s="13">
        <f t="shared" si="11"/>
        <v>366.4</v>
      </c>
      <c r="X16" s="16">
        <v>2500</v>
      </c>
      <c r="Y16" s="17">
        <f t="shared" si="12"/>
        <v>13.820960698689957</v>
      </c>
      <c r="Z16" s="13">
        <f t="shared" si="13"/>
        <v>4.2685589519650655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324.8</v>
      </c>
      <c r="AF16" s="13">
        <f>VLOOKUP(A:A,[1]TDSheet!$A:$AF,32,0)</f>
        <v>382</v>
      </c>
      <c r="AG16" s="13">
        <f>VLOOKUP(A:A,[1]TDSheet!$A:$AG,33,0)</f>
        <v>379.2</v>
      </c>
      <c r="AH16" s="13">
        <f>VLOOKUP(A:A,[3]TDSheet!$A:$D,4,0)</f>
        <v>436</v>
      </c>
      <c r="AI16" s="13">
        <f>VLOOKUP(A:A,[1]TDSheet!$A:$AI,35,0)</f>
        <v>0</v>
      </c>
      <c r="AJ16" s="13">
        <f t="shared" si="14"/>
        <v>425.00000000000006</v>
      </c>
      <c r="AK16" s="13"/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386</v>
      </c>
      <c r="D17" s="8">
        <v>900</v>
      </c>
      <c r="E17" s="8">
        <v>516</v>
      </c>
      <c r="F17" s="8">
        <v>310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544</v>
      </c>
      <c r="K17" s="13">
        <f t="shared" si="10"/>
        <v>-28</v>
      </c>
      <c r="L17" s="13">
        <f>VLOOKUP(A:A,[1]TDSheet!$A:$M,13,0)</f>
        <v>80</v>
      </c>
      <c r="M17" s="13">
        <f>VLOOKUP(A:A,[1]TDSheet!$A:$U,21,0)</f>
        <v>160</v>
      </c>
      <c r="N17" s="13">
        <f>VLOOKUP(A:A,[1]TDSheet!$A:$V,22,0)</f>
        <v>100</v>
      </c>
      <c r="O17" s="13">
        <f>VLOOKUP(A:A,[1]TDSheet!$A:$X,24,0)</f>
        <v>100</v>
      </c>
      <c r="P17" s="13"/>
      <c r="Q17" s="13"/>
      <c r="R17" s="13"/>
      <c r="S17" s="13"/>
      <c r="T17" s="13"/>
      <c r="U17" s="13"/>
      <c r="V17" s="13"/>
      <c r="W17" s="13">
        <f t="shared" si="11"/>
        <v>103.2</v>
      </c>
      <c r="X17" s="16"/>
      <c r="Y17" s="17">
        <f t="shared" si="12"/>
        <v>7.2674418604651159</v>
      </c>
      <c r="Z17" s="13">
        <f t="shared" si="13"/>
        <v>3.0038759689922481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133.6</v>
      </c>
      <c r="AF17" s="13">
        <f>VLOOKUP(A:A,[1]TDSheet!$A:$AF,32,0)</f>
        <v>120.2</v>
      </c>
      <c r="AG17" s="13">
        <f>VLOOKUP(A:A,[1]TDSheet!$A:$AG,33,0)</f>
        <v>107</v>
      </c>
      <c r="AH17" s="13">
        <f>VLOOKUP(A:A,[3]TDSheet!$A:$D,4,0)</f>
        <v>39</v>
      </c>
      <c r="AI17" s="13" t="str">
        <f>VLOOKUP(A:A,[1]TDSheet!$A:$AI,35,0)</f>
        <v>продавг</v>
      </c>
      <c r="AJ17" s="13">
        <f t="shared" si="14"/>
        <v>0</v>
      </c>
      <c r="AK17" s="13"/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54</v>
      </c>
      <c r="D18" s="8">
        <v>354</v>
      </c>
      <c r="E18" s="8">
        <v>138</v>
      </c>
      <c r="F18" s="8">
        <v>175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150</v>
      </c>
      <c r="K18" s="13">
        <f t="shared" si="10"/>
        <v>-12</v>
      </c>
      <c r="L18" s="13">
        <f>VLOOKUP(A:A,[1]TDSheet!$A:$M,13,0)</f>
        <v>30</v>
      </c>
      <c r="M18" s="13">
        <f>VLOOKUP(A:A,[1]TDSheet!$A:$U,21,0)</f>
        <v>0</v>
      </c>
      <c r="N18" s="13">
        <f>VLOOKUP(A:A,[1]TDSheet!$A:$V,22,0)</f>
        <v>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1"/>
        <v>27.6</v>
      </c>
      <c r="X18" s="16"/>
      <c r="Y18" s="17">
        <f t="shared" si="12"/>
        <v>7.4275362318840576</v>
      </c>
      <c r="Z18" s="13">
        <f t="shared" si="13"/>
        <v>6.3405797101449268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23.4</v>
      </c>
      <c r="AF18" s="13">
        <f>VLOOKUP(A:A,[1]TDSheet!$A:$AF,32,0)</f>
        <v>28.8</v>
      </c>
      <c r="AG18" s="13">
        <f>VLOOKUP(A:A,[1]TDSheet!$A:$AG,33,0)</f>
        <v>33.200000000000003</v>
      </c>
      <c r="AH18" s="13">
        <f>VLOOKUP(A:A,[3]TDSheet!$A:$D,4,0)</f>
        <v>46</v>
      </c>
      <c r="AI18" s="13" t="str">
        <f>VLOOKUP(A:A,[1]TDSheet!$A:$AI,35,0)</f>
        <v>увел</v>
      </c>
      <c r="AJ18" s="13">
        <f t="shared" si="14"/>
        <v>0</v>
      </c>
      <c r="AK18" s="13"/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246</v>
      </c>
      <c r="D19" s="8">
        <v>1297</v>
      </c>
      <c r="E19" s="8">
        <v>585</v>
      </c>
      <c r="F19" s="8">
        <v>419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613</v>
      </c>
      <c r="K19" s="13">
        <f t="shared" si="10"/>
        <v>-28</v>
      </c>
      <c r="L19" s="13">
        <f>VLOOKUP(A:A,[1]TDSheet!$A:$M,13,0)</f>
        <v>150</v>
      </c>
      <c r="M19" s="13">
        <f>VLOOKUP(A:A,[1]TDSheet!$A:$U,21,0)</f>
        <v>100</v>
      </c>
      <c r="N19" s="13">
        <f>VLOOKUP(A:A,[1]TDSheet!$A:$V,22,0)</f>
        <v>100</v>
      </c>
      <c r="O19" s="13">
        <f>VLOOKUP(A:A,[1]TDSheet!$A:$X,24,0)</f>
        <v>120</v>
      </c>
      <c r="P19" s="13"/>
      <c r="Q19" s="13"/>
      <c r="R19" s="13"/>
      <c r="S19" s="13"/>
      <c r="T19" s="13"/>
      <c r="U19" s="13"/>
      <c r="V19" s="13"/>
      <c r="W19" s="13">
        <f t="shared" si="11"/>
        <v>117</v>
      </c>
      <c r="X19" s="16"/>
      <c r="Y19" s="17">
        <f t="shared" si="12"/>
        <v>7.5982905982905979</v>
      </c>
      <c r="Z19" s="13">
        <f t="shared" si="13"/>
        <v>3.5811965811965814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33</v>
      </c>
      <c r="AF19" s="13">
        <f>VLOOKUP(A:A,[1]TDSheet!$A:$AF,32,0)</f>
        <v>50.4</v>
      </c>
      <c r="AG19" s="13">
        <f>VLOOKUP(A:A,[1]TDSheet!$A:$AG,33,0)</f>
        <v>126</v>
      </c>
      <c r="AH19" s="13">
        <f>VLOOKUP(A:A,[3]TDSheet!$A:$D,4,0)</f>
        <v>101</v>
      </c>
      <c r="AI19" s="13" t="str">
        <f>VLOOKUP(A:A,[1]TDSheet!$A:$AI,35,0)</f>
        <v>акц</v>
      </c>
      <c r="AJ19" s="13">
        <f t="shared" si="14"/>
        <v>0</v>
      </c>
      <c r="AK19" s="13"/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300</v>
      </c>
      <c r="D20" s="8">
        <v>1608</v>
      </c>
      <c r="E20" s="8">
        <v>706</v>
      </c>
      <c r="F20" s="8">
        <v>639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729</v>
      </c>
      <c r="K20" s="13">
        <f t="shared" si="10"/>
        <v>-23</v>
      </c>
      <c r="L20" s="13">
        <f>VLOOKUP(A:A,[1]TDSheet!$A:$M,13,0)</f>
        <v>150</v>
      </c>
      <c r="M20" s="13">
        <f>VLOOKUP(A:A,[1]TDSheet!$A:$U,21,0)</f>
        <v>100</v>
      </c>
      <c r="N20" s="13">
        <f>VLOOKUP(A:A,[1]TDSheet!$A:$V,22,0)</f>
        <v>100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3"/>
      <c r="W20" s="13">
        <f t="shared" si="11"/>
        <v>141.19999999999999</v>
      </c>
      <c r="X20" s="16"/>
      <c r="Y20" s="17">
        <f t="shared" si="12"/>
        <v>7.712464589235128</v>
      </c>
      <c r="Z20" s="13">
        <f t="shared" si="13"/>
        <v>4.5254957507082159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100</v>
      </c>
      <c r="AF20" s="13">
        <f>VLOOKUP(A:A,[1]TDSheet!$A:$AF,32,0)</f>
        <v>143</v>
      </c>
      <c r="AG20" s="13">
        <f>VLOOKUP(A:A,[1]TDSheet!$A:$AG,33,0)</f>
        <v>158.80000000000001</v>
      </c>
      <c r="AH20" s="13">
        <f>VLOOKUP(A:A,[3]TDSheet!$A:$D,4,0)</f>
        <v>43</v>
      </c>
      <c r="AI20" s="13" t="str">
        <f>VLOOKUP(A:A,[1]TDSheet!$A:$AI,35,0)</f>
        <v>продавг</v>
      </c>
      <c r="AJ20" s="13">
        <f t="shared" si="14"/>
        <v>0</v>
      </c>
      <c r="AK20" s="13"/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185.54599999999999</v>
      </c>
      <c r="D21" s="8">
        <v>973.03899999999999</v>
      </c>
      <c r="E21" s="8">
        <v>666.23800000000006</v>
      </c>
      <c r="F21" s="8">
        <v>481.40699999999998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656.23800000000006</v>
      </c>
      <c r="K21" s="13">
        <f t="shared" si="10"/>
        <v>10</v>
      </c>
      <c r="L21" s="13">
        <f>VLOOKUP(A:A,[1]TDSheet!$A:$M,13,0)</f>
        <v>100</v>
      </c>
      <c r="M21" s="13">
        <f>VLOOKUP(A:A,[1]TDSheet!$A:$U,21,0)</f>
        <v>50</v>
      </c>
      <c r="N21" s="13">
        <f>VLOOKUP(A:A,[1]TDSheet!$A:$V,22,0)</f>
        <v>120</v>
      </c>
      <c r="O21" s="13">
        <f>VLOOKUP(A:A,[1]TDSheet!$A:$X,24,0)</f>
        <v>130</v>
      </c>
      <c r="P21" s="13"/>
      <c r="Q21" s="13"/>
      <c r="R21" s="13"/>
      <c r="S21" s="13"/>
      <c r="T21" s="13"/>
      <c r="U21" s="13"/>
      <c r="V21" s="13"/>
      <c r="W21" s="13">
        <f t="shared" si="11"/>
        <v>133.24760000000001</v>
      </c>
      <c r="X21" s="16">
        <v>100</v>
      </c>
      <c r="Y21" s="17">
        <f t="shared" si="12"/>
        <v>7.3652883804286144</v>
      </c>
      <c r="Z21" s="13">
        <f t="shared" si="13"/>
        <v>3.6128755789972948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118.06959999999999</v>
      </c>
      <c r="AF21" s="13">
        <f>VLOOKUP(A:A,[1]TDSheet!$A:$AF,32,0)</f>
        <v>148.8194</v>
      </c>
      <c r="AG21" s="13">
        <f>VLOOKUP(A:A,[1]TDSheet!$A:$AG,33,0)</f>
        <v>142.48560000000001</v>
      </c>
      <c r="AH21" s="13">
        <f>VLOOKUP(A:A,[3]TDSheet!$A:$D,4,0)</f>
        <v>104.58499999999999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2081.306</v>
      </c>
      <c r="D22" s="8">
        <v>12004.315000000001</v>
      </c>
      <c r="E22" s="8">
        <v>6113.3429999999998</v>
      </c>
      <c r="F22" s="8">
        <v>2803.4319999999998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6175.0820000000003</v>
      </c>
      <c r="K22" s="13">
        <f t="shared" si="10"/>
        <v>-61.739000000000487</v>
      </c>
      <c r="L22" s="13">
        <f>VLOOKUP(A:A,[1]TDSheet!$A:$M,13,0)</f>
        <v>1000</v>
      </c>
      <c r="M22" s="13">
        <f>VLOOKUP(A:A,[1]TDSheet!$A:$U,21,0)</f>
        <v>2000</v>
      </c>
      <c r="N22" s="13">
        <f>VLOOKUP(A:A,[1]TDSheet!$A:$V,22,0)</f>
        <v>1400</v>
      </c>
      <c r="O22" s="13">
        <f>VLOOKUP(A:A,[1]TDSheet!$A:$X,24,0)</f>
        <v>1200</v>
      </c>
      <c r="P22" s="13"/>
      <c r="Q22" s="13"/>
      <c r="R22" s="13"/>
      <c r="S22" s="13"/>
      <c r="T22" s="13"/>
      <c r="U22" s="13"/>
      <c r="V22" s="13"/>
      <c r="W22" s="13">
        <f t="shared" si="11"/>
        <v>1213.7018</v>
      </c>
      <c r="X22" s="16">
        <v>1000</v>
      </c>
      <c r="Y22" s="17">
        <f t="shared" si="12"/>
        <v>7.7477284782802496</v>
      </c>
      <c r="Z22" s="13">
        <f t="shared" si="13"/>
        <v>2.3098194301104273</v>
      </c>
      <c r="AA22" s="13"/>
      <c r="AB22" s="13"/>
      <c r="AC22" s="13"/>
      <c r="AD22" s="13">
        <f>VLOOKUP(A:A,[1]TDSheet!$A:$AD,30,0)</f>
        <v>44.834000000000003</v>
      </c>
      <c r="AE22" s="13">
        <f>VLOOKUP(A:A,[1]TDSheet!$A:$AE,31,0)</f>
        <v>1104.7834</v>
      </c>
      <c r="AF22" s="13">
        <f>VLOOKUP(A:A,[1]TDSheet!$A:$AF,32,0)</f>
        <v>1277.9254000000001</v>
      </c>
      <c r="AG22" s="13">
        <f>VLOOKUP(A:A,[1]TDSheet!$A:$AG,33,0)</f>
        <v>1221.9998000000001</v>
      </c>
      <c r="AH22" s="13">
        <f>VLOOKUP(A:A,[3]TDSheet!$A:$D,4,0)</f>
        <v>847.80499999999995</v>
      </c>
      <c r="AI22" s="13">
        <f>VLOOKUP(A:A,[1]TDSheet!$A:$AI,35,0)</f>
        <v>0</v>
      </c>
      <c r="AJ22" s="13">
        <f t="shared" si="14"/>
        <v>1000</v>
      </c>
      <c r="AK22" s="13"/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159.49799999999999</v>
      </c>
      <c r="D23" s="8">
        <v>523.33399999999995</v>
      </c>
      <c r="E23" s="8">
        <v>405.91199999999998</v>
      </c>
      <c r="F23" s="8">
        <v>265.38299999999998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393.48</v>
      </c>
      <c r="K23" s="13">
        <f t="shared" si="10"/>
        <v>12.43199999999996</v>
      </c>
      <c r="L23" s="13">
        <f>VLOOKUP(A:A,[1]TDSheet!$A:$M,13,0)</f>
        <v>80</v>
      </c>
      <c r="M23" s="13">
        <f>VLOOKUP(A:A,[1]TDSheet!$A:$U,21,0)</f>
        <v>50</v>
      </c>
      <c r="N23" s="13">
        <f>VLOOKUP(A:A,[1]TDSheet!$A:$V,22,0)</f>
        <v>80</v>
      </c>
      <c r="O23" s="13">
        <f>VLOOKUP(A:A,[1]TDSheet!$A:$X,24,0)</f>
        <v>80</v>
      </c>
      <c r="P23" s="13"/>
      <c r="Q23" s="13"/>
      <c r="R23" s="13"/>
      <c r="S23" s="13"/>
      <c r="T23" s="13"/>
      <c r="U23" s="13"/>
      <c r="V23" s="13"/>
      <c r="W23" s="13">
        <f t="shared" si="11"/>
        <v>81.182400000000001</v>
      </c>
      <c r="X23" s="16">
        <v>50</v>
      </c>
      <c r="Y23" s="17">
        <f t="shared" si="12"/>
        <v>7.4570719761918847</v>
      </c>
      <c r="Z23" s="13">
        <f t="shared" si="13"/>
        <v>3.2689720924732453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78.253999999999991</v>
      </c>
      <c r="AF23" s="13">
        <f>VLOOKUP(A:A,[1]TDSheet!$A:$AF,32,0)</f>
        <v>86.169399999999996</v>
      </c>
      <c r="AG23" s="13">
        <f>VLOOKUP(A:A,[1]TDSheet!$A:$AG,33,0)</f>
        <v>85.806799999999996</v>
      </c>
      <c r="AH23" s="13">
        <f>VLOOKUP(A:A,[3]TDSheet!$A:$D,4,0)</f>
        <v>53.283000000000001</v>
      </c>
      <c r="AI23" s="13">
        <f>VLOOKUP(A:A,[1]TDSheet!$A:$AI,35,0)</f>
        <v>0</v>
      </c>
      <c r="AJ23" s="13">
        <f t="shared" si="14"/>
        <v>50</v>
      </c>
      <c r="AK23" s="13"/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580.65200000000004</v>
      </c>
      <c r="D24" s="8">
        <v>2514.067</v>
      </c>
      <c r="E24" s="8">
        <v>1735.6880000000001</v>
      </c>
      <c r="F24" s="8">
        <v>1339.521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2041.48</v>
      </c>
      <c r="K24" s="13">
        <f t="shared" si="10"/>
        <v>-305.79199999999992</v>
      </c>
      <c r="L24" s="13">
        <f>VLOOKUP(A:A,[1]TDSheet!$A:$M,13,0)</f>
        <v>360</v>
      </c>
      <c r="M24" s="13">
        <f>VLOOKUP(A:A,[1]TDSheet!$A:$U,21,0)</f>
        <v>0</v>
      </c>
      <c r="N24" s="13">
        <f>VLOOKUP(A:A,[1]TDSheet!$A:$V,22,0)</f>
        <v>150</v>
      </c>
      <c r="O24" s="13">
        <f>VLOOKUP(A:A,[1]TDSheet!$A:$X,24,0)</f>
        <v>350</v>
      </c>
      <c r="P24" s="13"/>
      <c r="Q24" s="13"/>
      <c r="R24" s="13"/>
      <c r="S24" s="13"/>
      <c r="T24" s="13"/>
      <c r="U24" s="13"/>
      <c r="V24" s="13"/>
      <c r="W24" s="13">
        <f t="shared" si="11"/>
        <v>347.13760000000002</v>
      </c>
      <c r="X24" s="16">
        <v>400</v>
      </c>
      <c r="Y24" s="17">
        <f t="shared" si="12"/>
        <v>7.4884455040306772</v>
      </c>
      <c r="Z24" s="13">
        <f t="shared" si="13"/>
        <v>3.8587609063380053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360.42860000000002</v>
      </c>
      <c r="AF24" s="13">
        <f>VLOOKUP(A:A,[1]TDSheet!$A:$AF,32,0)</f>
        <v>360.78359999999998</v>
      </c>
      <c r="AG24" s="13">
        <f>VLOOKUP(A:A,[1]TDSheet!$A:$AG,33,0)</f>
        <v>400.63240000000002</v>
      </c>
      <c r="AH24" s="13">
        <f>VLOOKUP(A:A,[3]TDSheet!$A:$D,4,0)</f>
        <v>285.02699999999999</v>
      </c>
      <c r="AI24" s="13">
        <f>VLOOKUP(A:A,[1]TDSheet!$A:$AI,35,0)</f>
        <v>0</v>
      </c>
      <c r="AJ24" s="13">
        <f t="shared" si="14"/>
        <v>400</v>
      </c>
      <c r="AK24" s="13"/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248.851</v>
      </c>
      <c r="D25" s="8">
        <v>1957.606</v>
      </c>
      <c r="E25" s="8">
        <v>734.57100000000003</v>
      </c>
      <c r="F25" s="8">
        <v>517.34299999999996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717.50199999999995</v>
      </c>
      <c r="K25" s="13">
        <f t="shared" si="10"/>
        <v>17.069000000000074</v>
      </c>
      <c r="L25" s="13">
        <f>VLOOKUP(A:A,[1]TDSheet!$A:$M,13,0)</f>
        <v>150</v>
      </c>
      <c r="M25" s="13">
        <f>VLOOKUP(A:A,[1]TDSheet!$A:$U,21,0)</f>
        <v>30</v>
      </c>
      <c r="N25" s="13">
        <f>VLOOKUP(A:A,[1]TDSheet!$A:$V,22,0)</f>
        <v>130</v>
      </c>
      <c r="O25" s="13">
        <f>VLOOKUP(A:A,[1]TDSheet!$A:$X,24,0)</f>
        <v>140</v>
      </c>
      <c r="P25" s="13"/>
      <c r="Q25" s="13"/>
      <c r="R25" s="13"/>
      <c r="S25" s="13"/>
      <c r="T25" s="13"/>
      <c r="U25" s="13"/>
      <c r="V25" s="13"/>
      <c r="W25" s="13">
        <f t="shared" si="11"/>
        <v>146.91419999999999</v>
      </c>
      <c r="X25" s="16">
        <v>100</v>
      </c>
      <c r="Y25" s="17">
        <f t="shared" si="12"/>
        <v>7.2650771674895953</v>
      </c>
      <c r="Z25" s="13">
        <f t="shared" si="13"/>
        <v>3.5213954811720036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135.886</v>
      </c>
      <c r="AF25" s="13">
        <f>VLOOKUP(A:A,[1]TDSheet!$A:$AF,32,0)</f>
        <v>170.04919999999998</v>
      </c>
      <c r="AG25" s="13">
        <f>VLOOKUP(A:A,[1]TDSheet!$A:$AG,33,0)</f>
        <v>163.7098</v>
      </c>
      <c r="AH25" s="13">
        <f>VLOOKUP(A:A,[3]TDSheet!$A:$D,4,0)</f>
        <v>112.628</v>
      </c>
      <c r="AI25" s="13">
        <f>VLOOKUP(A:A,[1]TDSheet!$A:$AI,35,0)</f>
        <v>0</v>
      </c>
      <c r="AJ25" s="13">
        <f t="shared" si="14"/>
        <v>100</v>
      </c>
      <c r="AK25" s="13"/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88.864000000000004</v>
      </c>
      <c r="D26" s="8">
        <v>279.76100000000002</v>
      </c>
      <c r="E26" s="8">
        <v>224.69300000000001</v>
      </c>
      <c r="F26" s="8">
        <v>142.18799999999999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215.553</v>
      </c>
      <c r="K26" s="13">
        <f t="shared" si="10"/>
        <v>9.1400000000000148</v>
      </c>
      <c r="L26" s="13">
        <f>VLOOKUP(A:A,[1]TDSheet!$A:$M,13,0)</f>
        <v>50</v>
      </c>
      <c r="M26" s="13">
        <f>VLOOKUP(A:A,[1]TDSheet!$A:$U,21,0)</f>
        <v>20</v>
      </c>
      <c r="N26" s="13">
        <f>VLOOKUP(A:A,[1]TDSheet!$A:$V,22,0)</f>
        <v>50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3"/>
      <c r="W26" s="13">
        <f t="shared" si="11"/>
        <v>44.938600000000001</v>
      </c>
      <c r="X26" s="16">
        <v>50</v>
      </c>
      <c r="Y26" s="17">
        <f t="shared" si="12"/>
        <v>7.6145674320072274</v>
      </c>
      <c r="Z26" s="13">
        <f t="shared" si="13"/>
        <v>3.1640505044660934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36.448999999999998</v>
      </c>
      <c r="AF26" s="13">
        <f>VLOOKUP(A:A,[1]TDSheet!$A:$AF,32,0)</f>
        <v>46.874200000000002</v>
      </c>
      <c r="AG26" s="13">
        <f>VLOOKUP(A:A,[1]TDSheet!$A:$AG,33,0)</f>
        <v>45.768599999999999</v>
      </c>
      <c r="AH26" s="13">
        <f>VLOOKUP(A:A,[3]TDSheet!$A:$D,4,0)</f>
        <v>39.652000000000001</v>
      </c>
      <c r="AI26" s="13">
        <f>VLOOKUP(A:A,[1]TDSheet!$A:$AI,35,0)</f>
        <v>0</v>
      </c>
      <c r="AJ26" s="13">
        <f t="shared" si="14"/>
        <v>50</v>
      </c>
      <c r="AK26" s="13"/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94.891000000000005</v>
      </c>
      <c r="D27" s="8">
        <v>213.64699999999999</v>
      </c>
      <c r="E27" s="8">
        <v>208.745</v>
      </c>
      <c r="F27" s="8">
        <v>98.912999999999997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203.12</v>
      </c>
      <c r="K27" s="13">
        <f t="shared" si="10"/>
        <v>5.625</v>
      </c>
      <c r="L27" s="13">
        <f>VLOOKUP(A:A,[1]TDSheet!$A:$M,13,0)</f>
        <v>30</v>
      </c>
      <c r="M27" s="13">
        <f>VLOOKUP(A:A,[1]TDSheet!$A:$U,21,0)</f>
        <v>70</v>
      </c>
      <c r="N27" s="13">
        <f>VLOOKUP(A:A,[1]TDSheet!$A:$V,22,0)</f>
        <v>40</v>
      </c>
      <c r="O27" s="13">
        <f>VLOOKUP(A:A,[1]TDSheet!$A:$X,24,0)</f>
        <v>40</v>
      </c>
      <c r="P27" s="13"/>
      <c r="Q27" s="13"/>
      <c r="R27" s="13"/>
      <c r="S27" s="13"/>
      <c r="T27" s="13"/>
      <c r="U27" s="13"/>
      <c r="V27" s="13"/>
      <c r="W27" s="13">
        <f t="shared" si="11"/>
        <v>41.749000000000002</v>
      </c>
      <c r="X27" s="16">
        <v>30</v>
      </c>
      <c r="Y27" s="17">
        <f t="shared" si="12"/>
        <v>7.3992910009820596</v>
      </c>
      <c r="Z27" s="13">
        <f t="shared" si="13"/>
        <v>2.3692304007281608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32.808</v>
      </c>
      <c r="AF27" s="13">
        <f>VLOOKUP(A:A,[1]TDSheet!$A:$AF,32,0)</f>
        <v>45.416199999999996</v>
      </c>
      <c r="AG27" s="13">
        <f>VLOOKUP(A:A,[1]TDSheet!$A:$AG,33,0)</f>
        <v>36.254000000000005</v>
      </c>
      <c r="AH27" s="13">
        <f>VLOOKUP(A:A,[3]TDSheet!$A:$D,4,0)</f>
        <v>28.201000000000001</v>
      </c>
      <c r="AI27" s="13">
        <f>VLOOKUP(A:A,[1]TDSheet!$A:$AI,35,0)</f>
        <v>0</v>
      </c>
      <c r="AJ27" s="13">
        <f t="shared" si="14"/>
        <v>30</v>
      </c>
      <c r="AK27" s="13"/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253.946</v>
      </c>
      <c r="D28" s="8">
        <v>860.40599999999995</v>
      </c>
      <c r="E28" s="8">
        <v>588.37800000000004</v>
      </c>
      <c r="F28" s="8">
        <v>516.71400000000006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565.14099999999996</v>
      </c>
      <c r="K28" s="13">
        <f t="shared" si="10"/>
        <v>23.23700000000008</v>
      </c>
      <c r="L28" s="13">
        <f>VLOOKUP(A:A,[1]TDSheet!$A:$M,13,0)</f>
        <v>100</v>
      </c>
      <c r="M28" s="13">
        <f>VLOOKUP(A:A,[1]TDSheet!$A:$U,21,0)</f>
        <v>0</v>
      </c>
      <c r="N28" s="13">
        <f>VLOOKUP(A:A,[1]TDSheet!$A:$V,22,0)</f>
        <v>70</v>
      </c>
      <c r="O28" s="13">
        <f>VLOOKUP(A:A,[1]TDSheet!$A:$X,24,0)</f>
        <v>110</v>
      </c>
      <c r="P28" s="13"/>
      <c r="Q28" s="13"/>
      <c r="R28" s="13"/>
      <c r="S28" s="13"/>
      <c r="T28" s="13"/>
      <c r="U28" s="13"/>
      <c r="V28" s="13"/>
      <c r="W28" s="13">
        <f t="shared" si="11"/>
        <v>117.6756</v>
      </c>
      <c r="X28" s="16">
        <v>100</v>
      </c>
      <c r="Y28" s="17">
        <f t="shared" si="12"/>
        <v>7.6202203345468389</v>
      </c>
      <c r="Z28" s="13">
        <f t="shared" si="13"/>
        <v>4.3910037424920718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105.9884</v>
      </c>
      <c r="AF28" s="13">
        <f>VLOOKUP(A:A,[1]TDSheet!$A:$AF,32,0)</f>
        <v>153.08580000000001</v>
      </c>
      <c r="AG28" s="13">
        <f>VLOOKUP(A:A,[1]TDSheet!$A:$AG,33,0)</f>
        <v>137.42059999999998</v>
      </c>
      <c r="AH28" s="13">
        <f>VLOOKUP(A:A,[3]TDSheet!$A:$D,4,0)</f>
        <v>107.53100000000001</v>
      </c>
      <c r="AI28" s="13">
        <f>VLOOKUP(A:A,[1]TDSheet!$A:$AI,35,0)</f>
        <v>0</v>
      </c>
      <c r="AJ28" s="13">
        <f t="shared" si="14"/>
        <v>100</v>
      </c>
      <c r="AK28" s="13"/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54.466999999999999</v>
      </c>
      <c r="D29" s="8">
        <v>162.69200000000001</v>
      </c>
      <c r="E29" s="8">
        <v>149.80600000000001</v>
      </c>
      <c r="F29" s="8">
        <v>67.352999999999994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143.06299999999999</v>
      </c>
      <c r="K29" s="13">
        <f t="shared" si="10"/>
        <v>6.7430000000000234</v>
      </c>
      <c r="L29" s="13">
        <f>VLOOKUP(A:A,[1]TDSheet!$A:$M,13,0)</f>
        <v>20</v>
      </c>
      <c r="M29" s="13">
        <f>VLOOKUP(A:A,[1]TDSheet!$A:$U,21,0)</f>
        <v>30</v>
      </c>
      <c r="N29" s="13">
        <f>VLOOKUP(A:A,[1]TDSheet!$A:$V,22,0)</f>
        <v>30</v>
      </c>
      <c r="O29" s="13">
        <f>VLOOKUP(A:A,[1]TDSheet!$A:$X,24,0)</f>
        <v>30</v>
      </c>
      <c r="P29" s="13"/>
      <c r="Q29" s="13"/>
      <c r="R29" s="13"/>
      <c r="S29" s="13"/>
      <c r="T29" s="13"/>
      <c r="U29" s="13"/>
      <c r="V29" s="13"/>
      <c r="W29" s="13">
        <f t="shared" si="11"/>
        <v>29.961200000000002</v>
      </c>
      <c r="X29" s="16">
        <v>30</v>
      </c>
      <c r="Y29" s="17">
        <f t="shared" si="12"/>
        <v>6.9207174612498834</v>
      </c>
      <c r="Z29" s="13">
        <f t="shared" si="13"/>
        <v>2.2480074229336604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31.433</v>
      </c>
      <c r="AF29" s="13">
        <f>VLOOKUP(A:A,[1]TDSheet!$A:$AF,32,0)</f>
        <v>29.6084</v>
      </c>
      <c r="AG29" s="13">
        <f>VLOOKUP(A:A,[1]TDSheet!$A:$AG,33,0)</f>
        <v>24.5442</v>
      </c>
      <c r="AH29" s="13">
        <f>VLOOKUP(A:A,[3]TDSheet!$A:$D,4,0)</f>
        <v>31.399000000000001</v>
      </c>
      <c r="AI29" s="13">
        <f>VLOOKUP(A:A,[1]TDSheet!$A:$AI,35,0)</f>
        <v>0</v>
      </c>
      <c r="AJ29" s="13">
        <f t="shared" si="14"/>
        <v>30</v>
      </c>
      <c r="AK29" s="13"/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12.831</v>
      </c>
      <c r="D30" s="8">
        <v>302.37799999999999</v>
      </c>
      <c r="E30" s="8">
        <v>205.34</v>
      </c>
      <c r="F30" s="8">
        <v>104.17700000000001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213.31299999999999</v>
      </c>
      <c r="K30" s="13">
        <f t="shared" si="10"/>
        <v>-7.9729999999999848</v>
      </c>
      <c r="L30" s="13">
        <f>VLOOKUP(A:A,[1]TDSheet!$A:$M,13,0)</f>
        <v>0</v>
      </c>
      <c r="M30" s="13">
        <f>VLOOKUP(A:A,[1]TDSheet!$A:$U,21,0)</f>
        <v>30</v>
      </c>
      <c r="N30" s="13">
        <f>VLOOKUP(A:A,[1]TDSheet!$A:$V,22,0)</f>
        <v>30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41.067999999999998</v>
      </c>
      <c r="X30" s="16">
        <v>70</v>
      </c>
      <c r="Y30" s="17">
        <f t="shared" si="12"/>
        <v>6.4326726404986863</v>
      </c>
      <c r="Z30" s="13">
        <f t="shared" si="13"/>
        <v>2.5366952371676246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41.684600000000003</v>
      </c>
      <c r="AF30" s="13">
        <f>VLOOKUP(A:A,[1]TDSheet!$A:$AF,32,0)</f>
        <v>41.308999999999997</v>
      </c>
      <c r="AG30" s="13">
        <f>VLOOKUP(A:A,[1]TDSheet!$A:$AG,33,0)</f>
        <v>31.199400000000004</v>
      </c>
      <c r="AH30" s="13">
        <f>VLOOKUP(A:A,[3]TDSheet!$A:$D,4,0)</f>
        <v>51.322000000000003</v>
      </c>
      <c r="AI30" s="13">
        <f>VLOOKUP(A:A,[1]TDSheet!$A:$AI,35,0)</f>
        <v>0</v>
      </c>
      <c r="AJ30" s="13">
        <f t="shared" si="14"/>
        <v>70</v>
      </c>
      <c r="AK30" s="13"/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619.24099999999999</v>
      </c>
      <c r="D31" s="8">
        <v>3547.6529999999998</v>
      </c>
      <c r="E31" s="8">
        <v>1837.6420000000001</v>
      </c>
      <c r="F31" s="8">
        <v>1290.6489999999999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1872.57</v>
      </c>
      <c r="K31" s="13">
        <f t="shared" si="10"/>
        <v>-34.927999999999884</v>
      </c>
      <c r="L31" s="13">
        <f>VLOOKUP(A:A,[1]TDSheet!$A:$M,13,0)</f>
        <v>390</v>
      </c>
      <c r="M31" s="13">
        <f>VLOOKUP(A:A,[1]TDSheet!$A:$U,21,0)</f>
        <v>200</v>
      </c>
      <c r="N31" s="13">
        <f>VLOOKUP(A:A,[1]TDSheet!$A:$V,22,0)</f>
        <v>330</v>
      </c>
      <c r="O31" s="13">
        <f>VLOOKUP(A:A,[1]TDSheet!$A:$X,24,0)</f>
        <v>380</v>
      </c>
      <c r="P31" s="13"/>
      <c r="Q31" s="13"/>
      <c r="R31" s="13"/>
      <c r="S31" s="13"/>
      <c r="T31" s="13"/>
      <c r="U31" s="13"/>
      <c r="V31" s="13"/>
      <c r="W31" s="13">
        <f t="shared" si="11"/>
        <v>367.52840000000003</v>
      </c>
      <c r="X31" s="16"/>
      <c r="Y31" s="17">
        <f t="shared" si="12"/>
        <v>7.0488403073068628</v>
      </c>
      <c r="Z31" s="13">
        <f t="shared" si="13"/>
        <v>3.5116986877748761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422.86080000000004</v>
      </c>
      <c r="AF31" s="13">
        <f>VLOOKUP(A:A,[1]TDSheet!$A:$AF,32,0)</f>
        <v>389.24059999999997</v>
      </c>
      <c r="AG31" s="13">
        <f>VLOOKUP(A:A,[1]TDSheet!$A:$AG,33,0)</f>
        <v>398.26900000000001</v>
      </c>
      <c r="AH31" s="13">
        <f>VLOOKUP(A:A,[3]TDSheet!$A:$D,4,0)</f>
        <v>233.096</v>
      </c>
      <c r="AI31" s="13" t="str">
        <f>VLOOKUP(A:A,[1]TDSheet!$A:$AI,35,0)</f>
        <v>оконч</v>
      </c>
      <c r="AJ31" s="13">
        <f t="shared" si="14"/>
        <v>0</v>
      </c>
      <c r="AK31" s="13"/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84.215000000000003</v>
      </c>
      <c r="D32" s="8">
        <v>143.18600000000001</v>
      </c>
      <c r="E32" s="8">
        <v>110.327</v>
      </c>
      <c r="F32" s="8">
        <v>117.074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109.014</v>
      </c>
      <c r="K32" s="13">
        <f t="shared" si="10"/>
        <v>1.3130000000000024</v>
      </c>
      <c r="L32" s="13">
        <f>VLOOKUP(A:A,[1]TDSheet!$A:$M,13,0)</f>
        <v>0</v>
      </c>
      <c r="M32" s="13">
        <f>VLOOKUP(A:A,[1]TDSheet!$A:$U,21,0)</f>
        <v>20</v>
      </c>
      <c r="N32" s="13">
        <f>VLOOKUP(A:A,[1]TDSheet!$A:$V,22,0)</f>
        <v>20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3"/>
      <c r="W32" s="13">
        <f t="shared" si="11"/>
        <v>22.0654</v>
      </c>
      <c r="X32" s="16"/>
      <c r="Y32" s="17">
        <f t="shared" si="12"/>
        <v>8.0249621579486448</v>
      </c>
      <c r="Z32" s="13">
        <f t="shared" si="13"/>
        <v>5.3057728389242884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23.881599999999999</v>
      </c>
      <c r="AF32" s="13">
        <f>VLOOKUP(A:A,[1]TDSheet!$A:$AF,32,0)</f>
        <v>37.308199999999999</v>
      </c>
      <c r="AG32" s="13">
        <f>VLOOKUP(A:A,[1]TDSheet!$A:$AG,33,0)</f>
        <v>20.162799999999997</v>
      </c>
      <c r="AH32" s="13">
        <f>VLOOKUP(A:A,[3]TDSheet!$A:$D,4,0)</f>
        <v>16.053999999999998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885.428</v>
      </c>
      <c r="D33" s="8">
        <v>834.75599999999997</v>
      </c>
      <c r="E33" s="8">
        <v>345.54899999999998</v>
      </c>
      <c r="F33" s="8">
        <v>743.27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393.92399999999998</v>
      </c>
      <c r="K33" s="13">
        <f t="shared" si="10"/>
        <v>-48.375</v>
      </c>
      <c r="L33" s="13">
        <f>VLOOKUP(A:A,[1]TDSheet!$A:$M,13,0)</f>
        <v>50</v>
      </c>
      <c r="M33" s="13">
        <f>VLOOKUP(A:A,[1]TDSheet!$A:$U,21,0)</f>
        <v>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69.109799999999993</v>
      </c>
      <c r="X33" s="16"/>
      <c r="Y33" s="17">
        <f t="shared" si="12"/>
        <v>11.478401037190096</v>
      </c>
      <c r="Z33" s="13">
        <f t="shared" si="13"/>
        <v>10.754914643075223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148.66579999999999</v>
      </c>
      <c r="AF33" s="13">
        <f>VLOOKUP(A:A,[1]TDSheet!$A:$AF,32,0)</f>
        <v>88.049000000000007</v>
      </c>
      <c r="AG33" s="13">
        <f>VLOOKUP(A:A,[1]TDSheet!$A:$AG,33,0)</f>
        <v>104.81739999999999</v>
      </c>
      <c r="AH33" s="13">
        <f>VLOOKUP(A:A,[3]TDSheet!$A:$D,4,0)</f>
        <v>27.856999999999999</v>
      </c>
      <c r="AI33" s="20" t="str">
        <f>VLOOKUP(A:A,[1]TDSheet!$A:$AI,35,0)</f>
        <v>увел</v>
      </c>
      <c r="AJ33" s="13">
        <f t="shared" si="14"/>
        <v>0</v>
      </c>
      <c r="AK33" s="13"/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88.891000000000005</v>
      </c>
      <c r="D34" s="8">
        <v>130.75</v>
      </c>
      <c r="E34" s="8">
        <v>104.846</v>
      </c>
      <c r="F34" s="8">
        <v>111.44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155.30500000000001</v>
      </c>
      <c r="K34" s="13">
        <f t="shared" si="10"/>
        <v>-50.459000000000003</v>
      </c>
      <c r="L34" s="13">
        <f>VLOOKUP(A:A,[1]TDSheet!$A:$M,13,0)</f>
        <v>30</v>
      </c>
      <c r="M34" s="13">
        <f>VLOOKUP(A:A,[1]TDSheet!$A:$U,21,0)</f>
        <v>0</v>
      </c>
      <c r="N34" s="13">
        <f>VLOOKUP(A:A,[1]TDSheet!$A:$V,22,0)</f>
        <v>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3"/>
      <c r="W34" s="13">
        <f t="shared" si="11"/>
        <v>20.969200000000001</v>
      </c>
      <c r="X34" s="16"/>
      <c r="Y34" s="17">
        <f t="shared" si="12"/>
        <v>7.6989107834347514</v>
      </c>
      <c r="Z34" s="13">
        <f t="shared" si="13"/>
        <v>5.3144612097743353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20.128800000000002</v>
      </c>
      <c r="AF34" s="13">
        <f>VLOOKUP(A:A,[1]TDSheet!$A:$AF,32,0)</f>
        <v>24.373200000000001</v>
      </c>
      <c r="AG34" s="13">
        <f>VLOOKUP(A:A,[1]TDSheet!$A:$AG,33,0)</f>
        <v>28.042399999999997</v>
      </c>
      <c r="AH34" s="13">
        <f>VLOOKUP(A:A,[3]TDSheet!$A:$D,4,0)</f>
        <v>17.449000000000002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58.067</v>
      </c>
      <c r="D35" s="8">
        <v>12.78</v>
      </c>
      <c r="E35" s="8">
        <v>10.013999999999999</v>
      </c>
      <c r="F35" s="8">
        <v>55.470999999999997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26.055</v>
      </c>
      <c r="K35" s="13">
        <f t="shared" si="10"/>
        <v>-16.041</v>
      </c>
      <c r="L35" s="13">
        <f>VLOOKUP(A:A,[1]TDSheet!$A:$M,13,0)</f>
        <v>0</v>
      </c>
      <c r="M35" s="13">
        <f>VLOOKUP(A:A,[1]TDSheet!$A:$U,21,0)</f>
        <v>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2.0027999999999997</v>
      </c>
      <c r="X35" s="16"/>
      <c r="Y35" s="17">
        <f t="shared" si="12"/>
        <v>27.696724585580192</v>
      </c>
      <c r="Z35" s="13">
        <f t="shared" si="13"/>
        <v>27.696724585580192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1.6225999999999998</v>
      </c>
      <c r="AF35" s="13">
        <f>VLOOKUP(A:A,[1]TDSheet!$A:$AF,32,0)</f>
        <v>7.2677999999999994</v>
      </c>
      <c r="AG35" s="13">
        <f>VLOOKUP(A:A,[1]TDSheet!$A:$AG,33,0)</f>
        <v>2.3739999999999997</v>
      </c>
      <c r="AH35" s="13">
        <v>0</v>
      </c>
      <c r="AI35" s="21" t="s">
        <v>141</v>
      </c>
      <c r="AJ35" s="13">
        <f t="shared" si="14"/>
        <v>0</v>
      </c>
      <c r="AK35" s="13"/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13.885999999999999</v>
      </c>
      <c r="D36" s="8">
        <v>16.692</v>
      </c>
      <c r="E36" s="8">
        <v>8.25</v>
      </c>
      <c r="F36" s="8">
        <v>13.035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11.4</v>
      </c>
      <c r="K36" s="13">
        <f t="shared" si="10"/>
        <v>-3.1500000000000004</v>
      </c>
      <c r="L36" s="13">
        <f>VLOOKUP(A:A,[1]TDSheet!$A:$M,13,0)</f>
        <v>10</v>
      </c>
      <c r="M36" s="13">
        <f>VLOOKUP(A:A,[1]TDSheet!$A:$U,21,0)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1.65</v>
      </c>
      <c r="X36" s="16"/>
      <c r="Y36" s="17">
        <f t="shared" si="12"/>
        <v>13.960606060606061</v>
      </c>
      <c r="Z36" s="13">
        <f t="shared" si="13"/>
        <v>7.9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2.0431999999999997</v>
      </c>
      <c r="AF36" s="13">
        <f>VLOOKUP(A:A,[1]TDSheet!$A:$AF,32,0)</f>
        <v>1.6643999999999999</v>
      </c>
      <c r="AG36" s="13">
        <f>VLOOKUP(A:A,[1]TDSheet!$A:$AG,33,0)</f>
        <v>2.2239999999999998</v>
      </c>
      <c r="AH36" s="13">
        <v>0</v>
      </c>
      <c r="AI36" s="19" t="str">
        <f>VLOOKUP(A:A,[1]TDSheet!$A:$AI,35,0)</f>
        <v>увел</v>
      </c>
      <c r="AJ36" s="13">
        <f t="shared" si="14"/>
        <v>0</v>
      </c>
      <c r="AK36" s="13"/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15.956</v>
      </c>
      <c r="D37" s="8">
        <v>18.518999999999998</v>
      </c>
      <c r="E37" s="8">
        <v>6.5270000000000001</v>
      </c>
      <c r="F37" s="8">
        <v>16.693999999999999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8.3000000000000007</v>
      </c>
      <c r="K37" s="13">
        <f t="shared" si="10"/>
        <v>-1.7730000000000006</v>
      </c>
      <c r="L37" s="13">
        <f>VLOOKUP(A:A,[1]TDSheet!$A:$M,13,0)</f>
        <v>0</v>
      </c>
      <c r="M37" s="13">
        <f>VLOOKUP(A:A,[1]TDSheet!$A:$U,21,0)</f>
        <v>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1.3054000000000001</v>
      </c>
      <c r="X37" s="16"/>
      <c r="Y37" s="17">
        <f t="shared" si="12"/>
        <v>12.788417343343035</v>
      </c>
      <c r="Z37" s="13">
        <f t="shared" si="13"/>
        <v>12.788417343343035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0.74059999999999993</v>
      </c>
      <c r="AF37" s="13">
        <f>VLOOKUP(A:A,[1]TDSheet!$A:$AF,32,0)</f>
        <v>2.7946</v>
      </c>
      <c r="AG37" s="13">
        <f>VLOOKUP(A:A,[1]TDSheet!$A:$AG,33,0)</f>
        <v>1.67</v>
      </c>
      <c r="AH37" s="13">
        <f>VLOOKUP(A:A,[3]TDSheet!$A:$D,4,0)</f>
        <v>1.865</v>
      </c>
      <c r="AI37" s="19" t="str">
        <f>VLOOKUP(A:A,[1]TDSheet!$A:$AI,35,0)</f>
        <v>увел</v>
      </c>
      <c r="AJ37" s="13">
        <f t="shared" si="14"/>
        <v>0</v>
      </c>
      <c r="AK37" s="13"/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1210</v>
      </c>
      <c r="D38" s="8">
        <v>2670</v>
      </c>
      <c r="E38" s="8">
        <v>1610</v>
      </c>
      <c r="F38" s="8">
        <v>775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1642</v>
      </c>
      <c r="K38" s="13">
        <f t="shared" si="10"/>
        <v>-32</v>
      </c>
      <c r="L38" s="13">
        <f>VLOOKUP(A:A,[1]TDSheet!$A:$M,13,0)</f>
        <v>300</v>
      </c>
      <c r="M38" s="13">
        <f>VLOOKUP(A:A,[1]TDSheet!$A:$U,21,0)</f>
        <v>400</v>
      </c>
      <c r="N38" s="13">
        <f>VLOOKUP(A:A,[1]TDSheet!$A:$V,22,0)</f>
        <v>350</v>
      </c>
      <c r="O38" s="13">
        <f>VLOOKUP(A:A,[1]TDSheet!$A:$X,24,0)</f>
        <v>300</v>
      </c>
      <c r="P38" s="13"/>
      <c r="Q38" s="13"/>
      <c r="R38" s="13"/>
      <c r="S38" s="13"/>
      <c r="T38" s="13"/>
      <c r="U38" s="13"/>
      <c r="V38" s="13"/>
      <c r="W38" s="13">
        <f t="shared" si="11"/>
        <v>322</v>
      </c>
      <c r="X38" s="16">
        <v>200</v>
      </c>
      <c r="Y38" s="17">
        <f t="shared" si="12"/>
        <v>7.2204968944099379</v>
      </c>
      <c r="Z38" s="13">
        <f t="shared" si="13"/>
        <v>2.4068322981366461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462.2</v>
      </c>
      <c r="AF38" s="13">
        <f>VLOOKUP(A:A,[1]TDSheet!$A:$AF,32,0)</f>
        <v>339.4</v>
      </c>
      <c r="AG38" s="13">
        <f>VLOOKUP(A:A,[1]TDSheet!$A:$AG,33,0)</f>
        <v>308.2</v>
      </c>
      <c r="AH38" s="13">
        <f>VLOOKUP(A:A,[3]TDSheet!$A:$D,4,0)</f>
        <v>229</v>
      </c>
      <c r="AI38" s="13" t="str">
        <f>VLOOKUP(A:A,[1]TDSheet!$A:$AI,35,0)</f>
        <v>оконч</v>
      </c>
      <c r="AJ38" s="13">
        <f t="shared" si="14"/>
        <v>70</v>
      </c>
      <c r="AK38" s="13"/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1697</v>
      </c>
      <c r="D39" s="8">
        <v>9885</v>
      </c>
      <c r="E39" s="8">
        <v>4544</v>
      </c>
      <c r="F39" s="8">
        <v>2565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4595</v>
      </c>
      <c r="K39" s="13">
        <f t="shared" si="10"/>
        <v>-51</v>
      </c>
      <c r="L39" s="13">
        <f>VLOOKUP(A:A,[1]TDSheet!$A:$M,13,0)</f>
        <v>900</v>
      </c>
      <c r="M39" s="13">
        <f>VLOOKUP(A:A,[1]TDSheet!$A:$U,21,0)</f>
        <v>200</v>
      </c>
      <c r="N39" s="13">
        <f>VLOOKUP(A:A,[1]TDSheet!$A:$V,22,0)</f>
        <v>850</v>
      </c>
      <c r="O39" s="13">
        <f>VLOOKUP(A:A,[1]TDSheet!$A:$X,24,0)</f>
        <v>900</v>
      </c>
      <c r="P39" s="13"/>
      <c r="Q39" s="13"/>
      <c r="R39" s="13"/>
      <c r="S39" s="13"/>
      <c r="T39" s="13"/>
      <c r="U39" s="13"/>
      <c r="V39" s="13"/>
      <c r="W39" s="13">
        <f t="shared" si="11"/>
        <v>908.8</v>
      </c>
      <c r="X39" s="16">
        <v>1100</v>
      </c>
      <c r="Y39" s="17">
        <f t="shared" si="12"/>
        <v>7.168794014084507</v>
      </c>
      <c r="Z39" s="13">
        <f t="shared" si="13"/>
        <v>2.8224031690140845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813.4</v>
      </c>
      <c r="AF39" s="13">
        <f>VLOOKUP(A:A,[1]TDSheet!$A:$AF,32,0)</f>
        <v>965.4</v>
      </c>
      <c r="AG39" s="13">
        <f>VLOOKUP(A:A,[1]TDSheet!$A:$AG,33,0)</f>
        <v>923.8</v>
      </c>
      <c r="AH39" s="13">
        <f>VLOOKUP(A:A,[3]TDSheet!$A:$D,4,0)</f>
        <v>1234</v>
      </c>
      <c r="AI39" s="13">
        <f>VLOOKUP(A:A,[1]TDSheet!$A:$AI,35,0)</f>
        <v>0</v>
      </c>
      <c r="AJ39" s="13">
        <f t="shared" si="14"/>
        <v>440</v>
      </c>
      <c r="AK39" s="13"/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870</v>
      </c>
      <c r="D40" s="8">
        <v>10325</v>
      </c>
      <c r="E40" s="8">
        <v>6815</v>
      </c>
      <c r="F40" s="8">
        <v>4292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6886</v>
      </c>
      <c r="K40" s="13">
        <f t="shared" si="10"/>
        <v>-71</v>
      </c>
      <c r="L40" s="13">
        <f>VLOOKUP(A:A,[1]TDSheet!$A:$M,13,0)</f>
        <v>1300</v>
      </c>
      <c r="M40" s="13">
        <f>VLOOKUP(A:A,[1]TDSheet!$A:$U,21,0)</f>
        <v>900</v>
      </c>
      <c r="N40" s="13">
        <f>VLOOKUP(A:A,[1]TDSheet!$A:$V,22,0)</f>
        <v>1300</v>
      </c>
      <c r="O40" s="13">
        <f>VLOOKUP(A:A,[1]TDSheet!$A:$X,24,0)</f>
        <v>1300</v>
      </c>
      <c r="P40" s="13"/>
      <c r="Q40" s="13"/>
      <c r="R40" s="13"/>
      <c r="S40" s="13"/>
      <c r="T40" s="13"/>
      <c r="U40" s="13"/>
      <c r="V40" s="13"/>
      <c r="W40" s="13">
        <f t="shared" si="11"/>
        <v>1363</v>
      </c>
      <c r="X40" s="16">
        <v>1000</v>
      </c>
      <c r="Y40" s="17">
        <f t="shared" si="12"/>
        <v>7.4042553191489358</v>
      </c>
      <c r="Z40" s="13">
        <f t="shared" si="13"/>
        <v>3.1489361702127661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999.6</v>
      </c>
      <c r="AF40" s="13">
        <f>VLOOKUP(A:A,[1]TDSheet!$A:$AF,32,0)</f>
        <v>1239.8</v>
      </c>
      <c r="AG40" s="13">
        <f>VLOOKUP(A:A,[1]TDSheet!$A:$AG,33,0)</f>
        <v>1420.4</v>
      </c>
      <c r="AH40" s="13">
        <f>VLOOKUP(A:A,[3]TDSheet!$A:$D,4,0)</f>
        <v>1044</v>
      </c>
      <c r="AI40" s="13" t="str">
        <f>VLOOKUP(A:A,[1]TDSheet!$A:$AI,35,0)</f>
        <v>авгяб</v>
      </c>
      <c r="AJ40" s="13">
        <f t="shared" si="14"/>
        <v>450</v>
      </c>
      <c r="AK40" s="13"/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1133.606</v>
      </c>
      <c r="D41" s="8">
        <v>391.06799999999998</v>
      </c>
      <c r="E41" s="8">
        <v>587.04899999999998</v>
      </c>
      <c r="F41" s="8">
        <v>461.846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551.84900000000005</v>
      </c>
      <c r="K41" s="13">
        <f t="shared" si="10"/>
        <v>35.199999999999932</v>
      </c>
      <c r="L41" s="13">
        <f>VLOOKUP(A:A,[1]TDSheet!$A:$M,13,0)</f>
        <v>0</v>
      </c>
      <c r="M41" s="13">
        <f>VLOOKUP(A:A,[1]TDSheet!$A:$U,21,0)</f>
        <v>0</v>
      </c>
      <c r="N41" s="13">
        <f>VLOOKUP(A:A,[1]TDSheet!$A:$V,22,0)</f>
        <v>50</v>
      </c>
      <c r="O41" s="13">
        <f>VLOOKUP(A:A,[1]TDSheet!$A:$X,24,0)</f>
        <v>110</v>
      </c>
      <c r="P41" s="13"/>
      <c r="Q41" s="13"/>
      <c r="R41" s="13"/>
      <c r="S41" s="13"/>
      <c r="T41" s="13"/>
      <c r="U41" s="13"/>
      <c r="V41" s="13"/>
      <c r="W41" s="13">
        <f t="shared" si="11"/>
        <v>117.40979999999999</v>
      </c>
      <c r="X41" s="16">
        <v>200</v>
      </c>
      <c r="Y41" s="17">
        <f t="shared" si="12"/>
        <v>6.9998075118090659</v>
      </c>
      <c r="Z41" s="13">
        <f t="shared" si="13"/>
        <v>3.9336239393985855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279.7706</v>
      </c>
      <c r="AF41" s="13">
        <f>VLOOKUP(A:A,[1]TDSheet!$A:$AF,32,0)</f>
        <v>129.36920000000001</v>
      </c>
      <c r="AG41" s="13">
        <f>VLOOKUP(A:A,[1]TDSheet!$A:$AG,33,0)</f>
        <v>116.55999999999999</v>
      </c>
      <c r="AH41" s="13">
        <f>VLOOKUP(A:A,[3]TDSheet!$A:$D,4,0)</f>
        <v>121.211</v>
      </c>
      <c r="AI41" s="13" t="str">
        <f>VLOOKUP(A:A,[1]TDSheet!$A:$AI,35,0)</f>
        <v>увел</v>
      </c>
      <c r="AJ41" s="13">
        <f t="shared" si="14"/>
        <v>200</v>
      </c>
      <c r="AK41" s="13"/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994</v>
      </c>
      <c r="D42" s="8">
        <v>1582</v>
      </c>
      <c r="E42" s="8">
        <v>1110</v>
      </c>
      <c r="F42" s="8">
        <v>757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1122</v>
      </c>
      <c r="K42" s="13">
        <f t="shared" si="10"/>
        <v>-12</v>
      </c>
      <c r="L42" s="13">
        <f>VLOOKUP(A:A,[1]TDSheet!$A:$M,13,0)</f>
        <v>500</v>
      </c>
      <c r="M42" s="13">
        <f>VLOOKUP(A:A,[1]TDSheet!$A:$U,21,0)</f>
        <v>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222</v>
      </c>
      <c r="X42" s="16">
        <v>1500</v>
      </c>
      <c r="Y42" s="17">
        <f t="shared" si="12"/>
        <v>12.418918918918919</v>
      </c>
      <c r="Z42" s="13">
        <f t="shared" si="13"/>
        <v>3.4099099099099099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142.19999999999999</v>
      </c>
      <c r="AF42" s="13">
        <f>VLOOKUP(A:A,[1]TDSheet!$A:$AF,32,0)</f>
        <v>217.6</v>
      </c>
      <c r="AG42" s="13">
        <f>VLOOKUP(A:A,[1]TDSheet!$A:$AG,33,0)</f>
        <v>202.6</v>
      </c>
      <c r="AH42" s="13">
        <f>VLOOKUP(A:A,[3]TDSheet!$A:$D,4,0)</f>
        <v>267</v>
      </c>
      <c r="AI42" s="13">
        <f>VLOOKUP(A:A,[1]TDSheet!$A:$AI,35,0)</f>
        <v>0</v>
      </c>
      <c r="AJ42" s="13">
        <f t="shared" si="14"/>
        <v>150</v>
      </c>
      <c r="AK42" s="13"/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679</v>
      </c>
      <c r="D43" s="8">
        <v>3073</v>
      </c>
      <c r="E43" s="8">
        <v>1387</v>
      </c>
      <c r="F43" s="8">
        <v>913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1422</v>
      </c>
      <c r="K43" s="13">
        <f t="shared" si="10"/>
        <v>-35</v>
      </c>
      <c r="L43" s="13">
        <f>VLOOKUP(A:A,[1]TDSheet!$A:$M,13,0)</f>
        <v>300</v>
      </c>
      <c r="M43" s="13">
        <f>VLOOKUP(A:A,[1]TDSheet!$A:$U,21,0)</f>
        <v>0</v>
      </c>
      <c r="N43" s="13">
        <f>VLOOKUP(A:A,[1]TDSheet!$A:$V,22,0)</f>
        <v>300</v>
      </c>
      <c r="O43" s="13">
        <f>VLOOKUP(A:A,[1]TDSheet!$A:$X,24,0)</f>
        <v>300</v>
      </c>
      <c r="P43" s="13"/>
      <c r="Q43" s="13"/>
      <c r="R43" s="13"/>
      <c r="S43" s="13"/>
      <c r="T43" s="13"/>
      <c r="U43" s="13"/>
      <c r="V43" s="13"/>
      <c r="W43" s="13">
        <f t="shared" si="11"/>
        <v>277.39999999999998</v>
      </c>
      <c r="X43" s="16">
        <v>150</v>
      </c>
      <c r="Y43" s="17">
        <f t="shared" si="12"/>
        <v>7.0764239365537138</v>
      </c>
      <c r="Z43" s="13">
        <f t="shared" si="13"/>
        <v>3.2912761355443405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264.39999999999998</v>
      </c>
      <c r="AF43" s="13">
        <f>VLOOKUP(A:A,[1]TDSheet!$A:$AF,32,0)</f>
        <v>320.8</v>
      </c>
      <c r="AG43" s="13">
        <f>VLOOKUP(A:A,[1]TDSheet!$A:$AG,33,0)</f>
        <v>321.39999999999998</v>
      </c>
      <c r="AH43" s="13">
        <f>VLOOKUP(A:A,[3]TDSheet!$A:$D,4,0)</f>
        <v>341</v>
      </c>
      <c r="AI43" s="13">
        <f>VLOOKUP(A:A,[1]TDSheet!$A:$AI,35,0)</f>
        <v>0</v>
      </c>
      <c r="AJ43" s="13">
        <f t="shared" si="14"/>
        <v>52.5</v>
      </c>
      <c r="AK43" s="13"/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187.321</v>
      </c>
      <c r="D44" s="8">
        <v>1619.3810000000001</v>
      </c>
      <c r="E44" s="8">
        <v>1227.8579999999999</v>
      </c>
      <c r="F44" s="8">
        <v>341.21600000000001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1329.1769999999999</v>
      </c>
      <c r="K44" s="13">
        <f t="shared" si="10"/>
        <v>-101.31899999999996</v>
      </c>
      <c r="L44" s="13">
        <f>VLOOKUP(A:A,[1]TDSheet!$A:$M,13,0)</f>
        <v>250</v>
      </c>
      <c r="M44" s="13">
        <f>VLOOKUP(A:A,[1]TDSheet!$A:$U,21,0)</f>
        <v>500</v>
      </c>
      <c r="N44" s="13">
        <f>VLOOKUP(A:A,[1]TDSheet!$A:$V,22,0)</f>
        <v>300</v>
      </c>
      <c r="O44" s="13">
        <f>VLOOKUP(A:A,[1]TDSheet!$A:$X,24,0)</f>
        <v>250</v>
      </c>
      <c r="P44" s="13"/>
      <c r="Q44" s="13"/>
      <c r="R44" s="13"/>
      <c r="S44" s="13"/>
      <c r="T44" s="13"/>
      <c r="U44" s="13"/>
      <c r="V44" s="13"/>
      <c r="W44" s="13">
        <f t="shared" si="11"/>
        <v>245.57159999999999</v>
      </c>
      <c r="X44" s="16">
        <v>250</v>
      </c>
      <c r="Y44" s="17">
        <f t="shared" si="12"/>
        <v>7.701281418535368</v>
      </c>
      <c r="Z44" s="13">
        <f t="shared" si="13"/>
        <v>1.3894766332914719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48.566800000000001</v>
      </c>
      <c r="AF44" s="13">
        <f>VLOOKUP(A:A,[1]TDSheet!$A:$AF,32,0)</f>
        <v>96.305599999999998</v>
      </c>
      <c r="AG44" s="13">
        <f>VLOOKUP(A:A,[1]TDSheet!$A:$AG,33,0)</f>
        <v>203.8092</v>
      </c>
      <c r="AH44" s="13">
        <f>VLOOKUP(A:A,[3]TDSheet!$A:$D,4,0)</f>
        <v>237.166</v>
      </c>
      <c r="AI44" s="13" t="str">
        <f>VLOOKUP(A:A,[1]TDSheet!$A:$AI,35,0)</f>
        <v>сниж</v>
      </c>
      <c r="AJ44" s="13">
        <f t="shared" si="14"/>
        <v>250</v>
      </c>
      <c r="AK44" s="13"/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480</v>
      </c>
      <c r="D45" s="8">
        <v>3101</v>
      </c>
      <c r="E45" s="8">
        <v>1330</v>
      </c>
      <c r="F45" s="8">
        <v>692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1375</v>
      </c>
      <c r="K45" s="13">
        <f t="shared" si="10"/>
        <v>-45</v>
      </c>
      <c r="L45" s="13">
        <f>VLOOKUP(A:A,[1]TDSheet!$A:$M,13,0)</f>
        <v>300</v>
      </c>
      <c r="M45" s="13">
        <f>VLOOKUP(A:A,[1]TDSheet!$A:$U,21,0)</f>
        <v>100</v>
      </c>
      <c r="N45" s="13">
        <f>VLOOKUP(A:A,[1]TDSheet!$A:$V,22,0)</f>
        <v>300</v>
      </c>
      <c r="O45" s="13">
        <f>VLOOKUP(A:A,[1]TDSheet!$A:$X,24,0)</f>
        <v>300</v>
      </c>
      <c r="P45" s="13"/>
      <c r="Q45" s="13"/>
      <c r="R45" s="13"/>
      <c r="S45" s="13"/>
      <c r="T45" s="13"/>
      <c r="U45" s="13"/>
      <c r="V45" s="13"/>
      <c r="W45" s="13">
        <f t="shared" si="11"/>
        <v>266</v>
      </c>
      <c r="X45" s="16">
        <v>250</v>
      </c>
      <c r="Y45" s="17">
        <f t="shared" si="12"/>
        <v>7.3007518796992485</v>
      </c>
      <c r="Z45" s="13">
        <f t="shared" si="13"/>
        <v>2.6015037593984962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213.2</v>
      </c>
      <c r="AF45" s="13">
        <f>VLOOKUP(A:A,[1]TDSheet!$A:$AF,32,0)</f>
        <v>239.4</v>
      </c>
      <c r="AG45" s="13">
        <f>VLOOKUP(A:A,[1]TDSheet!$A:$AG,33,0)</f>
        <v>292.8</v>
      </c>
      <c r="AH45" s="13">
        <f>VLOOKUP(A:A,[3]TDSheet!$A:$D,4,0)</f>
        <v>337</v>
      </c>
      <c r="AI45" s="13">
        <f>VLOOKUP(A:A,[1]TDSheet!$A:$AI,35,0)</f>
        <v>0</v>
      </c>
      <c r="AJ45" s="13">
        <f t="shared" si="14"/>
        <v>100</v>
      </c>
      <c r="AK45" s="13"/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785</v>
      </c>
      <c r="D46" s="8">
        <v>4943</v>
      </c>
      <c r="E46" s="8">
        <v>3464</v>
      </c>
      <c r="F46" s="8">
        <v>2212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3627</v>
      </c>
      <c r="K46" s="13">
        <f t="shared" si="10"/>
        <v>-163</v>
      </c>
      <c r="L46" s="13">
        <f>VLOOKUP(A:A,[1]TDSheet!$A:$M,13,0)</f>
        <v>700</v>
      </c>
      <c r="M46" s="13">
        <f>VLOOKUP(A:A,[1]TDSheet!$A:$U,21,0)</f>
        <v>350</v>
      </c>
      <c r="N46" s="13">
        <f>VLOOKUP(A:A,[1]TDSheet!$A:$V,22,0)</f>
        <v>700</v>
      </c>
      <c r="O46" s="13">
        <f>VLOOKUP(A:A,[1]TDSheet!$A:$X,24,0)</f>
        <v>700</v>
      </c>
      <c r="P46" s="13"/>
      <c r="Q46" s="13"/>
      <c r="R46" s="13"/>
      <c r="S46" s="13"/>
      <c r="T46" s="13"/>
      <c r="U46" s="13"/>
      <c r="V46" s="13"/>
      <c r="W46" s="13">
        <f t="shared" si="11"/>
        <v>692.8</v>
      </c>
      <c r="X46" s="16">
        <v>400</v>
      </c>
      <c r="Y46" s="17">
        <f t="shared" si="12"/>
        <v>7.306581986143188</v>
      </c>
      <c r="Z46" s="13">
        <f t="shared" si="13"/>
        <v>3.1928406466512702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576</v>
      </c>
      <c r="AF46" s="13">
        <f>VLOOKUP(A:A,[1]TDSheet!$A:$AF,32,0)</f>
        <v>721.4</v>
      </c>
      <c r="AG46" s="13">
        <f>VLOOKUP(A:A,[1]TDSheet!$A:$AG,33,0)</f>
        <v>722</v>
      </c>
      <c r="AH46" s="13">
        <f>VLOOKUP(A:A,[3]TDSheet!$A:$D,4,0)</f>
        <v>624</v>
      </c>
      <c r="AI46" s="13">
        <f>VLOOKUP(A:A,[1]TDSheet!$A:$AI,35,0)</f>
        <v>0</v>
      </c>
      <c r="AJ46" s="13">
        <f t="shared" si="14"/>
        <v>160</v>
      </c>
      <c r="AK46" s="13"/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79.174999999999997</v>
      </c>
      <c r="D47" s="8">
        <v>356.20499999999998</v>
      </c>
      <c r="E47" s="8">
        <v>180.85400000000001</v>
      </c>
      <c r="F47" s="8">
        <v>159.001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211.02600000000001</v>
      </c>
      <c r="K47" s="13">
        <f t="shared" si="10"/>
        <v>-30.171999999999997</v>
      </c>
      <c r="L47" s="13">
        <f>VLOOKUP(A:A,[1]TDSheet!$A:$M,13,0)</f>
        <v>30</v>
      </c>
      <c r="M47" s="13">
        <f>VLOOKUP(A:A,[1]TDSheet!$A:$U,21,0)</f>
        <v>0</v>
      </c>
      <c r="N47" s="13">
        <f>VLOOKUP(A:A,[1]TDSheet!$A:$V,22,0)</f>
        <v>0</v>
      </c>
      <c r="O47" s="13">
        <f>VLOOKUP(A:A,[1]TDSheet!$A:$X,24,0)</f>
        <v>30</v>
      </c>
      <c r="P47" s="13"/>
      <c r="Q47" s="13"/>
      <c r="R47" s="13"/>
      <c r="S47" s="13"/>
      <c r="T47" s="13"/>
      <c r="U47" s="13"/>
      <c r="V47" s="13"/>
      <c r="W47" s="13">
        <f t="shared" si="11"/>
        <v>36.1708</v>
      </c>
      <c r="X47" s="16">
        <v>50</v>
      </c>
      <c r="Y47" s="17">
        <f t="shared" si="12"/>
        <v>7.4369657292622771</v>
      </c>
      <c r="Z47" s="13">
        <f t="shared" si="13"/>
        <v>4.3958386322669112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40.013600000000004</v>
      </c>
      <c r="AF47" s="13">
        <f>VLOOKUP(A:A,[1]TDSheet!$A:$AF,32,0)</f>
        <v>33.407200000000003</v>
      </c>
      <c r="AG47" s="13">
        <f>VLOOKUP(A:A,[1]TDSheet!$A:$AG,33,0)</f>
        <v>39.221600000000002</v>
      </c>
      <c r="AH47" s="13">
        <f>VLOOKUP(A:A,[3]TDSheet!$A:$D,4,0)</f>
        <v>37.182000000000002</v>
      </c>
      <c r="AI47" s="13">
        <f>VLOOKUP(A:A,[1]TDSheet!$A:$AI,35,0)</f>
        <v>0</v>
      </c>
      <c r="AJ47" s="13">
        <f t="shared" si="14"/>
        <v>50</v>
      </c>
      <c r="AK47" s="13"/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52.268999999999998</v>
      </c>
      <c r="D48" s="8">
        <v>1495.856</v>
      </c>
      <c r="E48" s="8">
        <v>664.822</v>
      </c>
      <c r="F48" s="8">
        <v>496.05799999999999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670.82500000000005</v>
      </c>
      <c r="K48" s="13">
        <f t="shared" si="10"/>
        <v>-6.0030000000000427</v>
      </c>
      <c r="L48" s="13">
        <f>VLOOKUP(A:A,[1]TDSheet!$A:$M,13,0)</f>
        <v>70</v>
      </c>
      <c r="M48" s="13">
        <f>VLOOKUP(A:A,[1]TDSheet!$A:$U,21,0)</f>
        <v>50</v>
      </c>
      <c r="N48" s="13">
        <f>VLOOKUP(A:A,[1]TDSheet!$A:$V,22,0)</f>
        <v>100</v>
      </c>
      <c r="O48" s="13">
        <f>VLOOKUP(A:A,[1]TDSheet!$A:$X,24,0)</f>
        <v>150</v>
      </c>
      <c r="P48" s="13"/>
      <c r="Q48" s="13"/>
      <c r="R48" s="13"/>
      <c r="S48" s="13"/>
      <c r="T48" s="13"/>
      <c r="U48" s="13"/>
      <c r="V48" s="13"/>
      <c r="W48" s="13">
        <f t="shared" si="11"/>
        <v>132.96440000000001</v>
      </c>
      <c r="X48" s="16">
        <v>100</v>
      </c>
      <c r="Y48" s="17">
        <f t="shared" si="12"/>
        <v>7.2655387457093772</v>
      </c>
      <c r="Z48" s="13">
        <f t="shared" si="13"/>
        <v>3.7307580074064934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130.191</v>
      </c>
      <c r="AF48" s="13">
        <f>VLOOKUP(A:A,[1]TDSheet!$A:$AF,32,0)</f>
        <v>154.7628</v>
      </c>
      <c r="AG48" s="13">
        <f>VLOOKUP(A:A,[1]TDSheet!$A:$AG,33,0)</f>
        <v>137.62700000000001</v>
      </c>
      <c r="AH48" s="13">
        <f>VLOOKUP(A:A,[3]TDSheet!$A:$D,4,0)</f>
        <v>134.76</v>
      </c>
      <c r="AI48" s="13">
        <f>VLOOKUP(A:A,[1]TDSheet!$A:$AI,35,0)</f>
        <v>0</v>
      </c>
      <c r="AJ48" s="13">
        <f t="shared" si="14"/>
        <v>100</v>
      </c>
      <c r="AK48" s="13"/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586</v>
      </c>
      <c r="D49" s="8">
        <v>3340</v>
      </c>
      <c r="E49" s="8">
        <v>1542</v>
      </c>
      <c r="F49" s="8">
        <v>724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1591</v>
      </c>
      <c r="K49" s="13">
        <f t="shared" si="10"/>
        <v>-49</v>
      </c>
      <c r="L49" s="13">
        <f>VLOOKUP(A:A,[1]TDSheet!$A:$M,13,0)</f>
        <v>300</v>
      </c>
      <c r="M49" s="13">
        <f>VLOOKUP(A:A,[1]TDSheet!$A:$U,21,0)</f>
        <v>250</v>
      </c>
      <c r="N49" s="13">
        <f>VLOOKUP(A:A,[1]TDSheet!$A:$V,22,0)</f>
        <v>300</v>
      </c>
      <c r="O49" s="13">
        <f>VLOOKUP(A:A,[1]TDSheet!$A:$X,24,0)</f>
        <v>300</v>
      </c>
      <c r="P49" s="13"/>
      <c r="Q49" s="13"/>
      <c r="R49" s="13"/>
      <c r="S49" s="13"/>
      <c r="T49" s="13"/>
      <c r="U49" s="13"/>
      <c r="V49" s="13"/>
      <c r="W49" s="13">
        <f t="shared" si="11"/>
        <v>308.39999999999998</v>
      </c>
      <c r="X49" s="16">
        <v>300</v>
      </c>
      <c r="Y49" s="17">
        <f t="shared" si="12"/>
        <v>7.0492866407263302</v>
      </c>
      <c r="Z49" s="13">
        <f t="shared" si="13"/>
        <v>2.3476005188067446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270.60000000000002</v>
      </c>
      <c r="AF49" s="13">
        <f>VLOOKUP(A:A,[1]TDSheet!$A:$AF,32,0)</f>
        <v>322.2</v>
      </c>
      <c r="AG49" s="13">
        <f>VLOOKUP(A:A,[1]TDSheet!$A:$AG,33,0)</f>
        <v>323.60000000000002</v>
      </c>
      <c r="AH49" s="13">
        <f>VLOOKUP(A:A,[3]TDSheet!$A:$D,4,0)</f>
        <v>376</v>
      </c>
      <c r="AI49" s="13">
        <f>VLOOKUP(A:A,[1]TDSheet!$A:$AI,35,0)</f>
        <v>0</v>
      </c>
      <c r="AJ49" s="13">
        <f t="shared" si="14"/>
        <v>105</v>
      </c>
      <c r="AK49" s="13"/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945</v>
      </c>
      <c r="D50" s="8">
        <v>5404</v>
      </c>
      <c r="E50" s="18">
        <v>3089</v>
      </c>
      <c r="F50" s="18">
        <v>2694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2428</v>
      </c>
      <c r="K50" s="13">
        <f t="shared" si="10"/>
        <v>661</v>
      </c>
      <c r="L50" s="13">
        <f>VLOOKUP(A:A,[1]TDSheet!$A:$M,13,0)</f>
        <v>600</v>
      </c>
      <c r="M50" s="13">
        <f>VLOOKUP(A:A,[1]TDSheet!$A:$U,21,0)</f>
        <v>0</v>
      </c>
      <c r="N50" s="13">
        <f>VLOOKUP(A:A,[1]TDSheet!$A:$V,22,0)</f>
        <v>0</v>
      </c>
      <c r="O50" s="13">
        <f>VLOOKUP(A:A,[1]TDSheet!$A:$X,24,0)</f>
        <v>600</v>
      </c>
      <c r="P50" s="13"/>
      <c r="Q50" s="13"/>
      <c r="R50" s="13"/>
      <c r="S50" s="13"/>
      <c r="T50" s="13"/>
      <c r="U50" s="13"/>
      <c r="V50" s="13"/>
      <c r="W50" s="13">
        <f t="shared" si="11"/>
        <v>617.79999999999995</v>
      </c>
      <c r="X50" s="16">
        <v>500</v>
      </c>
      <c r="Y50" s="17">
        <f t="shared" si="12"/>
        <v>7.1123340887018456</v>
      </c>
      <c r="Z50" s="13">
        <f t="shared" si="13"/>
        <v>4.3606345095500165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552.6</v>
      </c>
      <c r="AF50" s="13">
        <f>VLOOKUP(A:A,[1]TDSheet!$A:$AF,32,0)</f>
        <v>690.8</v>
      </c>
      <c r="AG50" s="13">
        <f>VLOOKUP(A:A,[1]TDSheet!$A:$AG,33,0)</f>
        <v>680.4</v>
      </c>
      <c r="AH50" s="13">
        <f>VLOOKUP(A:A,[3]TDSheet!$A:$D,4,0)</f>
        <v>523</v>
      </c>
      <c r="AI50" s="13">
        <f>VLOOKUP(A:A,[1]TDSheet!$A:$AI,35,0)</f>
        <v>0</v>
      </c>
      <c r="AJ50" s="13">
        <f t="shared" si="14"/>
        <v>175</v>
      </c>
      <c r="AK50" s="13"/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582</v>
      </c>
      <c r="D51" s="8">
        <v>2291</v>
      </c>
      <c r="E51" s="8">
        <v>1885</v>
      </c>
      <c r="F51" s="8">
        <v>946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1922</v>
      </c>
      <c r="K51" s="13">
        <f t="shared" si="10"/>
        <v>-37</v>
      </c>
      <c r="L51" s="13">
        <f>VLOOKUP(A:A,[1]TDSheet!$A:$M,13,0)</f>
        <v>300</v>
      </c>
      <c r="M51" s="13">
        <f>VLOOKUP(A:A,[1]TDSheet!$A:$U,21,0)</f>
        <v>180</v>
      </c>
      <c r="N51" s="13">
        <f>VLOOKUP(A:A,[1]TDSheet!$A:$V,22,0)</f>
        <v>300</v>
      </c>
      <c r="O51" s="13">
        <f>VLOOKUP(A:A,[1]TDSheet!$A:$X,24,0)</f>
        <v>400</v>
      </c>
      <c r="P51" s="13"/>
      <c r="Q51" s="13"/>
      <c r="R51" s="13"/>
      <c r="S51" s="13"/>
      <c r="T51" s="13"/>
      <c r="U51" s="13"/>
      <c r="V51" s="13"/>
      <c r="W51" s="13">
        <f t="shared" si="11"/>
        <v>377</v>
      </c>
      <c r="X51" s="16">
        <v>500</v>
      </c>
      <c r="Y51" s="17">
        <f t="shared" si="12"/>
        <v>6.9655172413793105</v>
      </c>
      <c r="Z51" s="13">
        <f t="shared" si="13"/>
        <v>2.5092838196286471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336.8</v>
      </c>
      <c r="AF51" s="13">
        <f>VLOOKUP(A:A,[1]TDSheet!$A:$AF,32,0)</f>
        <v>385.2</v>
      </c>
      <c r="AG51" s="13">
        <f>VLOOKUP(A:A,[1]TDSheet!$A:$AG,33,0)</f>
        <v>361.2</v>
      </c>
      <c r="AH51" s="13">
        <f>VLOOKUP(A:A,[3]TDSheet!$A:$D,4,0)</f>
        <v>551</v>
      </c>
      <c r="AI51" s="13">
        <f>VLOOKUP(A:A,[1]TDSheet!$A:$AI,35,0)</f>
        <v>0</v>
      </c>
      <c r="AJ51" s="13">
        <f t="shared" si="14"/>
        <v>200</v>
      </c>
      <c r="AK51" s="13"/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598.00300000000004</v>
      </c>
      <c r="D52" s="8">
        <v>142.73699999999999</v>
      </c>
      <c r="E52" s="8">
        <v>367.28800000000001</v>
      </c>
      <c r="F52" s="8">
        <v>368.11500000000001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366.428</v>
      </c>
      <c r="K52" s="13">
        <f t="shared" si="10"/>
        <v>0.86000000000001364</v>
      </c>
      <c r="L52" s="13">
        <f>VLOOKUP(A:A,[1]TDSheet!$A:$M,13,0)</f>
        <v>50</v>
      </c>
      <c r="M52" s="13">
        <f>VLOOKUP(A:A,[1]TDSheet!$A:$U,21,0)</f>
        <v>0</v>
      </c>
      <c r="N52" s="13">
        <f>VLOOKUP(A:A,[1]TDSheet!$A:$V,22,0)</f>
        <v>100</v>
      </c>
      <c r="O52" s="13">
        <f>VLOOKUP(A:A,[1]TDSheet!$A:$X,24,0)</f>
        <v>0</v>
      </c>
      <c r="P52" s="13"/>
      <c r="Q52" s="13"/>
      <c r="R52" s="13"/>
      <c r="S52" s="13"/>
      <c r="T52" s="13"/>
      <c r="U52" s="13"/>
      <c r="V52" s="13"/>
      <c r="W52" s="13">
        <f t="shared" si="11"/>
        <v>73.457599999999999</v>
      </c>
      <c r="X52" s="16">
        <v>50</v>
      </c>
      <c r="Y52" s="17">
        <f t="shared" si="12"/>
        <v>7.7339172529459175</v>
      </c>
      <c r="Z52" s="13">
        <f t="shared" si="13"/>
        <v>5.011258195203764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126.0812</v>
      </c>
      <c r="AF52" s="13">
        <f>VLOOKUP(A:A,[1]TDSheet!$A:$AF,32,0)</f>
        <v>95.709000000000003</v>
      </c>
      <c r="AG52" s="13">
        <f>VLOOKUP(A:A,[1]TDSheet!$A:$AG,33,0)</f>
        <v>72.792200000000008</v>
      </c>
      <c r="AH52" s="13">
        <f>VLOOKUP(A:A,[3]TDSheet!$A:$D,4,0)</f>
        <v>73.001000000000005</v>
      </c>
      <c r="AI52" s="13">
        <f>VLOOKUP(A:A,[1]TDSheet!$A:$AI,35,0)</f>
        <v>0</v>
      </c>
      <c r="AJ52" s="13">
        <f t="shared" si="14"/>
        <v>50</v>
      </c>
      <c r="AK52" s="13"/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825.755</v>
      </c>
      <c r="D53" s="8">
        <v>2699.2640000000001</v>
      </c>
      <c r="E53" s="8">
        <v>1740.8969999999999</v>
      </c>
      <c r="F53" s="8">
        <v>1756.123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1786.1590000000001</v>
      </c>
      <c r="K53" s="13">
        <f t="shared" si="10"/>
        <v>-45.262000000000171</v>
      </c>
      <c r="L53" s="13">
        <f>VLOOKUP(A:A,[1]TDSheet!$A:$M,13,0)</f>
        <v>300</v>
      </c>
      <c r="M53" s="13">
        <f>VLOOKUP(A:A,[1]TDSheet!$A:$U,21,0)</f>
        <v>0</v>
      </c>
      <c r="N53" s="13">
        <f>VLOOKUP(A:A,[1]TDSheet!$A:$V,22,0)</f>
        <v>0</v>
      </c>
      <c r="O53" s="13">
        <f>VLOOKUP(A:A,[1]TDSheet!$A:$X,24,0)</f>
        <v>350</v>
      </c>
      <c r="P53" s="13"/>
      <c r="Q53" s="13"/>
      <c r="R53" s="13"/>
      <c r="S53" s="13"/>
      <c r="T53" s="13"/>
      <c r="U53" s="13"/>
      <c r="V53" s="13"/>
      <c r="W53" s="13">
        <f t="shared" si="11"/>
        <v>348.17939999999999</v>
      </c>
      <c r="X53" s="16">
        <v>200</v>
      </c>
      <c r="Y53" s="17">
        <f t="shared" si="12"/>
        <v>7.4850005485677791</v>
      </c>
      <c r="Z53" s="13">
        <f t="shared" si="13"/>
        <v>5.0437303298242231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215.33679999999998</v>
      </c>
      <c r="AF53" s="13">
        <f>VLOOKUP(A:A,[1]TDSheet!$A:$AF,32,0)</f>
        <v>376.10219999999998</v>
      </c>
      <c r="AG53" s="13">
        <f>VLOOKUP(A:A,[1]TDSheet!$A:$AG,33,0)</f>
        <v>320.44140000000004</v>
      </c>
      <c r="AH53" s="13">
        <f>VLOOKUP(A:A,[3]TDSheet!$A:$D,4,0)</f>
        <v>213.70599999999999</v>
      </c>
      <c r="AI53" s="13" t="str">
        <f>VLOOKUP(A:A,[1]TDSheet!$A:$AI,35,0)</f>
        <v>сниж, авяб</v>
      </c>
      <c r="AJ53" s="13">
        <f t="shared" si="14"/>
        <v>200</v>
      </c>
      <c r="AK53" s="13"/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30.289000000000001</v>
      </c>
      <c r="D54" s="8">
        <v>23.766999999999999</v>
      </c>
      <c r="E54" s="8">
        <v>33.057000000000002</v>
      </c>
      <c r="F54" s="8">
        <v>20.998999999999999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49.2</v>
      </c>
      <c r="K54" s="13">
        <f t="shared" si="10"/>
        <v>-16.143000000000001</v>
      </c>
      <c r="L54" s="13">
        <f>VLOOKUP(A:A,[1]TDSheet!$A:$M,13,0)</f>
        <v>0</v>
      </c>
      <c r="M54" s="13">
        <f>VLOOKUP(A:A,[1]TDSheet!$A:$U,21,0)</f>
        <v>20</v>
      </c>
      <c r="N54" s="13">
        <f>VLOOKUP(A:A,[1]TDSheet!$A:$V,22,0)</f>
        <v>20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6.6114000000000006</v>
      </c>
      <c r="X54" s="16"/>
      <c r="Y54" s="17">
        <f t="shared" si="12"/>
        <v>9.226336328160448</v>
      </c>
      <c r="Z54" s="13">
        <f t="shared" si="13"/>
        <v>3.1761805366488183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3.6101999999999999</v>
      </c>
      <c r="AF54" s="13">
        <f>VLOOKUP(A:A,[1]TDSheet!$A:$AF,32,0)</f>
        <v>2.4047999999999998</v>
      </c>
      <c r="AG54" s="13">
        <f>VLOOKUP(A:A,[1]TDSheet!$A:$AG,33,0)</f>
        <v>4.7671999999999999</v>
      </c>
      <c r="AH54" s="13">
        <f>VLOOKUP(A:A,[3]TDSheet!$A:$D,4,0)</f>
        <v>5.976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126.3</v>
      </c>
      <c r="D55" s="8">
        <v>9956.7150000000001</v>
      </c>
      <c r="E55" s="8">
        <v>6179.8580000000002</v>
      </c>
      <c r="F55" s="8">
        <v>3881.8539999999998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6030.6480000000001</v>
      </c>
      <c r="K55" s="13">
        <f t="shared" si="10"/>
        <v>149.21000000000004</v>
      </c>
      <c r="L55" s="13">
        <f>VLOOKUP(A:A,[1]TDSheet!$A:$M,13,0)</f>
        <v>1450</v>
      </c>
      <c r="M55" s="13">
        <f>VLOOKUP(A:A,[1]TDSheet!$A:$U,21,0)</f>
        <v>900</v>
      </c>
      <c r="N55" s="13">
        <f>VLOOKUP(A:A,[1]TDSheet!$A:$V,22,0)</f>
        <v>1200</v>
      </c>
      <c r="O55" s="13">
        <f>VLOOKUP(A:A,[1]TDSheet!$A:$X,24,0)</f>
        <v>1300</v>
      </c>
      <c r="P55" s="13"/>
      <c r="Q55" s="13"/>
      <c r="R55" s="13"/>
      <c r="S55" s="13"/>
      <c r="T55" s="13"/>
      <c r="U55" s="13"/>
      <c r="V55" s="13"/>
      <c r="W55" s="13">
        <f t="shared" si="11"/>
        <v>1235.9716000000001</v>
      </c>
      <c r="X55" s="16"/>
      <c r="Y55" s="17">
        <f t="shared" si="12"/>
        <v>7.0647691257630827</v>
      </c>
      <c r="Z55" s="13">
        <f t="shared" si="13"/>
        <v>3.1407307417095987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685.70759999999996</v>
      </c>
      <c r="AF55" s="13">
        <f>VLOOKUP(A:A,[1]TDSheet!$A:$AF,32,0)</f>
        <v>1050.6446000000001</v>
      </c>
      <c r="AG55" s="13">
        <f>VLOOKUP(A:A,[1]TDSheet!$A:$AG,33,0)</f>
        <v>1194.9936</v>
      </c>
      <c r="AH55" s="13">
        <f>VLOOKUP(A:A,[3]TDSheet!$A:$D,4,0)</f>
        <v>455.55599999999998</v>
      </c>
      <c r="AI55" s="13" t="str">
        <f>VLOOKUP(A:A,[1]TDSheet!$A:$AI,35,0)</f>
        <v>авгяб-п*2</v>
      </c>
      <c r="AJ55" s="13">
        <f t="shared" si="14"/>
        <v>0</v>
      </c>
      <c r="AK55" s="13"/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2535</v>
      </c>
      <c r="D56" s="8">
        <v>15470</v>
      </c>
      <c r="E56" s="18">
        <v>7569</v>
      </c>
      <c r="F56" s="18">
        <v>4201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4749</v>
      </c>
      <c r="K56" s="13">
        <f t="shared" si="10"/>
        <v>2820</v>
      </c>
      <c r="L56" s="13">
        <f>VLOOKUP(A:A,[1]TDSheet!$A:$M,13,0)</f>
        <v>1200</v>
      </c>
      <c r="M56" s="13">
        <f>VLOOKUP(A:A,[1]TDSheet!$A:$U,21,0)</f>
        <v>300</v>
      </c>
      <c r="N56" s="13">
        <f>VLOOKUP(A:A,[1]TDSheet!$A:$V,22,0)</f>
        <v>1000</v>
      </c>
      <c r="O56" s="13">
        <f>VLOOKUP(A:A,[1]TDSheet!$A:$X,24,0)</f>
        <v>1300</v>
      </c>
      <c r="P56" s="13"/>
      <c r="Q56" s="13"/>
      <c r="R56" s="13"/>
      <c r="S56" s="13"/>
      <c r="T56" s="13"/>
      <c r="U56" s="13"/>
      <c r="V56" s="13"/>
      <c r="W56" s="13">
        <f t="shared" si="11"/>
        <v>1213.8</v>
      </c>
      <c r="X56" s="16">
        <v>1000</v>
      </c>
      <c r="Y56" s="17">
        <f t="shared" si="12"/>
        <v>7.4155544570769489</v>
      </c>
      <c r="Z56" s="13">
        <f t="shared" si="13"/>
        <v>3.4610314714120944</v>
      </c>
      <c r="AA56" s="13"/>
      <c r="AB56" s="13"/>
      <c r="AC56" s="13"/>
      <c r="AD56" s="13">
        <f>VLOOKUP(A:A,[1]TDSheet!$A:$AD,30,0)</f>
        <v>1500</v>
      </c>
      <c r="AE56" s="13">
        <f>VLOOKUP(A:A,[1]TDSheet!$A:$AE,31,0)</f>
        <v>1443.4</v>
      </c>
      <c r="AF56" s="13">
        <f>VLOOKUP(A:A,[1]TDSheet!$A:$AF,32,0)</f>
        <v>1448.8</v>
      </c>
      <c r="AG56" s="13">
        <f>VLOOKUP(A:A,[1]TDSheet!$A:$AG,33,0)</f>
        <v>1346.8</v>
      </c>
      <c r="AH56" s="13">
        <f>VLOOKUP(A:A,[3]TDSheet!$A:$D,4,0)</f>
        <v>645</v>
      </c>
      <c r="AI56" s="13" t="str">
        <f>VLOOKUP(A:A,[1]TDSheet!$A:$AI,35,0)</f>
        <v>оконч</v>
      </c>
      <c r="AJ56" s="13">
        <f t="shared" si="14"/>
        <v>450</v>
      </c>
      <c r="AK56" s="13"/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2297</v>
      </c>
      <c r="D57" s="8">
        <v>5522</v>
      </c>
      <c r="E57" s="8">
        <v>4571</v>
      </c>
      <c r="F57" s="8">
        <v>3169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4642</v>
      </c>
      <c r="K57" s="13">
        <f t="shared" si="10"/>
        <v>-71</v>
      </c>
      <c r="L57" s="13">
        <f>VLOOKUP(A:A,[1]TDSheet!$A:$M,13,0)</f>
        <v>900</v>
      </c>
      <c r="M57" s="13">
        <f>VLOOKUP(A:A,[1]TDSheet!$A:$U,21,0)</f>
        <v>200</v>
      </c>
      <c r="N57" s="13">
        <f>VLOOKUP(A:A,[1]TDSheet!$A:$V,22,0)</f>
        <v>800</v>
      </c>
      <c r="O57" s="13">
        <f>VLOOKUP(A:A,[1]TDSheet!$A:$X,24,0)</f>
        <v>1000</v>
      </c>
      <c r="P57" s="13"/>
      <c r="Q57" s="13"/>
      <c r="R57" s="13"/>
      <c r="S57" s="13"/>
      <c r="T57" s="13"/>
      <c r="U57" s="13"/>
      <c r="V57" s="13"/>
      <c r="W57" s="13">
        <f t="shared" si="11"/>
        <v>914.2</v>
      </c>
      <c r="X57" s="16">
        <v>800</v>
      </c>
      <c r="Y57" s="17">
        <f t="shared" si="12"/>
        <v>7.5136731568584549</v>
      </c>
      <c r="Z57" s="13">
        <f t="shared" si="13"/>
        <v>3.466418726755633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973.6</v>
      </c>
      <c r="AF57" s="13">
        <f>VLOOKUP(A:A,[1]TDSheet!$A:$AF,32,0)</f>
        <v>1061</v>
      </c>
      <c r="AG57" s="13">
        <f>VLOOKUP(A:A,[1]TDSheet!$A:$AG,33,0)</f>
        <v>995.6</v>
      </c>
      <c r="AH57" s="13">
        <f>VLOOKUP(A:A,[3]TDSheet!$A:$D,4,0)</f>
        <v>876</v>
      </c>
      <c r="AI57" s="13">
        <f>VLOOKUP(A:A,[1]TDSheet!$A:$AI,35,0)</f>
        <v>0</v>
      </c>
      <c r="AJ57" s="13">
        <f t="shared" si="14"/>
        <v>360</v>
      </c>
      <c r="AK57" s="13"/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997</v>
      </c>
      <c r="D58" s="8">
        <v>1536</v>
      </c>
      <c r="E58" s="8">
        <v>1404</v>
      </c>
      <c r="F58" s="8">
        <v>1099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1416</v>
      </c>
      <c r="K58" s="13">
        <f t="shared" si="10"/>
        <v>-12</v>
      </c>
      <c r="L58" s="13">
        <f>VLOOKUP(A:A,[1]TDSheet!$A:$M,13,0)</f>
        <v>300</v>
      </c>
      <c r="M58" s="13">
        <f>VLOOKUP(A:A,[1]TDSheet!$A:$U,21,0)</f>
        <v>50</v>
      </c>
      <c r="N58" s="13">
        <f>VLOOKUP(A:A,[1]TDSheet!$A:$V,22,0)</f>
        <v>250</v>
      </c>
      <c r="O58" s="13">
        <f>VLOOKUP(A:A,[1]TDSheet!$A:$X,24,0)</f>
        <v>300</v>
      </c>
      <c r="P58" s="13"/>
      <c r="Q58" s="13"/>
      <c r="R58" s="13"/>
      <c r="S58" s="13"/>
      <c r="T58" s="13"/>
      <c r="U58" s="13"/>
      <c r="V58" s="13"/>
      <c r="W58" s="13">
        <f t="shared" si="11"/>
        <v>280.8</v>
      </c>
      <c r="X58" s="16"/>
      <c r="Y58" s="17">
        <f t="shared" si="12"/>
        <v>7.1189458689458682</v>
      </c>
      <c r="Z58" s="13">
        <f t="shared" si="13"/>
        <v>3.9138176638176638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434.8</v>
      </c>
      <c r="AF58" s="13">
        <f>VLOOKUP(A:A,[1]TDSheet!$A:$AF,32,0)</f>
        <v>356.6</v>
      </c>
      <c r="AG58" s="13">
        <f>VLOOKUP(A:A,[1]TDSheet!$A:$AG,33,0)</f>
        <v>321.60000000000002</v>
      </c>
      <c r="AH58" s="13">
        <f>VLOOKUP(A:A,[3]TDSheet!$A:$D,4,0)</f>
        <v>210</v>
      </c>
      <c r="AI58" s="13" t="str">
        <f>VLOOKUP(A:A,[1]TDSheet!$A:$AI,35,0)</f>
        <v>оконч</v>
      </c>
      <c r="AJ58" s="13">
        <f t="shared" si="14"/>
        <v>0</v>
      </c>
      <c r="AK58" s="13"/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83</v>
      </c>
      <c r="D59" s="8">
        <v>583</v>
      </c>
      <c r="E59" s="8">
        <v>426</v>
      </c>
      <c r="F59" s="8">
        <v>232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500</v>
      </c>
      <c r="K59" s="13">
        <f t="shared" si="10"/>
        <v>-74</v>
      </c>
      <c r="L59" s="13">
        <f>VLOOKUP(A:A,[1]TDSheet!$A:$M,13,0)</f>
        <v>100</v>
      </c>
      <c r="M59" s="13">
        <f>VLOOKUP(A:A,[1]TDSheet!$A:$U,21,0)</f>
        <v>0</v>
      </c>
      <c r="N59" s="13">
        <f>VLOOKUP(A:A,[1]TDSheet!$A:$V,22,0)</f>
        <v>100</v>
      </c>
      <c r="O59" s="13">
        <f>VLOOKUP(A:A,[1]TDSheet!$A:$X,24,0)</f>
        <v>80</v>
      </c>
      <c r="P59" s="13"/>
      <c r="Q59" s="13"/>
      <c r="R59" s="13"/>
      <c r="S59" s="13"/>
      <c r="T59" s="13"/>
      <c r="U59" s="13"/>
      <c r="V59" s="13"/>
      <c r="W59" s="13">
        <f t="shared" si="11"/>
        <v>85.2</v>
      </c>
      <c r="X59" s="16">
        <v>100</v>
      </c>
      <c r="Y59" s="17">
        <f t="shared" si="12"/>
        <v>7.183098591549296</v>
      </c>
      <c r="Z59" s="13">
        <f t="shared" si="13"/>
        <v>2.7230046948356805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76</v>
      </c>
      <c r="AF59" s="13">
        <f>VLOOKUP(A:A,[1]TDSheet!$A:$AF,32,0)</f>
        <v>77</v>
      </c>
      <c r="AG59" s="13">
        <f>VLOOKUP(A:A,[1]TDSheet!$A:$AG,33,0)</f>
        <v>81.599999999999994</v>
      </c>
      <c r="AH59" s="13">
        <f>VLOOKUP(A:A,[3]TDSheet!$A:$D,4,0)</f>
        <v>123</v>
      </c>
      <c r="AI59" s="13" t="e">
        <f>VLOOKUP(A:A,[1]TDSheet!$A:$AI,35,0)</f>
        <v>#N/A</v>
      </c>
      <c r="AJ59" s="13">
        <f t="shared" si="14"/>
        <v>40</v>
      </c>
      <c r="AK59" s="13"/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165</v>
      </c>
      <c r="D60" s="8">
        <v>503</v>
      </c>
      <c r="E60" s="8">
        <v>439</v>
      </c>
      <c r="F60" s="8">
        <v>218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471</v>
      </c>
      <c r="K60" s="13">
        <f t="shared" si="10"/>
        <v>-32</v>
      </c>
      <c r="L60" s="13">
        <f>VLOOKUP(A:A,[1]TDSheet!$A:$M,13,0)</f>
        <v>90</v>
      </c>
      <c r="M60" s="13">
        <f>VLOOKUP(A:A,[1]TDSheet!$A:$U,21,0)</f>
        <v>0</v>
      </c>
      <c r="N60" s="13">
        <f>VLOOKUP(A:A,[1]TDSheet!$A:$V,22,0)</f>
        <v>100</v>
      </c>
      <c r="O60" s="13">
        <f>VLOOKUP(A:A,[1]TDSheet!$A:$X,24,0)</f>
        <v>70</v>
      </c>
      <c r="P60" s="13"/>
      <c r="Q60" s="13"/>
      <c r="R60" s="13"/>
      <c r="S60" s="13"/>
      <c r="T60" s="13"/>
      <c r="U60" s="13"/>
      <c r="V60" s="13"/>
      <c r="W60" s="13">
        <f t="shared" si="11"/>
        <v>87.8</v>
      </c>
      <c r="X60" s="16">
        <v>140</v>
      </c>
      <c r="Y60" s="17">
        <f t="shared" si="12"/>
        <v>7.0387243735763096</v>
      </c>
      <c r="Z60" s="13">
        <f t="shared" si="13"/>
        <v>2.4829157175398633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77.400000000000006</v>
      </c>
      <c r="AF60" s="13">
        <f>VLOOKUP(A:A,[1]TDSheet!$A:$AF,32,0)</f>
        <v>69.2</v>
      </c>
      <c r="AG60" s="13">
        <f>VLOOKUP(A:A,[1]TDSheet!$A:$AG,33,0)</f>
        <v>83</v>
      </c>
      <c r="AH60" s="13">
        <f>VLOOKUP(A:A,[3]TDSheet!$A:$D,4,0)</f>
        <v>131</v>
      </c>
      <c r="AI60" s="13" t="e">
        <f>VLOOKUP(A:A,[1]TDSheet!$A:$AI,35,0)</f>
        <v>#N/A</v>
      </c>
      <c r="AJ60" s="13">
        <f t="shared" si="14"/>
        <v>56</v>
      </c>
      <c r="AK60" s="13"/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467.47699999999998</v>
      </c>
      <c r="D61" s="8">
        <v>1505.2180000000001</v>
      </c>
      <c r="E61" s="8">
        <v>1034.7809999999999</v>
      </c>
      <c r="F61" s="8">
        <v>919.71100000000001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1044.2239999999999</v>
      </c>
      <c r="K61" s="13">
        <f t="shared" si="10"/>
        <v>-9.4429999999999836</v>
      </c>
      <c r="L61" s="13">
        <f>VLOOKUP(A:A,[1]TDSheet!$A:$M,13,0)</f>
        <v>250</v>
      </c>
      <c r="M61" s="13">
        <f>VLOOKUP(A:A,[1]TDSheet!$A:$U,21,0)</f>
        <v>0</v>
      </c>
      <c r="N61" s="13">
        <f>VLOOKUP(A:A,[1]TDSheet!$A:$V,22,0)</f>
        <v>150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3"/>
      <c r="W61" s="13">
        <f t="shared" si="11"/>
        <v>206.9562</v>
      </c>
      <c r="X61" s="16">
        <v>200</v>
      </c>
      <c r="Y61" s="17">
        <f t="shared" si="12"/>
        <v>8.3095408593702444</v>
      </c>
      <c r="Z61" s="13">
        <f t="shared" si="13"/>
        <v>4.4439886314108978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208.82220000000001</v>
      </c>
      <c r="AF61" s="13">
        <f>VLOOKUP(A:A,[1]TDSheet!$A:$AF,32,0)</f>
        <v>231.65639999999999</v>
      </c>
      <c r="AG61" s="13">
        <f>VLOOKUP(A:A,[1]TDSheet!$A:$AG,33,0)</f>
        <v>234.137</v>
      </c>
      <c r="AH61" s="13">
        <f>VLOOKUP(A:A,[3]TDSheet!$A:$D,4,0)</f>
        <v>81.605999999999995</v>
      </c>
      <c r="AI61" s="13" t="str">
        <f>VLOOKUP(A:A,[1]TDSheet!$A:$AI,35,0)</f>
        <v>авгяб</v>
      </c>
      <c r="AJ61" s="13">
        <f t="shared" si="14"/>
        <v>200</v>
      </c>
      <c r="AK61" s="13"/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831</v>
      </c>
      <c r="D62" s="8">
        <v>516</v>
      </c>
      <c r="E62" s="8">
        <v>822</v>
      </c>
      <c r="F62" s="8">
        <v>483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841</v>
      </c>
      <c r="K62" s="13">
        <f t="shared" si="10"/>
        <v>-19</v>
      </c>
      <c r="L62" s="13">
        <f>VLOOKUP(A:A,[1]TDSheet!$A:$M,13,0)</f>
        <v>500</v>
      </c>
      <c r="M62" s="13">
        <f>VLOOKUP(A:A,[1]TDSheet!$A:$U,21,0)</f>
        <v>0</v>
      </c>
      <c r="N62" s="13">
        <f>VLOOKUP(A:A,[1]TDSheet!$A:$V,22,0)</f>
        <v>0</v>
      </c>
      <c r="O62" s="13">
        <f>VLOOKUP(A:A,[1]TDSheet!$A:$X,24,0)</f>
        <v>500</v>
      </c>
      <c r="P62" s="13"/>
      <c r="Q62" s="13"/>
      <c r="R62" s="13"/>
      <c r="S62" s="13"/>
      <c r="T62" s="13"/>
      <c r="U62" s="13"/>
      <c r="V62" s="13"/>
      <c r="W62" s="13">
        <f t="shared" si="11"/>
        <v>164.4</v>
      </c>
      <c r="X62" s="16">
        <v>1000</v>
      </c>
      <c r="Y62" s="17">
        <f t="shared" si="12"/>
        <v>15.103406326034063</v>
      </c>
      <c r="Z62" s="13">
        <f t="shared" si="13"/>
        <v>2.937956204379562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94.4</v>
      </c>
      <c r="AF62" s="13">
        <f>VLOOKUP(A:A,[1]TDSheet!$A:$AF,32,0)</f>
        <v>130.4</v>
      </c>
      <c r="AG62" s="13">
        <f>VLOOKUP(A:A,[1]TDSheet!$A:$AG,33,0)</f>
        <v>138.6</v>
      </c>
      <c r="AH62" s="13">
        <f>VLOOKUP(A:A,[3]TDSheet!$A:$D,4,0)</f>
        <v>201</v>
      </c>
      <c r="AI62" s="13" t="e">
        <f>VLOOKUP(A:A,[1]TDSheet!$A:$AI,35,0)</f>
        <v>#N/A</v>
      </c>
      <c r="AJ62" s="13">
        <f t="shared" si="14"/>
        <v>100</v>
      </c>
      <c r="AK62" s="13"/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1022.705</v>
      </c>
      <c r="D63" s="8">
        <v>16.393000000000001</v>
      </c>
      <c r="E63" s="8">
        <v>473.06700000000001</v>
      </c>
      <c r="F63" s="8">
        <v>553.625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486.89600000000002</v>
      </c>
      <c r="K63" s="13">
        <f t="shared" si="10"/>
        <v>-13.829000000000008</v>
      </c>
      <c r="L63" s="13">
        <f>VLOOKUP(A:A,[1]TDSheet!$A:$M,13,0)</f>
        <v>0</v>
      </c>
      <c r="M63" s="13">
        <f>VLOOKUP(A:A,[1]TDSheet!$A:$U,21,0)</f>
        <v>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94.613399999999999</v>
      </c>
      <c r="X63" s="16"/>
      <c r="Y63" s="17">
        <f t="shared" si="12"/>
        <v>5.8514438758146312</v>
      </c>
      <c r="Z63" s="13">
        <f t="shared" si="13"/>
        <v>5.8514438758146312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177.19839999999999</v>
      </c>
      <c r="AF63" s="13">
        <f>VLOOKUP(A:A,[1]TDSheet!$A:$AF,32,0)</f>
        <v>60.947600000000001</v>
      </c>
      <c r="AG63" s="13">
        <f>VLOOKUP(A:A,[1]TDSheet!$A:$AG,33,0)</f>
        <v>72.574399999999997</v>
      </c>
      <c r="AH63" s="13">
        <f>VLOOKUP(A:A,[3]TDSheet!$A:$D,4,0)</f>
        <v>87.325000000000003</v>
      </c>
      <c r="AI63" s="20" t="str">
        <f>VLOOKUP(A:A,[1]TDSheet!$A:$AI,35,0)</f>
        <v>увел</v>
      </c>
      <c r="AJ63" s="13">
        <f t="shared" si="14"/>
        <v>0</v>
      </c>
      <c r="AK63" s="13"/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1165</v>
      </c>
      <c r="D64" s="8">
        <v>5330</v>
      </c>
      <c r="E64" s="8">
        <v>4002</v>
      </c>
      <c r="F64" s="8">
        <v>2447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4036</v>
      </c>
      <c r="K64" s="13">
        <f t="shared" si="10"/>
        <v>-34</v>
      </c>
      <c r="L64" s="13">
        <f>VLOOKUP(A:A,[1]TDSheet!$A:$M,13,0)</f>
        <v>700</v>
      </c>
      <c r="M64" s="13">
        <f>VLOOKUP(A:A,[1]TDSheet!$A:$U,21,0)</f>
        <v>200</v>
      </c>
      <c r="N64" s="13">
        <f>VLOOKUP(A:A,[1]TDSheet!$A:$V,22,0)</f>
        <v>700</v>
      </c>
      <c r="O64" s="13">
        <f>VLOOKUP(A:A,[1]TDSheet!$A:$X,24,0)</f>
        <v>800</v>
      </c>
      <c r="P64" s="13"/>
      <c r="Q64" s="13"/>
      <c r="R64" s="13"/>
      <c r="S64" s="13"/>
      <c r="T64" s="13"/>
      <c r="U64" s="13"/>
      <c r="V64" s="13"/>
      <c r="W64" s="13">
        <f t="shared" si="11"/>
        <v>800.4</v>
      </c>
      <c r="X64" s="16">
        <v>800</v>
      </c>
      <c r="Y64" s="17">
        <f t="shared" si="12"/>
        <v>7.0552223888055972</v>
      </c>
      <c r="Z64" s="13">
        <f t="shared" si="13"/>
        <v>3.0572213893053473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749.6</v>
      </c>
      <c r="AF64" s="13">
        <f>VLOOKUP(A:A,[1]TDSheet!$A:$AF,32,0)</f>
        <v>852</v>
      </c>
      <c r="AG64" s="13">
        <f>VLOOKUP(A:A,[1]TDSheet!$A:$AG,33,0)</f>
        <v>839.6</v>
      </c>
      <c r="AH64" s="13">
        <f>VLOOKUP(A:A,[3]TDSheet!$A:$D,4,0)</f>
        <v>888</v>
      </c>
      <c r="AI64" s="13">
        <f>VLOOKUP(A:A,[1]TDSheet!$A:$AI,35,0)</f>
        <v>0</v>
      </c>
      <c r="AJ64" s="13">
        <f t="shared" si="14"/>
        <v>320</v>
      </c>
      <c r="AK64" s="13"/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1337</v>
      </c>
      <c r="D65" s="8">
        <v>4752</v>
      </c>
      <c r="E65" s="8">
        <v>3504</v>
      </c>
      <c r="F65" s="8">
        <v>2508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3557</v>
      </c>
      <c r="K65" s="13">
        <f t="shared" si="10"/>
        <v>-53</v>
      </c>
      <c r="L65" s="13">
        <f>VLOOKUP(A:A,[1]TDSheet!$A:$M,13,0)</f>
        <v>700</v>
      </c>
      <c r="M65" s="13">
        <f>VLOOKUP(A:A,[1]TDSheet!$A:$U,21,0)</f>
        <v>0</v>
      </c>
      <c r="N65" s="13">
        <f>VLOOKUP(A:A,[1]TDSheet!$A:$V,22,0)</f>
        <v>500</v>
      </c>
      <c r="O65" s="13">
        <f>VLOOKUP(A:A,[1]TDSheet!$A:$X,24,0)</f>
        <v>700</v>
      </c>
      <c r="P65" s="13"/>
      <c r="Q65" s="13"/>
      <c r="R65" s="13"/>
      <c r="S65" s="13"/>
      <c r="T65" s="13"/>
      <c r="U65" s="13"/>
      <c r="V65" s="13"/>
      <c r="W65" s="13">
        <f t="shared" si="11"/>
        <v>700.8</v>
      </c>
      <c r="X65" s="16">
        <v>500</v>
      </c>
      <c r="Y65" s="17">
        <f t="shared" si="12"/>
        <v>7.0034246575342474</v>
      </c>
      <c r="Z65" s="13">
        <f t="shared" si="13"/>
        <v>3.5787671232876717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667.8</v>
      </c>
      <c r="AF65" s="13">
        <f>VLOOKUP(A:A,[1]TDSheet!$A:$AF,32,0)</f>
        <v>773.2</v>
      </c>
      <c r="AG65" s="13">
        <f>VLOOKUP(A:A,[1]TDSheet!$A:$AG,33,0)</f>
        <v>778.8</v>
      </c>
      <c r="AH65" s="13">
        <f>VLOOKUP(A:A,[3]TDSheet!$A:$D,4,0)</f>
        <v>725</v>
      </c>
      <c r="AI65" s="13">
        <f>VLOOKUP(A:A,[1]TDSheet!$A:$AI,35,0)</f>
        <v>0</v>
      </c>
      <c r="AJ65" s="13">
        <f t="shared" si="14"/>
        <v>200</v>
      </c>
      <c r="AK65" s="13"/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434.62900000000002</v>
      </c>
      <c r="D66" s="8">
        <v>1063.22</v>
      </c>
      <c r="E66" s="8">
        <v>675.78300000000002</v>
      </c>
      <c r="F66" s="8">
        <v>408.464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613.68200000000002</v>
      </c>
      <c r="K66" s="13">
        <f t="shared" si="10"/>
        <v>62.100999999999999</v>
      </c>
      <c r="L66" s="13">
        <f>VLOOKUP(A:A,[1]TDSheet!$A:$M,13,0)</f>
        <v>120</v>
      </c>
      <c r="M66" s="13">
        <f>VLOOKUP(A:A,[1]TDSheet!$A:$U,21,0)</f>
        <v>0</v>
      </c>
      <c r="N66" s="13">
        <f>VLOOKUP(A:A,[1]TDSheet!$A:$V,22,0)</f>
        <v>140</v>
      </c>
      <c r="O66" s="13">
        <f>VLOOKUP(A:A,[1]TDSheet!$A:$X,24,0)</f>
        <v>130</v>
      </c>
      <c r="P66" s="13"/>
      <c r="Q66" s="13"/>
      <c r="R66" s="13"/>
      <c r="S66" s="13"/>
      <c r="T66" s="13"/>
      <c r="U66" s="13"/>
      <c r="V66" s="13"/>
      <c r="W66" s="13">
        <f t="shared" si="11"/>
        <v>135.1566</v>
      </c>
      <c r="X66" s="16">
        <v>150</v>
      </c>
      <c r="Y66" s="17">
        <f t="shared" si="12"/>
        <v>7.0175189372920004</v>
      </c>
      <c r="Z66" s="13">
        <f t="shared" si="13"/>
        <v>3.0221535611283503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204.2792</v>
      </c>
      <c r="AF66" s="13">
        <f>VLOOKUP(A:A,[1]TDSheet!$A:$AF,32,0)</f>
        <v>165.13820000000001</v>
      </c>
      <c r="AG66" s="13">
        <f>VLOOKUP(A:A,[1]TDSheet!$A:$AG,33,0)</f>
        <v>135.94559999999998</v>
      </c>
      <c r="AH66" s="13">
        <f>VLOOKUP(A:A,[3]TDSheet!$A:$D,4,0)</f>
        <v>162.416</v>
      </c>
      <c r="AI66" s="13">
        <f>VLOOKUP(A:A,[1]TDSheet!$A:$AI,35,0)</f>
        <v>0</v>
      </c>
      <c r="AJ66" s="13">
        <f t="shared" si="14"/>
        <v>150</v>
      </c>
      <c r="AK66" s="13"/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90.18</v>
      </c>
      <c r="D67" s="8">
        <v>561.63499999999999</v>
      </c>
      <c r="E67" s="8">
        <v>260.45699999999999</v>
      </c>
      <c r="F67" s="8">
        <v>198.63200000000001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248.607</v>
      </c>
      <c r="K67" s="13">
        <f t="shared" si="10"/>
        <v>11.849999999999994</v>
      </c>
      <c r="L67" s="13">
        <f>VLOOKUP(A:A,[1]TDSheet!$A:$M,13,0)</f>
        <v>50</v>
      </c>
      <c r="M67" s="13">
        <f>VLOOKUP(A:A,[1]TDSheet!$A:$U,21,0)</f>
        <v>0</v>
      </c>
      <c r="N67" s="13">
        <f>VLOOKUP(A:A,[1]TDSheet!$A:$V,22,0)</f>
        <v>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52.0914</v>
      </c>
      <c r="X67" s="16">
        <v>70</v>
      </c>
      <c r="Y67" s="17">
        <f t="shared" si="12"/>
        <v>7.0766383702492162</v>
      </c>
      <c r="Z67" s="13">
        <f t="shared" si="13"/>
        <v>3.8131438202851142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50.892000000000003</v>
      </c>
      <c r="AF67" s="13">
        <f>VLOOKUP(A:A,[1]TDSheet!$A:$AF,32,0)</f>
        <v>47.580399999999997</v>
      </c>
      <c r="AG67" s="13">
        <f>VLOOKUP(A:A,[1]TDSheet!$A:$AG,33,0)</f>
        <v>56.971600000000002</v>
      </c>
      <c r="AH67" s="13">
        <f>VLOOKUP(A:A,[3]TDSheet!$A:$D,4,0)</f>
        <v>65.173000000000002</v>
      </c>
      <c r="AI67" s="13" t="e">
        <f>VLOOKUP(A:A,[1]TDSheet!$A:$AI,35,0)</f>
        <v>#N/A</v>
      </c>
      <c r="AJ67" s="13">
        <f t="shared" si="14"/>
        <v>70</v>
      </c>
      <c r="AK67" s="13"/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364.25200000000001</v>
      </c>
      <c r="D68" s="8">
        <v>1443.6890000000001</v>
      </c>
      <c r="E68" s="8">
        <v>721.57399999999996</v>
      </c>
      <c r="F68" s="8">
        <v>585.57600000000002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641.64400000000001</v>
      </c>
      <c r="K68" s="13">
        <f t="shared" si="10"/>
        <v>79.92999999999995</v>
      </c>
      <c r="L68" s="13">
        <f>VLOOKUP(A:A,[1]TDSheet!$A:$M,13,0)</f>
        <v>150</v>
      </c>
      <c r="M68" s="13">
        <f>VLOOKUP(A:A,[1]TDSheet!$A:$U,21,0)</f>
        <v>0</v>
      </c>
      <c r="N68" s="13">
        <f>VLOOKUP(A:A,[1]TDSheet!$A:$V,22,0)</f>
        <v>40</v>
      </c>
      <c r="O68" s="13">
        <f>VLOOKUP(A:A,[1]TDSheet!$A:$X,24,0)</f>
        <v>140</v>
      </c>
      <c r="P68" s="13"/>
      <c r="Q68" s="13"/>
      <c r="R68" s="13"/>
      <c r="S68" s="13"/>
      <c r="T68" s="13"/>
      <c r="U68" s="13"/>
      <c r="V68" s="13"/>
      <c r="W68" s="13">
        <f t="shared" si="11"/>
        <v>144.31479999999999</v>
      </c>
      <c r="X68" s="16">
        <v>100</v>
      </c>
      <c r="Y68" s="17">
        <f t="shared" si="12"/>
        <v>7.0372269510819407</v>
      </c>
      <c r="Z68" s="13">
        <f t="shared" si="13"/>
        <v>4.0576295709102608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120.7406</v>
      </c>
      <c r="AF68" s="13">
        <f>VLOOKUP(A:A,[1]TDSheet!$A:$AF,32,0)</f>
        <v>158.24520000000001</v>
      </c>
      <c r="AG68" s="13">
        <f>VLOOKUP(A:A,[1]TDSheet!$A:$AG,33,0)</f>
        <v>157.5222</v>
      </c>
      <c r="AH68" s="13">
        <f>VLOOKUP(A:A,[3]TDSheet!$A:$D,4,0)</f>
        <v>129.291</v>
      </c>
      <c r="AI68" s="13">
        <f>VLOOKUP(A:A,[1]TDSheet!$A:$AI,35,0)</f>
        <v>0</v>
      </c>
      <c r="AJ68" s="13">
        <f t="shared" si="14"/>
        <v>100</v>
      </c>
      <c r="AK68" s="13"/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148.69</v>
      </c>
      <c r="D69" s="8">
        <v>560.58699999999999</v>
      </c>
      <c r="E69" s="8">
        <v>369.863</v>
      </c>
      <c r="F69" s="8">
        <v>155.25800000000001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365.97199999999998</v>
      </c>
      <c r="K69" s="13">
        <f t="shared" si="10"/>
        <v>3.8910000000000196</v>
      </c>
      <c r="L69" s="13">
        <f>VLOOKUP(A:A,[1]TDSheet!$A:$M,13,0)</f>
        <v>50</v>
      </c>
      <c r="M69" s="13">
        <f>VLOOKUP(A:A,[1]TDSheet!$A:$U,21,0)</f>
        <v>80</v>
      </c>
      <c r="N69" s="13">
        <f>VLOOKUP(A:A,[1]TDSheet!$A:$V,22,0)</f>
        <v>60</v>
      </c>
      <c r="O69" s="13">
        <f>VLOOKUP(A:A,[1]TDSheet!$A:$X,24,0)</f>
        <v>70</v>
      </c>
      <c r="P69" s="13"/>
      <c r="Q69" s="13"/>
      <c r="R69" s="13"/>
      <c r="S69" s="13"/>
      <c r="T69" s="13"/>
      <c r="U69" s="13"/>
      <c r="V69" s="13"/>
      <c r="W69" s="13">
        <f t="shared" si="11"/>
        <v>73.9726</v>
      </c>
      <c r="X69" s="16">
        <v>110</v>
      </c>
      <c r="Y69" s="17">
        <f t="shared" si="12"/>
        <v>7.1007102629892698</v>
      </c>
      <c r="Z69" s="13">
        <f t="shared" si="13"/>
        <v>2.0988582258836384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59.396400000000007</v>
      </c>
      <c r="AF69" s="13">
        <f>VLOOKUP(A:A,[1]TDSheet!$A:$AF,32,0)</f>
        <v>70.030600000000007</v>
      </c>
      <c r="AG69" s="13">
        <f>VLOOKUP(A:A,[1]TDSheet!$A:$AG,33,0)</f>
        <v>63.776800000000001</v>
      </c>
      <c r="AH69" s="13">
        <f>VLOOKUP(A:A,[3]TDSheet!$A:$D,4,0)</f>
        <v>87.983999999999995</v>
      </c>
      <c r="AI69" s="13" t="e">
        <f>VLOOKUP(A:A,[1]TDSheet!$A:$AI,35,0)</f>
        <v>#N/A</v>
      </c>
      <c r="AJ69" s="13">
        <f t="shared" si="14"/>
        <v>110</v>
      </c>
      <c r="AK69" s="13"/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150</v>
      </c>
      <c r="D70" s="8">
        <v>84</v>
      </c>
      <c r="E70" s="8">
        <v>152</v>
      </c>
      <c r="F70" s="8">
        <v>79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156</v>
      </c>
      <c r="K70" s="13">
        <f t="shared" si="10"/>
        <v>-4</v>
      </c>
      <c r="L70" s="13">
        <f>VLOOKUP(A:A,[1]TDSheet!$A:$M,13,0)</f>
        <v>30</v>
      </c>
      <c r="M70" s="13">
        <f>VLOOKUP(A:A,[1]TDSheet!$A:$U,21,0)</f>
        <v>0</v>
      </c>
      <c r="N70" s="13">
        <f>VLOOKUP(A:A,[1]TDSheet!$A:$V,22,0)</f>
        <v>20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3"/>
      <c r="W70" s="13">
        <f t="shared" si="11"/>
        <v>30.4</v>
      </c>
      <c r="X70" s="16">
        <v>60</v>
      </c>
      <c r="Y70" s="17">
        <f t="shared" si="12"/>
        <v>7.2039473684210531</v>
      </c>
      <c r="Z70" s="13">
        <f t="shared" si="13"/>
        <v>2.5986842105263159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34</v>
      </c>
      <c r="AF70" s="13">
        <f>VLOOKUP(A:A,[1]TDSheet!$A:$AF,32,0)</f>
        <v>37</v>
      </c>
      <c r="AG70" s="13">
        <f>VLOOKUP(A:A,[1]TDSheet!$A:$AG,33,0)</f>
        <v>26.8</v>
      </c>
      <c r="AH70" s="13">
        <f>VLOOKUP(A:A,[3]TDSheet!$A:$D,4,0)</f>
        <v>53</v>
      </c>
      <c r="AI70" s="13">
        <f>VLOOKUP(A:A,[1]TDSheet!$A:$AI,35,0)</f>
        <v>0</v>
      </c>
      <c r="AJ70" s="13">
        <f t="shared" si="14"/>
        <v>36</v>
      </c>
      <c r="AK70" s="13"/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163</v>
      </c>
      <c r="D71" s="8">
        <v>670</v>
      </c>
      <c r="E71" s="8">
        <v>418</v>
      </c>
      <c r="F71" s="8">
        <v>412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407</v>
      </c>
      <c r="K71" s="13">
        <f t="shared" si="10"/>
        <v>11</v>
      </c>
      <c r="L71" s="13">
        <f>VLOOKUP(A:A,[1]TDSheet!$A:$M,13,0)</f>
        <v>100</v>
      </c>
      <c r="M71" s="13">
        <f>VLOOKUP(A:A,[1]TDSheet!$A:$U,21,0)</f>
        <v>0</v>
      </c>
      <c r="N71" s="13">
        <f>VLOOKUP(A:A,[1]TDSheet!$A:$V,22,0)</f>
        <v>0</v>
      </c>
      <c r="O71" s="13">
        <f>VLOOKUP(A:A,[1]TDSheet!$A:$X,24,0)</f>
        <v>80</v>
      </c>
      <c r="P71" s="13"/>
      <c r="Q71" s="13"/>
      <c r="R71" s="13"/>
      <c r="S71" s="13"/>
      <c r="T71" s="13"/>
      <c r="U71" s="13"/>
      <c r="V71" s="13"/>
      <c r="W71" s="13">
        <f t="shared" si="11"/>
        <v>83.6</v>
      </c>
      <c r="X71" s="16"/>
      <c r="Y71" s="17">
        <f t="shared" si="12"/>
        <v>7.0813397129186608</v>
      </c>
      <c r="Z71" s="13">
        <f t="shared" si="13"/>
        <v>4.928229665071771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70</v>
      </c>
      <c r="AF71" s="13">
        <f>VLOOKUP(A:A,[1]TDSheet!$A:$AF,32,0)</f>
        <v>94.2</v>
      </c>
      <c r="AG71" s="13">
        <f>VLOOKUP(A:A,[1]TDSheet!$A:$AG,33,0)</f>
        <v>104</v>
      </c>
      <c r="AH71" s="13">
        <f>VLOOKUP(A:A,[3]TDSheet!$A:$D,4,0)</f>
        <v>41</v>
      </c>
      <c r="AI71" s="13" t="str">
        <f>VLOOKUP(A:A,[1]TDSheet!$A:$AI,35,0)</f>
        <v>продавг</v>
      </c>
      <c r="AJ71" s="13">
        <f t="shared" si="14"/>
        <v>0</v>
      </c>
      <c r="AK71" s="13"/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210</v>
      </c>
      <c r="D72" s="8">
        <v>936</v>
      </c>
      <c r="E72" s="8">
        <v>564</v>
      </c>
      <c r="F72" s="8">
        <v>564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578</v>
      </c>
      <c r="K72" s="13">
        <f t="shared" ref="K72:K111" si="15">E72-J72</f>
        <v>-14</v>
      </c>
      <c r="L72" s="13">
        <f>VLOOKUP(A:A,[1]TDSheet!$A:$M,13,0)</f>
        <v>130</v>
      </c>
      <c r="M72" s="13">
        <f>VLOOKUP(A:A,[1]TDSheet!$A:$U,21,0)</f>
        <v>0</v>
      </c>
      <c r="N72" s="13">
        <f>VLOOKUP(A:A,[1]TDSheet!$A:$V,22,0)</f>
        <v>0</v>
      </c>
      <c r="O72" s="13">
        <f>VLOOKUP(A:A,[1]TDSheet!$A:$X,24,0)</f>
        <v>110</v>
      </c>
      <c r="P72" s="13"/>
      <c r="Q72" s="13"/>
      <c r="R72" s="13"/>
      <c r="S72" s="13"/>
      <c r="T72" s="13"/>
      <c r="U72" s="13"/>
      <c r="V72" s="13"/>
      <c r="W72" s="13">
        <f t="shared" ref="W72:W111" si="16">(E72-AD72)/5</f>
        <v>112.8</v>
      </c>
      <c r="X72" s="16"/>
      <c r="Y72" s="17">
        <f t="shared" ref="Y72:Y111" si="17">(F72+L72+M72+N72+O72+X72)/W72</f>
        <v>7.1276595744680851</v>
      </c>
      <c r="Z72" s="13">
        <f t="shared" ref="Z72:Z111" si="18">F72/W72</f>
        <v>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117</v>
      </c>
      <c r="AF72" s="13">
        <f>VLOOKUP(A:A,[1]TDSheet!$A:$AF,32,0)</f>
        <v>131.19999999999999</v>
      </c>
      <c r="AG72" s="13">
        <f>VLOOKUP(A:A,[1]TDSheet!$A:$AG,33,0)</f>
        <v>148.6</v>
      </c>
      <c r="AH72" s="13">
        <f>VLOOKUP(A:A,[3]TDSheet!$A:$D,4,0)</f>
        <v>88</v>
      </c>
      <c r="AI72" s="13" t="str">
        <f>VLOOKUP(A:A,[1]TDSheet!$A:$AI,35,0)</f>
        <v>продавг</v>
      </c>
      <c r="AJ72" s="13">
        <f t="shared" ref="AJ72:AJ111" si="19">X72*H72</f>
        <v>0</v>
      </c>
      <c r="AK72" s="13"/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84.942999999999998</v>
      </c>
      <c r="D73" s="8">
        <v>325.09300000000002</v>
      </c>
      <c r="E73" s="8">
        <v>247.03</v>
      </c>
      <c r="F73" s="8">
        <v>154.53299999999999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256.57499999999999</v>
      </c>
      <c r="K73" s="13">
        <f t="shared" si="15"/>
        <v>-9.5449999999999875</v>
      </c>
      <c r="L73" s="13">
        <f>VLOOKUP(A:A,[1]TDSheet!$A:$M,13,0)</f>
        <v>40</v>
      </c>
      <c r="M73" s="13">
        <f>VLOOKUP(A:A,[1]TDSheet!$A:$U,21,0)</f>
        <v>30</v>
      </c>
      <c r="N73" s="13">
        <f>VLOOKUP(A:A,[1]TDSheet!$A:$V,22,0)</f>
        <v>30</v>
      </c>
      <c r="O73" s="13">
        <f>VLOOKUP(A:A,[1]TDSheet!$A:$X,24,0)</f>
        <v>40</v>
      </c>
      <c r="P73" s="13"/>
      <c r="Q73" s="13"/>
      <c r="R73" s="13"/>
      <c r="S73" s="13"/>
      <c r="T73" s="13"/>
      <c r="U73" s="13"/>
      <c r="V73" s="13"/>
      <c r="W73" s="13">
        <f t="shared" si="16"/>
        <v>49.405999999999999</v>
      </c>
      <c r="X73" s="16">
        <v>40</v>
      </c>
      <c r="Y73" s="17">
        <f t="shared" si="17"/>
        <v>6.771100676031252</v>
      </c>
      <c r="Z73" s="13">
        <f t="shared" si="18"/>
        <v>3.1278184835849894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37.7346</v>
      </c>
      <c r="AF73" s="13">
        <f>VLOOKUP(A:A,[1]TDSheet!$A:$AF,32,0)</f>
        <v>44.8108</v>
      </c>
      <c r="AG73" s="13">
        <f>VLOOKUP(A:A,[1]TDSheet!$A:$AG,33,0)</f>
        <v>51.682000000000002</v>
      </c>
      <c r="AH73" s="13">
        <f>VLOOKUP(A:A,[3]TDSheet!$A:$D,4,0)</f>
        <v>41.923999999999999</v>
      </c>
      <c r="AI73" s="13">
        <f>VLOOKUP(A:A,[1]TDSheet!$A:$AI,35,0)</f>
        <v>0</v>
      </c>
      <c r="AJ73" s="13">
        <f t="shared" si="19"/>
        <v>40</v>
      </c>
      <c r="AK73" s="13"/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452</v>
      </c>
      <c r="D74" s="8">
        <v>1132</v>
      </c>
      <c r="E74" s="8">
        <v>1067</v>
      </c>
      <c r="F74" s="8">
        <v>494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1076</v>
      </c>
      <c r="K74" s="13">
        <f t="shared" si="15"/>
        <v>-9</v>
      </c>
      <c r="L74" s="13">
        <f>VLOOKUP(A:A,[1]TDSheet!$A:$M,13,0)</f>
        <v>160</v>
      </c>
      <c r="M74" s="13">
        <f>VLOOKUP(A:A,[1]TDSheet!$A:$U,21,0)</f>
        <v>300</v>
      </c>
      <c r="N74" s="13">
        <f>VLOOKUP(A:A,[1]TDSheet!$A:$V,22,0)</f>
        <v>300</v>
      </c>
      <c r="O74" s="13">
        <f>VLOOKUP(A:A,[1]TDSheet!$A:$X,24,0)</f>
        <v>200</v>
      </c>
      <c r="P74" s="13"/>
      <c r="Q74" s="13"/>
      <c r="R74" s="13"/>
      <c r="S74" s="13"/>
      <c r="T74" s="13"/>
      <c r="U74" s="13"/>
      <c r="V74" s="13"/>
      <c r="W74" s="13">
        <f t="shared" si="16"/>
        <v>213.4</v>
      </c>
      <c r="X74" s="16">
        <v>100</v>
      </c>
      <c r="Y74" s="17">
        <f t="shared" si="17"/>
        <v>7.2820993439550135</v>
      </c>
      <c r="Z74" s="13">
        <f t="shared" si="18"/>
        <v>2.3149015932521086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160.6</v>
      </c>
      <c r="AF74" s="13">
        <f>VLOOKUP(A:A,[1]TDSheet!$A:$AF,32,0)</f>
        <v>202.6</v>
      </c>
      <c r="AG74" s="13">
        <f>VLOOKUP(A:A,[1]TDSheet!$A:$AG,33,0)</f>
        <v>181.4</v>
      </c>
      <c r="AH74" s="13">
        <f>VLOOKUP(A:A,[3]TDSheet!$A:$D,4,0)</f>
        <v>133</v>
      </c>
      <c r="AI74" s="13" t="str">
        <f>VLOOKUP(A:A,[1]TDSheet!$A:$AI,35,0)</f>
        <v>авгяб</v>
      </c>
      <c r="AJ74" s="13">
        <f t="shared" si="19"/>
        <v>60</v>
      </c>
      <c r="AK74" s="13"/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603</v>
      </c>
      <c r="D75" s="8">
        <v>1071</v>
      </c>
      <c r="E75" s="8">
        <v>1067</v>
      </c>
      <c r="F75" s="8">
        <v>589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1071</v>
      </c>
      <c r="K75" s="13">
        <f t="shared" si="15"/>
        <v>-4</v>
      </c>
      <c r="L75" s="13">
        <f>VLOOKUP(A:A,[1]TDSheet!$A:$M,13,0)</f>
        <v>190</v>
      </c>
      <c r="M75" s="13">
        <f>VLOOKUP(A:A,[1]TDSheet!$A:$U,21,0)</f>
        <v>200</v>
      </c>
      <c r="N75" s="13">
        <f>VLOOKUP(A:A,[1]TDSheet!$A:$V,22,0)</f>
        <v>250</v>
      </c>
      <c r="O75" s="13">
        <f>VLOOKUP(A:A,[1]TDSheet!$A:$X,24,0)</f>
        <v>200</v>
      </c>
      <c r="P75" s="13"/>
      <c r="Q75" s="13"/>
      <c r="R75" s="13"/>
      <c r="S75" s="13"/>
      <c r="T75" s="13"/>
      <c r="U75" s="13"/>
      <c r="V75" s="13"/>
      <c r="W75" s="13">
        <f t="shared" si="16"/>
        <v>213.4</v>
      </c>
      <c r="X75" s="16">
        <v>100</v>
      </c>
      <c r="Y75" s="17">
        <f t="shared" si="17"/>
        <v>7.1649484536082468</v>
      </c>
      <c r="Z75" s="13">
        <f t="shared" si="18"/>
        <v>2.7600749765698218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225.6</v>
      </c>
      <c r="AF75" s="13">
        <f>VLOOKUP(A:A,[1]TDSheet!$A:$AF,32,0)</f>
        <v>255</v>
      </c>
      <c r="AG75" s="13">
        <f>VLOOKUP(A:A,[1]TDSheet!$A:$AG,33,0)</f>
        <v>214.4</v>
      </c>
      <c r="AH75" s="13">
        <f>VLOOKUP(A:A,[3]TDSheet!$A:$D,4,0)</f>
        <v>167</v>
      </c>
      <c r="AI75" s="13">
        <f>VLOOKUP(A:A,[1]TDSheet!$A:$AI,35,0)</f>
        <v>0</v>
      </c>
      <c r="AJ75" s="13">
        <f t="shared" si="19"/>
        <v>60</v>
      </c>
      <c r="AK75" s="13"/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-11</v>
      </c>
      <c r="D76" s="8">
        <v>746</v>
      </c>
      <c r="E76" s="8">
        <v>469</v>
      </c>
      <c r="F76" s="8">
        <v>192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702</v>
      </c>
      <c r="K76" s="13">
        <f t="shared" si="15"/>
        <v>-233</v>
      </c>
      <c r="L76" s="13">
        <f>VLOOKUP(A:A,[1]TDSheet!$A:$M,13,0)</f>
        <v>200</v>
      </c>
      <c r="M76" s="13">
        <f>VLOOKUP(A:A,[1]TDSheet!$A:$U,21,0)</f>
        <v>250</v>
      </c>
      <c r="N76" s="13">
        <f>VLOOKUP(A:A,[1]TDSheet!$A:$V,22,0)</f>
        <v>250</v>
      </c>
      <c r="O76" s="13">
        <f>VLOOKUP(A:A,[1]TDSheet!$A:$X,24,0)</f>
        <v>250</v>
      </c>
      <c r="P76" s="13"/>
      <c r="Q76" s="13"/>
      <c r="R76" s="13"/>
      <c r="S76" s="13"/>
      <c r="T76" s="13"/>
      <c r="U76" s="13"/>
      <c r="V76" s="13"/>
      <c r="W76" s="13">
        <f t="shared" si="16"/>
        <v>93.8</v>
      </c>
      <c r="X76" s="16">
        <v>200</v>
      </c>
      <c r="Y76" s="17">
        <f t="shared" si="17"/>
        <v>14.307036247334755</v>
      </c>
      <c r="Z76" s="13">
        <f t="shared" si="18"/>
        <v>2.0469083155650321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25.6</v>
      </c>
      <c r="AF76" s="13">
        <f>VLOOKUP(A:A,[1]TDSheet!$A:$AF,32,0)</f>
        <v>95</v>
      </c>
      <c r="AG76" s="13">
        <f>VLOOKUP(A:A,[1]TDSheet!$A:$AG,33,0)</f>
        <v>155.6</v>
      </c>
      <c r="AH76" s="13">
        <f>VLOOKUP(A:A,[3]TDSheet!$A:$D,4,0)</f>
        <v>70</v>
      </c>
      <c r="AI76" s="13">
        <f>VLOOKUP(A:A,[1]TDSheet!$A:$AI,35,0)</f>
        <v>0</v>
      </c>
      <c r="AJ76" s="13">
        <f t="shared" si="19"/>
        <v>80</v>
      </c>
      <c r="AK76" s="13"/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171</v>
      </c>
      <c r="D77" s="8">
        <v>598</v>
      </c>
      <c r="E77" s="8">
        <v>457</v>
      </c>
      <c r="F77" s="8">
        <v>295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950</v>
      </c>
      <c r="K77" s="13">
        <f t="shared" si="15"/>
        <v>-493</v>
      </c>
      <c r="L77" s="13">
        <f>VLOOKUP(A:A,[1]TDSheet!$A:$M,13,0)</f>
        <v>300</v>
      </c>
      <c r="M77" s="13">
        <f>VLOOKUP(A:A,[1]TDSheet!$A:$U,21,0)</f>
        <v>200</v>
      </c>
      <c r="N77" s="13">
        <f>VLOOKUP(A:A,[1]TDSheet!$A:$V,22,0)</f>
        <v>200</v>
      </c>
      <c r="O77" s="13">
        <f>VLOOKUP(A:A,[1]TDSheet!$A:$X,24,0)</f>
        <v>200</v>
      </c>
      <c r="P77" s="13"/>
      <c r="Q77" s="13"/>
      <c r="R77" s="13"/>
      <c r="S77" s="13"/>
      <c r="T77" s="13"/>
      <c r="U77" s="13"/>
      <c r="V77" s="13"/>
      <c r="W77" s="13">
        <f t="shared" si="16"/>
        <v>91.4</v>
      </c>
      <c r="X77" s="16">
        <v>200</v>
      </c>
      <c r="Y77" s="17">
        <f t="shared" si="17"/>
        <v>15.262582056892779</v>
      </c>
      <c r="Z77" s="13">
        <f t="shared" si="18"/>
        <v>3.2275711159737415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195</v>
      </c>
      <c r="AF77" s="13">
        <f>VLOOKUP(A:A,[1]TDSheet!$A:$AF,32,0)</f>
        <v>152.4</v>
      </c>
      <c r="AG77" s="13">
        <f>VLOOKUP(A:A,[1]TDSheet!$A:$AG,33,0)</f>
        <v>221.6</v>
      </c>
      <c r="AH77" s="13">
        <f>VLOOKUP(A:A,[3]TDSheet!$A:$D,4,0)</f>
        <v>6</v>
      </c>
      <c r="AI77" s="13">
        <f>VLOOKUP(A:A,[1]TDSheet!$A:$AI,35,0)</f>
        <v>0</v>
      </c>
      <c r="AJ77" s="13">
        <f t="shared" si="19"/>
        <v>66</v>
      </c>
      <c r="AK77" s="13"/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240</v>
      </c>
      <c r="D78" s="8">
        <v>919</v>
      </c>
      <c r="E78" s="8">
        <v>625</v>
      </c>
      <c r="F78" s="8">
        <v>516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789</v>
      </c>
      <c r="K78" s="13">
        <f t="shared" si="15"/>
        <v>-164</v>
      </c>
      <c r="L78" s="13">
        <f>VLOOKUP(A:A,[1]TDSheet!$A:$M,13,0)</f>
        <v>160</v>
      </c>
      <c r="M78" s="13">
        <f>VLOOKUP(A:A,[1]TDSheet!$A:$U,21,0)</f>
        <v>0</v>
      </c>
      <c r="N78" s="13">
        <f>VLOOKUP(A:A,[1]TDSheet!$A:$V,22,0)</f>
        <v>0</v>
      </c>
      <c r="O78" s="13">
        <f>VLOOKUP(A:A,[1]TDSheet!$A:$X,24,0)</f>
        <v>150</v>
      </c>
      <c r="P78" s="13"/>
      <c r="Q78" s="13"/>
      <c r="R78" s="13"/>
      <c r="S78" s="13"/>
      <c r="T78" s="13"/>
      <c r="U78" s="13"/>
      <c r="V78" s="13"/>
      <c r="W78" s="13">
        <f t="shared" si="16"/>
        <v>125</v>
      </c>
      <c r="X78" s="16">
        <v>150</v>
      </c>
      <c r="Y78" s="17">
        <f t="shared" si="17"/>
        <v>7.8079999999999998</v>
      </c>
      <c r="Z78" s="13">
        <f t="shared" si="18"/>
        <v>4.1280000000000001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121.2</v>
      </c>
      <c r="AF78" s="13">
        <f>VLOOKUP(A:A,[1]TDSheet!$A:$AF,32,0)</f>
        <v>116.2</v>
      </c>
      <c r="AG78" s="13">
        <f>VLOOKUP(A:A,[1]TDSheet!$A:$AG,33,0)</f>
        <v>152.80000000000001</v>
      </c>
      <c r="AH78" s="13">
        <f>VLOOKUP(A:A,[3]TDSheet!$A:$D,4,0)</f>
        <v>180</v>
      </c>
      <c r="AI78" s="13">
        <f>VLOOKUP(A:A,[1]TDSheet!$A:$AI,35,0)</f>
        <v>0</v>
      </c>
      <c r="AJ78" s="13">
        <f t="shared" si="19"/>
        <v>52.5</v>
      </c>
      <c r="AK78" s="13"/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279</v>
      </c>
      <c r="D79" s="8">
        <v>342</v>
      </c>
      <c r="E79" s="8">
        <v>359</v>
      </c>
      <c r="F79" s="8">
        <v>252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359</v>
      </c>
      <c r="K79" s="13">
        <f t="shared" si="15"/>
        <v>0</v>
      </c>
      <c r="L79" s="13">
        <f>VLOOKUP(A:A,[1]TDSheet!$A:$M,13,0)</f>
        <v>60</v>
      </c>
      <c r="M79" s="13">
        <f>VLOOKUP(A:A,[1]TDSheet!$A:$U,21,0)</f>
        <v>0</v>
      </c>
      <c r="N79" s="13">
        <f>VLOOKUP(A:A,[1]TDSheet!$A:$V,22,0)</f>
        <v>70</v>
      </c>
      <c r="O79" s="13">
        <f>VLOOKUP(A:A,[1]TDSheet!$A:$X,24,0)</f>
        <v>70</v>
      </c>
      <c r="P79" s="13"/>
      <c r="Q79" s="13"/>
      <c r="R79" s="13"/>
      <c r="S79" s="13"/>
      <c r="T79" s="13"/>
      <c r="U79" s="13"/>
      <c r="V79" s="13"/>
      <c r="W79" s="13">
        <f t="shared" si="16"/>
        <v>71.8</v>
      </c>
      <c r="X79" s="16">
        <v>60</v>
      </c>
      <c r="Y79" s="17">
        <f t="shared" si="17"/>
        <v>7.130919220055711</v>
      </c>
      <c r="Z79" s="13">
        <f t="shared" si="18"/>
        <v>3.5097493036211702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64.8</v>
      </c>
      <c r="AF79" s="13">
        <f>VLOOKUP(A:A,[1]TDSheet!$A:$AF,32,0)</f>
        <v>80.599999999999994</v>
      </c>
      <c r="AG79" s="13">
        <f>VLOOKUP(A:A,[1]TDSheet!$A:$AG,33,0)</f>
        <v>71.599999999999994</v>
      </c>
      <c r="AH79" s="13">
        <f>VLOOKUP(A:A,[3]TDSheet!$A:$D,4,0)</f>
        <v>57</v>
      </c>
      <c r="AI79" s="13">
        <f>VLOOKUP(A:A,[1]TDSheet!$A:$AI,35,0)</f>
        <v>0</v>
      </c>
      <c r="AJ79" s="13">
        <f t="shared" si="19"/>
        <v>19.8</v>
      </c>
      <c r="AK79" s="13"/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4064</v>
      </c>
      <c r="D80" s="8">
        <v>12962</v>
      </c>
      <c r="E80" s="8">
        <v>5931</v>
      </c>
      <c r="F80" s="8">
        <v>2475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6048</v>
      </c>
      <c r="K80" s="13">
        <f t="shared" si="15"/>
        <v>-117</v>
      </c>
      <c r="L80" s="13">
        <f>VLOOKUP(A:A,[1]TDSheet!$A:$M,13,0)</f>
        <v>1000</v>
      </c>
      <c r="M80" s="13">
        <f>VLOOKUP(A:A,[1]TDSheet!$A:$U,21,0)</f>
        <v>1400</v>
      </c>
      <c r="N80" s="13">
        <f>VLOOKUP(A:A,[1]TDSheet!$A:$V,22,0)</f>
        <v>1100</v>
      </c>
      <c r="O80" s="13">
        <f>VLOOKUP(A:A,[1]TDSheet!$A:$X,24,0)</f>
        <v>1100</v>
      </c>
      <c r="P80" s="13"/>
      <c r="Q80" s="13"/>
      <c r="R80" s="13"/>
      <c r="S80" s="13"/>
      <c r="T80" s="13"/>
      <c r="U80" s="13"/>
      <c r="V80" s="13"/>
      <c r="W80" s="13">
        <f t="shared" si="16"/>
        <v>1066.2</v>
      </c>
      <c r="X80" s="16">
        <v>800</v>
      </c>
      <c r="Y80" s="17">
        <f t="shared" si="17"/>
        <v>7.3860438942037137</v>
      </c>
      <c r="Z80" s="13">
        <f t="shared" si="18"/>
        <v>2.3213280810354529</v>
      </c>
      <c r="AA80" s="13"/>
      <c r="AB80" s="13"/>
      <c r="AC80" s="13"/>
      <c r="AD80" s="13">
        <f>VLOOKUP(A:A,[1]TDSheet!$A:$AD,30,0)</f>
        <v>600</v>
      </c>
      <c r="AE80" s="13">
        <f>VLOOKUP(A:A,[1]TDSheet!$A:$AE,31,0)</f>
        <v>807.8</v>
      </c>
      <c r="AF80" s="13">
        <f>VLOOKUP(A:A,[1]TDSheet!$A:$AF,32,0)</f>
        <v>977.2</v>
      </c>
      <c r="AG80" s="13">
        <f>VLOOKUP(A:A,[1]TDSheet!$A:$AG,33,0)</f>
        <v>1025.2</v>
      </c>
      <c r="AH80" s="13">
        <f>VLOOKUP(A:A,[3]TDSheet!$A:$D,4,0)</f>
        <v>845</v>
      </c>
      <c r="AI80" s="13" t="str">
        <f>VLOOKUP(A:A,[1]TDSheet!$A:$AI,35,0)</f>
        <v>авгяб</v>
      </c>
      <c r="AJ80" s="13">
        <f t="shared" si="19"/>
        <v>280</v>
      </c>
      <c r="AK80" s="13"/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3564</v>
      </c>
      <c r="D81" s="8">
        <v>14539</v>
      </c>
      <c r="E81" s="8">
        <v>10971</v>
      </c>
      <c r="F81" s="8">
        <v>6915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11117</v>
      </c>
      <c r="K81" s="13">
        <f t="shared" si="15"/>
        <v>-146</v>
      </c>
      <c r="L81" s="13">
        <f>VLOOKUP(A:A,[1]TDSheet!$A:$M,13,0)</f>
        <v>2100</v>
      </c>
      <c r="M81" s="13">
        <f>VLOOKUP(A:A,[1]TDSheet!$A:$U,21,0)</f>
        <v>1300</v>
      </c>
      <c r="N81" s="13">
        <f>VLOOKUP(A:A,[1]TDSheet!$A:$V,22,0)</f>
        <v>2200</v>
      </c>
      <c r="O81" s="13">
        <f>VLOOKUP(A:A,[1]TDSheet!$A:$X,24,0)</f>
        <v>2100</v>
      </c>
      <c r="P81" s="13"/>
      <c r="Q81" s="13"/>
      <c r="R81" s="13"/>
      <c r="S81" s="13"/>
      <c r="T81" s="13"/>
      <c r="U81" s="13"/>
      <c r="V81" s="13"/>
      <c r="W81" s="13">
        <f t="shared" si="16"/>
        <v>2194.1999999999998</v>
      </c>
      <c r="X81" s="16">
        <v>1200</v>
      </c>
      <c r="Y81" s="17">
        <f t="shared" si="17"/>
        <v>7.2076383192051781</v>
      </c>
      <c r="Z81" s="13">
        <f t="shared" si="18"/>
        <v>3.1514902925895547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2156.6</v>
      </c>
      <c r="AF81" s="13">
        <f>VLOOKUP(A:A,[1]TDSheet!$A:$AF,32,0)</f>
        <v>2348.4</v>
      </c>
      <c r="AG81" s="13">
        <f>VLOOKUP(A:A,[1]TDSheet!$A:$AG,33,0)</f>
        <v>2268.1999999999998</v>
      </c>
      <c r="AH81" s="13">
        <f>VLOOKUP(A:A,[3]TDSheet!$A:$D,4,0)</f>
        <v>1463</v>
      </c>
      <c r="AI81" s="13" t="str">
        <f>VLOOKUP(A:A,[1]TDSheet!$A:$AI,35,0)</f>
        <v>оконч</v>
      </c>
      <c r="AJ81" s="13">
        <f t="shared" si="19"/>
        <v>420</v>
      </c>
      <c r="AK81" s="13"/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346</v>
      </c>
      <c r="D82" s="8">
        <v>1347</v>
      </c>
      <c r="E82" s="8">
        <v>699</v>
      </c>
      <c r="F82" s="8">
        <v>451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740</v>
      </c>
      <c r="K82" s="13">
        <f t="shared" si="15"/>
        <v>-41</v>
      </c>
      <c r="L82" s="13">
        <f>VLOOKUP(A:A,[1]TDSheet!$A:$M,13,0)</f>
        <v>90</v>
      </c>
      <c r="M82" s="13">
        <f>VLOOKUP(A:A,[1]TDSheet!$A:$U,21,0)</f>
        <v>120</v>
      </c>
      <c r="N82" s="13">
        <f>VLOOKUP(A:A,[1]TDSheet!$A:$V,22,0)</f>
        <v>130</v>
      </c>
      <c r="O82" s="13">
        <f>VLOOKUP(A:A,[1]TDSheet!$A:$X,24,0)</f>
        <v>150</v>
      </c>
      <c r="P82" s="13"/>
      <c r="Q82" s="13"/>
      <c r="R82" s="13"/>
      <c r="S82" s="13"/>
      <c r="T82" s="13"/>
      <c r="U82" s="13"/>
      <c r="V82" s="13"/>
      <c r="W82" s="13">
        <f t="shared" si="16"/>
        <v>139.80000000000001</v>
      </c>
      <c r="X82" s="16">
        <v>100</v>
      </c>
      <c r="Y82" s="17">
        <f t="shared" si="17"/>
        <v>7.4463519313304714</v>
      </c>
      <c r="Z82" s="13">
        <f t="shared" si="18"/>
        <v>3.2260371959942771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120.8</v>
      </c>
      <c r="AF82" s="13">
        <f>VLOOKUP(A:A,[1]TDSheet!$A:$AF,32,0)</f>
        <v>134</v>
      </c>
      <c r="AG82" s="13">
        <f>VLOOKUP(A:A,[1]TDSheet!$A:$AG,33,0)</f>
        <v>157.19999999999999</v>
      </c>
      <c r="AH82" s="13">
        <f>VLOOKUP(A:A,[3]TDSheet!$A:$D,4,0)</f>
        <v>176</v>
      </c>
      <c r="AI82" s="13">
        <f>VLOOKUP(A:A,[1]TDSheet!$A:$AI,35,0)</f>
        <v>0</v>
      </c>
      <c r="AJ82" s="13">
        <f t="shared" si="19"/>
        <v>40</v>
      </c>
      <c r="AK82" s="13"/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457.37</v>
      </c>
      <c r="D83" s="8">
        <v>1076.94</v>
      </c>
      <c r="E83" s="8">
        <v>774.553</v>
      </c>
      <c r="F83" s="8">
        <v>540.12099999999998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755.66200000000003</v>
      </c>
      <c r="K83" s="13">
        <f t="shared" si="15"/>
        <v>18.890999999999963</v>
      </c>
      <c r="L83" s="13">
        <f>VLOOKUP(A:A,[1]TDSheet!$A:$M,13,0)</f>
        <v>140</v>
      </c>
      <c r="M83" s="13">
        <f>VLOOKUP(A:A,[1]TDSheet!$A:$U,21,0)</f>
        <v>100</v>
      </c>
      <c r="N83" s="13">
        <f>VLOOKUP(A:A,[1]TDSheet!$A:$V,22,0)</f>
        <v>150</v>
      </c>
      <c r="O83" s="13">
        <f>VLOOKUP(A:A,[1]TDSheet!$A:$X,24,0)</f>
        <v>170</v>
      </c>
      <c r="P83" s="13"/>
      <c r="Q83" s="13"/>
      <c r="R83" s="13"/>
      <c r="S83" s="13"/>
      <c r="T83" s="13"/>
      <c r="U83" s="13"/>
      <c r="V83" s="13"/>
      <c r="W83" s="13">
        <f t="shared" si="16"/>
        <v>154.91059999999999</v>
      </c>
      <c r="X83" s="16"/>
      <c r="Y83" s="17">
        <f t="shared" si="17"/>
        <v>7.1016508876732782</v>
      </c>
      <c r="Z83" s="13">
        <f t="shared" si="18"/>
        <v>3.4866626299297789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149.7662</v>
      </c>
      <c r="AF83" s="13">
        <f>VLOOKUP(A:A,[1]TDSheet!$A:$AF,32,0)</f>
        <v>177.5086</v>
      </c>
      <c r="AG83" s="13">
        <f>VLOOKUP(A:A,[1]TDSheet!$A:$AG,33,0)</f>
        <v>180.15440000000001</v>
      </c>
      <c r="AH83" s="13">
        <f>VLOOKUP(A:A,[3]TDSheet!$A:$D,4,0)</f>
        <v>147.983</v>
      </c>
      <c r="AI83" s="13">
        <f>VLOOKUP(A:A,[1]TDSheet!$A:$AI,35,0)</f>
        <v>0</v>
      </c>
      <c r="AJ83" s="13">
        <f t="shared" si="19"/>
        <v>0</v>
      </c>
      <c r="AK83" s="13"/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173</v>
      </c>
      <c r="D84" s="8">
        <v>764</v>
      </c>
      <c r="E84" s="8">
        <v>374</v>
      </c>
      <c r="F84" s="8">
        <v>242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381</v>
      </c>
      <c r="K84" s="13">
        <f t="shared" si="15"/>
        <v>-7</v>
      </c>
      <c r="L84" s="13">
        <f>VLOOKUP(A:A,[1]TDSheet!$A:$M,13,0)</f>
        <v>50</v>
      </c>
      <c r="M84" s="13">
        <f>VLOOKUP(A:A,[1]TDSheet!$A:$U,21,0)</f>
        <v>40</v>
      </c>
      <c r="N84" s="13">
        <f>VLOOKUP(A:A,[1]TDSheet!$A:$V,22,0)</f>
        <v>60</v>
      </c>
      <c r="O84" s="13">
        <f>VLOOKUP(A:A,[1]TDSheet!$A:$X,24,0)</f>
        <v>80</v>
      </c>
      <c r="P84" s="13"/>
      <c r="Q84" s="13"/>
      <c r="R84" s="13"/>
      <c r="S84" s="13"/>
      <c r="T84" s="13"/>
      <c r="U84" s="13"/>
      <c r="V84" s="13"/>
      <c r="W84" s="13">
        <f t="shared" si="16"/>
        <v>74.8</v>
      </c>
      <c r="X84" s="16">
        <v>100</v>
      </c>
      <c r="Y84" s="17">
        <f t="shared" si="17"/>
        <v>7.6470588235294121</v>
      </c>
      <c r="Z84" s="13">
        <f t="shared" si="18"/>
        <v>3.2352941176470589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79.400000000000006</v>
      </c>
      <c r="AF84" s="13">
        <f>VLOOKUP(A:A,[1]TDSheet!$A:$AF,32,0)</f>
        <v>90</v>
      </c>
      <c r="AG84" s="13">
        <f>VLOOKUP(A:A,[1]TDSheet!$A:$AG,33,0)</f>
        <v>75.2</v>
      </c>
      <c r="AH84" s="13">
        <f>VLOOKUP(A:A,[3]TDSheet!$A:$D,4,0)</f>
        <v>89</v>
      </c>
      <c r="AI84" s="13">
        <f>VLOOKUP(A:A,[1]TDSheet!$A:$AI,35,0)</f>
        <v>0</v>
      </c>
      <c r="AJ84" s="13">
        <f t="shared" si="19"/>
        <v>40</v>
      </c>
      <c r="AK84" s="13"/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38.078000000000003</v>
      </c>
      <c r="D85" s="8">
        <v>161.32</v>
      </c>
      <c r="E85" s="8">
        <v>85.168999999999997</v>
      </c>
      <c r="F85" s="8">
        <v>71.754999999999995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81.260000000000005</v>
      </c>
      <c r="K85" s="13">
        <f t="shared" si="15"/>
        <v>3.9089999999999918</v>
      </c>
      <c r="L85" s="13">
        <f>VLOOKUP(A:A,[1]TDSheet!$A:$M,13,0)</f>
        <v>30</v>
      </c>
      <c r="M85" s="13">
        <f>VLOOKUP(A:A,[1]TDSheet!$A:$U,21,0)</f>
        <v>0</v>
      </c>
      <c r="N85" s="13">
        <f>VLOOKUP(A:A,[1]TDSheet!$A:$V,22,0)</f>
        <v>0</v>
      </c>
      <c r="O85" s="13">
        <f>VLOOKUP(A:A,[1]TDSheet!$A:$X,24,0)</f>
        <v>20</v>
      </c>
      <c r="P85" s="13"/>
      <c r="Q85" s="13"/>
      <c r="R85" s="13"/>
      <c r="S85" s="13"/>
      <c r="T85" s="13"/>
      <c r="U85" s="13"/>
      <c r="V85" s="13"/>
      <c r="W85" s="13">
        <f t="shared" si="16"/>
        <v>17.033799999999999</v>
      </c>
      <c r="X85" s="16"/>
      <c r="Y85" s="17">
        <f t="shared" si="17"/>
        <v>7.1478472214068498</v>
      </c>
      <c r="Z85" s="13">
        <f t="shared" si="18"/>
        <v>4.2125068980497602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18.3246</v>
      </c>
      <c r="AF85" s="13">
        <f>VLOOKUP(A:A,[1]TDSheet!$A:$AF,32,0)</f>
        <v>18.344999999999999</v>
      </c>
      <c r="AG85" s="13">
        <f>VLOOKUP(A:A,[1]TDSheet!$A:$AG,33,0)</f>
        <v>18.098800000000001</v>
      </c>
      <c r="AH85" s="13">
        <f>VLOOKUP(A:A,[3]TDSheet!$A:$D,4,0)</f>
        <v>15.907999999999999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163</v>
      </c>
      <c r="D86" s="8">
        <v>1854</v>
      </c>
      <c r="E86" s="8">
        <v>1002</v>
      </c>
      <c r="F86" s="8">
        <v>983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1031</v>
      </c>
      <c r="K86" s="13">
        <f t="shared" si="15"/>
        <v>-29</v>
      </c>
      <c r="L86" s="13">
        <f>VLOOKUP(A:A,[1]TDSheet!$A:$M,13,0)</f>
        <v>200</v>
      </c>
      <c r="M86" s="13">
        <f>VLOOKUP(A:A,[1]TDSheet!$A:$U,21,0)</f>
        <v>0</v>
      </c>
      <c r="N86" s="13">
        <f>VLOOKUP(A:A,[1]TDSheet!$A:$V,22,0)</f>
        <v>0</v>
      </c>
      <c r="O86" s="13">
        <f>VLOOKUP(A:A,[1]TDSheet!$A:$X,24,0)</f>
        <v>200</v>
      </c>
      <c r="P86" s="13"/>
      <c r="Q86" s="13"/>
      <c r="R86" s="13"/>
      <c r="S86" s="13"/>
      <c r="T86" s="13"/>
      <c r="U86" s="13"/>
      <c r="V86" s="13"/>
      <c r="W86" s="13">
        <f t="shared" si="16"/>
        <v>200.4</v>
      </c>
      <c r="X86" s="16">
        <v>100</v>
      </c>
      <c r="Y86" s="17">
        <f t="shared" si="17"/>
        <v>7.4001996007984028</v>
      </c>
      <c r="Z86" s="13">
        <f t="shared" si="18"/>
        <v>4.9051896207584829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203</v>
      </c>
      <c r="AF86" s="13">
        <f>VLOOKUP(A:A,[1]TDSheet!$A:$AF,32,0)</f>
        <v>210.4</v>
      </c>
      <c r="AG86" s="13">
        <f>VLOOKUP(A:A,[1]TDSheet!$A:$AG,33,0)</f>
        <v>253</v>
      </c>
      <c r="AH86" s="13">
        <f>VLOOKUP(A:A,[3]TDSheet!$A:$D,4,0)</f>
        <v>193</v>
      </c>
      <c r="AI86" s="13">
        <f>VLOOKUP(A:A,[1]TDSheet!$A:$AI,35,0)</f>
        <v>0</v>
      </c>
      <c r="AJ86" s="13">
        <f t="shared" si="19"/>
        <v>20</v>
      </c>
      <c r="AK86" s="13"/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159</v>
      </c>
      <c r="D87" s="8">
        <v>657</v>
      </c>
      <c r="E87" s="8">
        <v>490</v>
      </c>
      <c r="F87" s="8">
        <v>278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529</v>
      </c>
      <c r="K87" s="13">
        <f t="shared" si="15"/>
        <v>-39</v>
      </c>
      <c r="L87" s="13">
        <f>VLOOKUP(A:A,[1]TDSheet!$A:$M,13,0)</f>
        <v>80</v>
      </c>
      <c r="M87" s="13">
        <f>VLOOKUP(A:A,[1]TDSheet!$A:$U,21,0)</f>
        <v>120</v>
      </c>
      <c r="N87" s="13">
        <f>VLOOKUP(A:A,[1]TDSheet!$A:$V,22,0)</f>
        <v>120</v>
      </c>
      <c r="O87" s="13">
        <f>VLOOKUP(A:A,[1]TDSheet!$A:$X,24,0)</f>
        <v>100</v>
      </c>
      <c r="P87" s="13"/>
      <c r="Q87" s="13"/>
      <c r="R87" s="13"/>
      <c r="S87" s="13"/>
      <c r="T87" s="13"/>
      <c r="U87" s="13"/>
      <c r="V87" s="13"/>
      <c r="W87" s="13">
        <f t="shared" si="16"/>
        <v>98</v>
      </c>
      <c r="X87" s="16"/>
      <c r="Y87" s="17">
        <f t="shared" si="17"/>
        <v>7.1224489795918364</v>
      </c>
      <c r="Z87" s="13">
        <f t="shared" si="18"/>
        <v>2.8367346938775508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137.19999999999999</v>
      </c>
      <c r="AF87" s="13">
        <f>VLOOKUP(A:A,[1]TDSheet!$A:$AF,32,0)</f>
        <v>103.2</v>
      </c>
      <c r="AG87" s="13">
        <f>VLOOKUP(A:A,[1]TDSheet!$A:$AG,33,0)</f>
        <v>92.4</v>
      </c>
      <c r="AH87" s="13">
        <f>VLOOKUP(A:A,[3]TDSheet!$A:$D,4,0)</f>
        <v>39</v>
      </c>
      <c r="AI87" s="13" t="str">
        <f>VLOOKUP(A:A,[1]TDSheet!$A:$AI,35,0)</f>
        <v>оконч</v>
      </c>
      <c r="AJ87" s="13">
        <f t="shared" si="19"/>
        <v>0</v>
      </c>
      <c r="AK87" s="13"/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177.01599999999999</v>
      </c>
      <c r="D88" s="8">
        <v>638.89400000000001</v>
      </c>
      <c r="E88" s="8">
        <v>511.75099999999998</v>
      </c>
      <c r="F88" s="8">
        <v>298.19900000000001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508.54199999999997</v>
      </c>
      <c r="K88" s="13">
        <f t="shared" si="15"/>
        <v>3.2090000000000032</v>
      </c>
      <c r="L88" s="13">
        <f>VLOOKUP(A:A,[1]TDSheet!$A:$M,13,0)</f>
        <v>90</v>
      </c>
      <c r="M88" s="13">
        <f>VLOOKUP(A:A,[1]TDSheet!$A:$U,21,0)</f>
        <v>120</v>
      </c>
      <c r="N88" s="13">
        <f>VLOOKUP(A:A,[1]TDSheet!$A:$V,22,0)</f>
        <v>120</v>
      </c>
      <c r="O88" s="13">
        <f>VLOOKUP(A:A,[1]TDSheet!$A:$X,24,0)</f>
        <v>100</v>
      </c>
      <c r="P88" s="13"/>
      <c r="Q88" s="13"/>
      <c r="R88" s="13"/>
      <c r="S88" s="13"/>
      <c r="T88" s="13"/>
      <c r="U88" s="13"/>
      <c r="V88" s="13"/>
      <c r="W88" s="13">
        <f t="shared" si="16"/>
        <v>102.3502</v>
      </c>
      <c r="X88" s="16"/>
      <c r="Y88" s="17">
        <f t="shared" si="17"/>
        <v>7.1147784762511463</v>
      </c>
      <c r="Z88" s="13">
        <f t="shared" si="18"/>
        <v>2.9135165344083354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69.439599999999999</v>
      </c>
      <c r="AF88" s="13">
        <f>VLOOKUP(A:A,[1]TDSheet!$A:$AF,32,0)</f>
        <v>93.004400000000004</v>
      </c>
      <c r="AG88" s="13">
        <f>VLOOKUP(A:A,[1]TDSheet!$A:$AG,33,0)</f>
        <v>102.41980000000001</v>
      </c>
      <c r="AH88" s="13">
        <f>VLOOKUP(A:A,[3]TDSheet!$A:$D,4,0)</f>
        <v>64.677999999999997</v>
      </c>
      <c r="AI88" s="13" t="e">
        <f>VLOOKUP(A:A,[1]TDSheet!$A:$AI,35,0)</f>
        <v>#N/A</v>
      </c>
      <c r="AJ88" s="13">
        <f t="shared" si="19"/>
        <v>0</v>
      </c>
      <c r="AK88" s="13"/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804.03499999999997</v>
      </c>
      <c r="D89" s="8">
        <v>11372.544</v>
      </c>
      <c r="E89" s="8">
        <v>5280.9359999999997</v>
      </c>
      <c r="F89" s="8">
        <v>3251.8629999999998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5307.5789999999997</v>
      </c>
      <c r="K89" s="13">
        <f t="shared" si="15"/>
        <v>-26.643000000000029</v>
      </c>
      <c r="L89" s="13">
        <f>VLOOKUP(A:A,[1]TDSheet!$A:$M,13,0)</f>
        <v>1000</v>
      </c>
      <c r="M89" s="13">
        <f>VLOOKUP(A:A,[1]TDSheet!$A:$U,21,0)</f>
        <v>800</v>
      </c>
      <c r="N89" s="13">
        <f>VLOOKUP(A:A,[1]TDSheet!$A:$V,22,0)</f>
        <v>1300</v>
      </c>
      <c r="O89" s="13">
        <f>VLOOKUP(A:A,[1]TDSheet!$A:$X,24,0)</f>
        <v>700</v>
      </c>
      <c r="P89" s="13"/>
      <c r="Q89" s="13"/>
      <c r="R89" s="13"/>
      <c r="S89" s="13"/>
      <c r="T89" s="13"/>
      <c r="U89" s="13"/>
      <c r="V89" s="13"/>
      <c r="W89" s="13">
        <f t="shared" si="16"/>
        <v>1056.1871999999998</v>
      </c>
      <c r="X89" s="16">
        <v>1000</v>
      </c>
      <c r="Y89" s="17">
        <f t="shared" si="17"/>
        <v>7.6235188231783155</v>
      </c>
      <c r="Z89" s="13">
        <f t="shared" si="18"/>
        <v>3.0788699200293284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793.65679999999998</v>
      </c>
      <c r="AF89" s="13">
        <f>VLOOKUP(A:A,[1]TDSheet!$A:$AF,32,0)</f>
        <v>934.95759999999996</v>
      </c>
      <c r="AG89" s="13">
        <f>VLOOKUP(A:A,[1]TDSheet!$A:$AG,33,0)</f>
        <v>1056.9248</v>
      </c>
      <c r="AH89" s="13">
        <f>VLOOKUP(A:A,[3]TDSheet!$A:$D,4,0)</f>
        <v>693.40800000000002</v>
      </c>
      <c r="AI89" s="13" t="str">
        <f>VLOOKUP(A:A,[1]TDSheet!$A:$AI,35,0)</f>
        <v>авгяб</v>
      </c>
      <c r="AJ89" s="13">
        <f t="shared" si="19"/>
        <v>1000</v>
      </c>
      <c r="AK89" s="13"/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2820.4</v>
      </c>
      <c r="D90" s="8">
        <v>8938.3040000000001</v>
      </c>
      <c r="E90" s="8">
        <v>6194.76</v>
      </c>
      <c r="F90" s="8">
        <v>3024.6689999999999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6277.5479999999998</v>
      </c>
      <c r="K90" s="13">
        <f t="shared" si="15"/>
        <v>-82.787999999999556</v>
      </c>
      <c r="L90" s="13">
        <f>VLOOKUP(A:A,[1]TDSheet!$A:$M,13,0)</f>
        <v>1000</v>
      </c>
      <c r="M90" s="13">
        <f>VLOOKUP(A:A,[1]TDSheet!$A:$U,21,0)</f>
        <v>1600</v>
      </c>
      <c r="N90" s="13">
        <f>VLOOKUP(A:A,[1]TDSheet!$A:$V,22,0)</f>
        <v>1600</v>
      </c>
      <c r="O90" s="13">
        <f>VLOOKUP(A:A,[1]TDSheet!$A:$X,24,0)</f>
        <v>800</v>
      </c>
      <c r="P90" s="13"/>
      <c r="Q90" s="13"/>
      <c r="R90" s="13"/>
      <c r="S90" s="13"/>
      <c r="T90" s="13"/>
      <c r="U90" s="13"/>
      <c r="V90" s="13"/>
      <c r="W90" s="13">
        <f t="shared" si="16"/>
        <v>1223.6746000000001</v>
      </c>
      <c r="X90" s="16">
        <v>1200</v>
      </c>
      <c r="Y90" s="17">
        <f t="shared" si="17"/>
        <v>7.5384983883787404</v>
      </c>
      <c r="Z90" s="13">
        <f t="shared" si="18"/>
        <v>2.4717919289981176</v>
      </c>
      <c r="AA90" s="13"/>
      <c r="AB90" s="13"/>
      <c r="AC90" s="13"/>
      <c r="AD90" s="13">
        <f>VLOOKUP(A:A,[1]TDSheet!$A:$AD,30,0)</f>
        <v>76.387</v>
      </c>
      <c r="AE90" s="13">
        <f>VLOOKUP(A:A,[1]TDSheet!$A:$AE,31,0)</f>
        <v>1525.5602000000001</v>
      </c>
      <c r="AF90" s="13">
        <f>VLOOKUP(A:A,[1]TDSheet!$A:$AF,32,0)</f>
        <v>1290.9919999999997</v>
      </c>
      <c r="AG90" s="13">
        <f>VLOOKUP(A:A,[1]TDSheet!$A:$AG,33,0)</f>
        <v>1163.0891999999999</v>
      </c>
      <c r="AH90" s="13">
        <f>VLOOKUP(A:A,[3]TDSheet!$A:$D,4,0)</f>
        <v>1004.204</v>
      </c>
      <c r="AI90" s="13" t="str">
        <f>VLOOKUP(A:A,[1]TDSheet!$A:$AI,35,0)</f>
        <v>оконч</v>
      </c>
      <c r="AJ90" s="13">
        <f t="shared" si="19"/>
        <v>1200</v>
      </c>
      <c r="AK90" s="13"/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2942.7249999999999</v>
      </c>
      <c r="D91" s="8">
        <v>19282.094000000001</v>
      </c>
      <c r="E91" s="8">
        <v>9198.7350000000006</v>
      </c>
      <c r="F91" s="8">
        <v>6505.01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9318.7610000000004</v>
      </c>
      <c r="K91" s="13">
        <f t="shared" si="15"/>
        <v>-120.02599999999984</v>
      </c>
      <c r="L91" s="13">
        <f>VLOOKUP(A:A,[1]TDSheet!$A:$M,13,0)</f>
        <v>1500</v>
      </c>
      <c r="M91" s="13">
        <f>VLOOKUP(A:A,[1]TDSheet!$A:$U,21,0)</f>
        <v>300</v>
      </c>
      <c r="N91" s="13">
        <f>VLOOKUP(A:A,[1]TDSheet!$A:$V,22,0)</f>
        <v>1800</v>
      </c>
      <c r="O91" s="13">
        <f>VLOOKUP(A:A,[1]TDSheet!$A:$X,24,0)</f>
        <v>1400</v>
      </c>
      <c r="P91" s="13"/>
      <c r="Q91" s="13"/>
      <c r="R91" s="13"/>
      <c r="S91" s="13"/>
      <c r="T91" s="13"/>
      <c r="U91" s="13"/>
      <c r="V91" s="13"/>
      <c r="W91" s="13">
        <f t="shared" si="16"/>
        <v>1827.1694</v>
      </c>
      <c r="X91" s="16">
        <v>1600</v>
      </c>
      <c r="Y91" s="17">
        <f t="shared" si="17"/>
        <v>7.1723015939299337</v>
      </c>
      <c r="Z91" s="13">
        <f t="shared" si="18"/>
        <v>3.5601570385318406</v>
      </c>
      <c r="AA91" s="13"/>
      <c r="AB91" s="13"/>
      <c r="AC91" s="13"/>
      <c r="AD91" s="13">
        <f>VLOOKUP(A:A,[1]TDSheet!$A:$AD,30,0)</f>
        <v>62.887999999999998</v>
      </c>
      <c r="AE91" s="13">
        <f>VLOOKUP(A:A,[1]TDSheet!$A:$AE,31,0)</f>
        <v>1462.1948</v>
      </c>
      <c r="AF91" s="13">
        <f>VLOOKUP(A:A,[1]TDSheet!$A:$AF,32,0)</f>
        <v>1921.1471999999999</v>
      </c>
      <c r="AG91" s="13">
        <f>VLOOKUP(A:A,[1]TDSheet!$A:$AG,33,0)</f>
        <v>1921.4776000000002</v>
      </c>
      <c r="AH91" s="13">
        <f>VLOOKUP(A:A,[3]TDSheet!$A:$D,4,0)</f>
        <v>1672.441</v>
      </c>
      <c r="AI91" s="13" t="str">
        <f>VLOOKUP(A:A,[1]TDSheet!$A:$AI,35,0)</f>
        <v>сниж,авяб</v>
      </c>
      <c r="AJ91" s="13">
        <f t="shared" si="19"/>
        <v>1600</v>
      </c>
      <c r="AK91" s="13"/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198.51599999999999</v>
      </c>
      <c r="D92" s="8">
        <v>189.71600000000001</v>
      </c>
      <c r="E92" s="8">
        <v>243.28800000000001</v>
      </c>
      <c r="F92" s="8">
        <v>142.84700000000001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249.02600000000001</v>
      </c>
      <c r="K92" s="13">
        <f t="shared" si="15"/>
        <v>-5.7379999999999995</v>
      </c>
      <c r="L92" s="13">
        <f>VLOOKUP(A:A,[1]TDSheet!$A:$M,13,0)</f>
        <v>40</v>
      </c>
      <c r="M92" s="13">
        <f>VLOOKUP(A:A,[1]TDSheet!$A:$U,21,0)</f>
        <v>20</v>
      </c>
      <c r="N92" s="13">
        <f>VLOOKUP(A:A,[1]TDSheet!$A:$V,22,0)</f>
        <v>50</v>
      </c>
      <c r="O92" s="13">
        <f>VLOOKUP(A:A,[1]TDSheet!$A:$X,24,0)</f>
        <v>50</v>
      </c>
      <c r="P92" s="13"/>
      <c r="Q92" s="13"/>
      <c r="R92" s="13"/>
      <c r="S92" s="13"/>
      <c r="T92" s="13"/>
      <c r="U92" s="13"/>
      <c r="V92" s="13"/>
      <c r="W92" s="13">
        <f t="shared" si="16"/>
        <v>48.657600000000002</v>
      </c>
      <c r="X92" s="16">
        <v>50</v>
      </c>
      <c r="Y92" s="17">
        <f t="shared" si="17"/>
        <v>7.2516318108579121</v>
      </c>
      <c r="Z92" s="13">
        <f t="shared" si="18"/>
        <v>2.9357592647397324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48.187200000000004</v>
      </c>
      <c r="AF92" s="13">
        <f>VLOOKUP(A:A,[1]TDSheet!$A:$AF,32,0)</f>
        <v>54.772199999999998</v>
      </c>
      <c r="AG92" s="13">
        <f>VLOOKUP(A:A,[1]TDSheet!$A:$AG,33,0)</f>
        <v>44.080399999999997</v>
      </c>
      <c r="AH92" s="13">
        <f>VLOOKUP(A:A,[3]TDSheet!$A:$D,4,0)</f>
        <v>60.777999999999999</v>
      </c>
      <c r="AI92" s="13">
        <f>VLOOKUP(A:A,[1]TDSheet!$A:$AI,35,0)</f>
        <v>0</v>
      </c>
      <c r="AJ92" s="13">
        <f t="shared" si="19"/>
        <v>50</v>
      </c>
      <c r="AK92" s="13"/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110</v>
      </c>
      <c r="D93" s="8">
        <v>184</v>
      </c>
      <c r="E93" s="8">
        <v>135</v>
      </c>
      <c r="F93" s="8">
        <v>156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176</v>
      </c>
      <c r="K93" s="13">
        <f t="shared" si="15"/>
        <v>-41</v>
      </c>
      <c r="L93" s="13">
        <f>VLOOKUP(A:A,[1]TDSheet!$A:$M,13,0)</f>
        <v>30</v>
      </c>
      <c r="M93" s="13">
        <f>VLOOKUP(A:A,[1]TDSheet!$A:$U,21,0)</f>
        <v>0</v>
      </c>
      <c r="N93" s="13">
        <f>VLOOKUP(A:A,[1]TDSheet!$A:$V,22,0)</f>
        <v>30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27</v>
      </c>
      <c r="X93" s="16"/>
      <c r="Y93" s="17">
        <f t="shared" si="17"/>
        <v>8</v>
      </c>
      <c r="Z93" s="13">
        <f t="shared" si="18"/>
        <v>5.7777777777777777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32.799999999999997</v>
      </c>
      <c r="AF93" s="13">
        <f>VLOOKUP(A:A,[1]TDSheet!$A:$AF,32,0)</f>
        <v>38</v>
      </c>
      <c r="AG93" s="13">
        <f>VLOOKUP(A:A,[1]TDSheet!$A:$AG,33,0)</f>
        <v>37</v>
      </c>
      <c r="AH93" s="13">
        <f>VLOOKUP(A:A,[3]TDSheet!$A:$D,4,0)</f>
        <v>36</v>
      </c>
      <c r="AI93" s="13" t="e">
        <f>VLOOKUP(A:A,[1]TDSheet!$A:$AI,35,0)</f>
        <v>#N/A</v>
      </c>
      <c r="AJ93" s="13">
        <f t="shared" si="19"/>
        <v>0</v>
      </c>
      <c r="AK93" s="13"/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36.991999999999997</v>
      </c>
      <c r="D94" s="8">
        <v>18.8</v>
      </c>
      <c r="E94" s="8">
        <v>25.640999999999998</v>
      </c>
      <c r="F94" s="8">
        <v>28.850999999999999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36.802999999999997</v>
      </c>
      <c r="K94" s="13">
        <f t="shared" si="15"/>
        <v>-11.161999999999999</v>
      </c>
      <c r="L94" s="13">
        <f>VLOOKUP(A:A,[1]TDSheet!$A:$M,13,0)</f>
        <v>0</v>
      </c>
      <c r="M94" s="13">
        <f>VLOOKUP(A:A,[1]TDSheet!$A:$U,21,0)</f>
        <v>0</v>
      </c>
      <c r="N94" s="13">
        <f>VLOOKUP(A:A,[1]TDSheet!$A:$V,22,0)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5.1281999999999996</v>
      </c>
      <c r="X94" s="16">
        <v>10</v>
      </c>
      <c r="Y94" s="17">
        <f t="shared" si="17"/>
        <v>7.5759525759525763</v>
      </c>
      <c r="Z94" s="13">
        <f t="shared" si="18"/>
        <v>5.625950625950626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4.1981999999999999</v>
      </c>
      <c r="AF94" s="13">
        <f>VLOOKUP(A:A,[1]TDSheet!$A:$AF,32,0)</f>
        <v>3.9554</v>
      </c>
      <c r="AG94" s="13">
        <f>VLOOKUP(A:A,[1]TDSheet!$A:$AG,33,0)</f>
        <v>5.9926000000000004</v>
      </c>
      <c r="AH94" s="13">
        <f>VLOOKUP(A:A,[3]TDSheet!$A:$D,4,0)</f>
        <v>10.125</v>
      </c>
      <c r="AI94" s="13">
        <f>VLOOKUP(A:A,[1]TDSheet!$A:$AI,35,0)</f>
        <v>0</v>
      </c>
      <c r="AJ94" s="13">
        <f t="shared" si="19"/>
        <v>10</v>
      </c>
      <c r="AK94" s="13"/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725</v>
      </c>
      <c r="D95" s="8">
        <v>2023</v>
      </c>
      <c r="E95" s="8">
        <v>1678</v>
      </c>
      <c r="F95" s="8">
        <v>1030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1707</v>
      </c>
      <c r="K95" s="13">
        <f t="shared" si="15"/>
        <v>-29</v>
      </c>
      <c r="L95" s="13">
        <f>VLOOKUP(A:A,[1]TDSheet!$A:$M,13,0)</f>
        <v>300</v>
      </c>
      <c r="M95" s="13">
        <f>VLOOKUP(A:A,[1]TDSheet!$A:$U,21,0)</f>
        <v>0</v>
      </c>
      <c r="N95" s="13">
        <f>VLOOKUP(A:A,[1]TDSheet!$A:$V,22,0)</f>
        <v>300</v>
      </c>
      <c r="O95" s="13">
        <f>VLOOKUP(A:A,[1]TDSheet!$A:$X,24,0)</f>
        <v>200</v>
      </c>
      <c r="P95" s="13"/>
      <c r="Q95" s="13"/>
      <c r="R95" s="13"/>
      <c r="S95" s="13"/>
      <c r="T95" s="13"/>
      <c r="U95" s="13"/>
      <c r="V95" s="13"/>
      <c r="W95" s="13">
        <f t="shared" si="16"/>
        <v>294.8</v>
      </c>
      <c r="X95" s="16">
        <v>250</v>
      </c>
      <c r="Y95" s="17">
        <f t="shared" si="17"/>
        <v>7.055630936227951</v>
      </c>
      <c r="Z95" s="13">
        <f t="shared" si="18"/>
        <v>3.4938941655359566</v>
      </c>
      <c r="AA95" s="13"/>
      <c r="AB95" s="13"/>
      <c r="AC95" s="13"/>
      <c r="AD95" s="13">
        <f>VLOOKUP(A:A,[1]TDSheet!$A:$AD,30,0)</f>
        <v>204</v>
      </c>
      <c r="AE95" s="13">
        <f>VLOOKUP(A:A,[1]TDSheet!$A:$AE,31,0)</f>
        <v>266.8</v>
      </c>
      <c r="AF95" s="13">
        <f>VLOOKUP(A:A,[1]TDSheet!$A:$AF,32,0)</f>
        <v>354.6</v>
      </c>
      <c r="AG95" s="13">
        <f>VLOOKUP(A:A,[1]TDSheet!$A:$AG,33,0)</f>
        <v>324.2</v>
      </c>
      <c r="AH95" s="13">
        <f>VLOOKUP(A:A,[3]TDSheet!$A:$D,4,0)</f>
        <v>365</v>
      </c>
      <c r="AI95" s="13" t="e">
        <f>VLOOKUP(A:A,[1]TDSheet!$A:$AI,35,0)</f>
        <v>#N/A</v>
      </c>
      <c r="AJ95" s="13">
        <f t="shared" si="19"/>
        <v>75</v>
      </c>
      <c r="AK95" s="13"/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208.09100000000001</v>
      </c>
      <c r="D96" s="8">
        <v>1168</v>
      </c>
      <c r="E96" s="8">
        <v>925</v>
      </c>
      <c r="F96" s="8">
        <v>433.09100000000001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942</v>
      </c>
      <c r="K96" s="13">
        <f t="shared" si="15"/>
        <v>-17</v>
      </c>
      <c r="L96" s="13">
        <f>VLOOKUP(A:A,[1]TDSheet!$A:$M,13,0)</f>
        <v>160</v>
      </c>
      <c r="M96" s="13">
        <f>VLOOKUP(A:A,[1]TDSheet!$A:$U,21,0)</f>
        <v>100</v>
      </c>
      <c r="N96" s="13">
        <f>VLOOKUP(A:A,[1]TDSheet!$A:$V,22,0)</f>
        <v>250</v>
      </c>
      <c r="O96" s="13">
        <f>VLOOKUP(A:A,[1]TDSheet!$A:$X,24,0)</f>
        <v>100</v>
      </c>
      <c r="P96" s="13"/>
      <c r="Q96" s="13"/>
      <c r="R96" s="13"/>
      <c r="S96" s="13"/>
      <c r="T96" s="13"/>
      <c r="U96" s="13"/>
      <c r="V96" s="13"/>
      <c r="W96" s="13">
        <f t="shared" si="16"/>
        <v>185</v>
      </c>
      <c r="X96" s="16">
        <v>250</v>
      </c>
      <c r="Y96" s="17">
        <f t="shared" si="17"/>
        <v>6.9896810810810805</v>
      </c>
      <c r="Z96" s="13">
        <f t="shared" si="18"/>
        <v>2.3410324324324323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145.19999999999999</v>
      </c>
      <c r="AF96" s="13">
        <f>VLOOKUP(A:A,[1]TDSheet!$A:$AF,32,0)</f>
        <v>176.2</v>
      </c>
      <c r="AG96" s="13">
        <f>VLOOKUP(A:A,[1]TDSheet!$A:$AG,33,0)</f>
        <v>172.2</v>
      </c>
      <c r="AH96" s="13">
        <f>VLOOKUP(A:A,[3]TDSheet!$A:$D,4,0)</f>
        <v>238</v>
      </c>
      <c r="AI96" s="13" t="e">
        <f>VLOOKUP(A:A,[1]TDSheet!$A:$AI,35,0)</f>
        <v>#N/A</v>
      </c>
      <c r="AJ96" s="13">
        <f t="shared" si="19"/>
        <v>75</v>
      </c>
      <c r="AK96" s="13"/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433</v>
      </c>
      <c r="D97" s="8">
        <v>1709</v>
      </c>
      <c r="E97" s="8">
        <v>1440</v>
      </c>
      <c r="F97" s="8">
        <v>679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1461</v>
      </c>
      <c r="K97" s="13">
        <f t="shared" si="15"/>
        <v>-21</v>
      </c>
      <c r="L97" s="13">
        <f>VLOOKUP(A:A,[1]TDSheet!$A:$M,13,0)</f>
        <v>200</v>
      </c>
      <c r="M97" s="13">
        <f>VLOOKUP(A:A,[1]TDSheet!$A:$U,21,0)</f>
        <v>100</v>
      </c>
      <c r="N97" s="13">
        <f>VLOOKUP(A:A,[1]TDSheet!$A:$V,22,0)</f>
        <v>300</v>
      </c>
      <c r="O97" s="13">
        <f>VLOOKUP(A:A,[1]TDSheet!$A:$X,24,0)</f>
        <v>150</v>
      </c>
      <c r="P97" s="13"/>
      <c r="Q97" s="13"/>
      <c r="R97" s="13"/>
      <c r="S97" s="13"/>
      <c r="T97" s="13"/>
      <c r="U97" s="13"/>
      <c r="V97" s="13"/>
      <c r="W97" s="13">
        <f t="shared" si="16"/>
        <v>247.2</v>
      </c>
      <c r="X97" s="16">
        <v>300</v>
      </c>
      <c r="Y97" s="17">
        <f t="shared" si="17"/>
        <v>6.9943365695792883</v>
      </c>
      <c r="Z97" s="13">
        <f t="shared" si="18"/>
        <v>2.7467637540453076</v>
      </c>
      <c r="AA97" s="13"/>
      <c r="AB97" s="13"/>
      <c r="AC97" s="13"/>
      <c r="AD97" s="13">
        <f>VLOOKUP(A:A,[1]TDSheet!$A:$AD,30,0)</f>
        <v>204</v>
      </c>
      <c r="AE97" s="13">
        <f>VLOOKUP(A:A,[1]TDSheet!$A:$AE,31,0)</f>
        <v>245.6</v>
      </c>
      <c r="AF97" s="13">
        <f>VLOOKUP(A:A,[1]TDSheet!$A:$AF,32,0)</f>
        <v>256.60000000000002</v>
      </c>
      <c r="AG97" s="13">
        <f>VLOOKUP(A:A,[1]TDSheet!$A:$AG,33,0)</f>
        <v>246.4</v>
      </c>
      <c r="AH97" s="13">
        <f>VLOOKUP(A:A,[3]TDSheet!$A:$D,4,0)</f>
        <v>320</v>
      </c>
      <c r="AI97" s="13" t="e">
        <f>VLOOKUP(A:A,[1]TDSheet!$A:$AI,35,0)</f>
        <v>#N/A</v>
      </c>
      <c r="AJ97" s="13">
        <f t="shared" si="19"/>
        <v>90</v>
      </c>
      <c r="AK97" s="13"/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315</v>
      </c>
      <c r="D98" s="8">
        <v>984</v>
      </c>
      <c r="E98" s="8">
        <v>877</v>
      </c>
      <c r="F98" s="8">
        <v>401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922</v>
      </c>
      <c r="K98" s="13">
        <f t="shared" si="15"/>
        <v>-45</v>
      </c>
      <c r="L98" s="13">
        <f>VLOOKUP(A:A,[1]TDSheet!$A:$M,13,0)</f>
        <v>170</v>
      </c>
      <c r="M98" s="13">
        <f>VLOOKUP(A:A,[1]TDSheet!$A:$U,21,0)</f>
        <v>100</v>
      </c>
      <c r="N98" s="13">
        <f>VLOOKUP(A:A,[1]TDSheet!$A:$V,22,0)</f>
        <v>250</v>
      </c>
      <c r="O98" s="13">
        <f>VLOOKUP(A:A,[1]TDSheet!$A:$X,24,0)</f>
        <v>100</v>
      </c>
      <c r="P98" s="13"/>
      <c r="Q98" s="13"/>
      <c r="R98" s="13"/>
      <c r="S98" s="13"/>
      <c r="T98" s="13"/>
      <c r="U98" s="13"/>
      <c r="V98" s="13"/>
      <c r="W98" s="13">
        <f t="shared" si="16"/>
        <v>175.4</v>
      </c>
      <c r="X98" s="16">
        <v>200</v>
      </c>
      <c r="Y98" s="17">
        <f t="shared" si="17"/>
        <v>6.9612314709236029</v>
      </c>
      <c r="Z98" s="13">
        <f t="shared" si="18"/>
        <v>2.2862029646522233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148.19999999999999</v>
      </c>
      <c r="AF98" s="13">
        <f>VLOOKUP(A:A,[1]TDSheet!$A:$AF,32,0)</f>
        <v>156.19999999999999</v>
      </c>
      <c r="AG98" s="13">
        <f>VLOOKUP(A:A,[1]TDSheet!$A:$AG,33,0)</f>
        <v>165</v>
      </c>
      <c r="AH98" s="13">
        <f>VLOOKUP(A:A,[3]TDSheet!$A:$D,4,0)</f>
        <v>229</v>
      </c>
      <c r="AI98" s="13" t="e">
        <f>VLOOKUP(A:A,[1]TDSheet!$A:$AI,35,0)</f>
        <v>#N/A</v>
      </c>
      <c r="AJ98" s="13">
        <f t="shared" si="19"/>
        <v>60</v>
      </c>
      <c r="AK98" s="13"/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5"/>
        <v>0</v>
      </c>
      <c r="L99" s="13">
        <f>VLOOKUP(A:A,[1]TDSheet!$A:$M,13,0)</f>
        <v>0</v>
      </c>
      <c r="M99" s="13">
        <f>VLOOKUP(A:A,[1]TDSheet!$A:$U,21,0)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6"/>
      <c r="Y99" s="17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0.4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 t="e">
        <f>VLOOKUP(A:A,[1]TDSheet!$A:$AI,35,0)</f>
        <v>#N/A</v>
      </c>
      <c r="AJ99" s="13">
        <f t="shared" si="19"/>
        <v>0</v>
      </c>
      <c r="AK99" s="13"/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9.1370000000000005</v>
      </c>
      <c r="D100" s="8">
        <v>1.36</v>
      </c>
      <c r="E100" s="8">
        <v>2.8540000000000001</v>
      </c>
      <c r="F100" s="8">
        <v>7.6429999999999998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5.3</v>
      </c>
      <c r="K100" s="13">
        <f t="shared" si="15"/>
        <v>-2.4459999999999997</v>
      </c>
      <c r="L100" s="13">
        <f>VLOOKUP(A:A,[1]TDSheet!$A:$M,13,0)</f>
        <v>0</v>
      </c>
      <c r="M100" s="13">
        <f>VLOOKUP(A:A,[1]TDSheet!$A:$U,21,0)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0.57079999999999997</v>
      </c>
      <c r="X100" s="16"/>
      <c r="Y100" s="17">
        <f t="shared" si="17"/>
        <v>13.389978976874563</v>
      </c>
      <c r="Z100" s="13">
        <f t="shared" si="18"/>
        <v>13.389978976874563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1.9167999999999998</v>
      </c>
      <c r="AF100" s="13">
        <f>VLOOKUP(A:A,[1]TDSheet!$A:$AF,32,0)</f>
        <v>0</v>
      </c>
      <c r="AG100" s="13">
        <f>VLOOKUP(A:A,[1]TDSheet!$A:$AG,33,0)</f>
        <v>1.1448</v>
      </c>
      <c r="AH100" s="13">
        <v>0</v>
      </c>
      <c r="AI100" s="13" t="str">
        <f>VLOOKUP(A:A,[1]TDSheet!$A:$AI,35,0)</f>
        <v>зв груп</v>
      </c>
      <c r="AJ100" s="13">
        <f t="shared" si="19"/>
        <v>0</v>
      </c>
      <c r="AK100" s="13"/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6</v>
      </c>
      <c r="D101" s="8">
        <v>1</v>
      </c>
      <c r="E101" s="8">
        <v>0</v>
      </c>
      <c r="F101" s="8">
        <v>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16</v>
      </c>
      <c r="K101" s="13">
        <f t="shared" si="15"/>
        <v>-16</v>
      </c>
      <c r="L101" s="13">
        <f>VLOOKUP(A:A,[1]TDSheet!$A:$M,13,0)</f>
        <v>0</v>
      </c>
      <c r="M101" s="13">
        <f>VLOOKUP(A:A,[1]TDSheet!$A:$U,21,0)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</v>
      </c>
      <c r="X101" s="16"/>
      <c r="Y101" s="17" t="e">
        <f t="shared" si="17"/>
        <v>#DIV/0!</v>
      </c>
      <c r="Z101" s="13" t="e">
        <f t="shared" si="18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1.4</v>
      </c>
      <c r="AF101" s="13">
        <f>VLOOKUP(A:A,[1]TDSheet!$A:$AF,32,0)</f>
        <v>0.6</v>
      </c>
      <c r="AG101" s="13">
        <f>VLOOKUP(A:A,[1]TDSheet!$A:$AG,33,0)</f>
        <v>1</v>
      </c>
      <c r="AH101" s="13">
        <v>0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11</v>
      </c>
      <c r="D102" s="8">
        <v>1010</v>
      </c>
      <c r="E102" s="8">
        <v>566</v>
      </c>
      <c r="F102" s="8">
        <v>441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733</v>
      </c>
      <c r="K102" s="13">
        <f t="shared" si="15"/>
        <v>-167</v>
      </c>
      <c r="L102" s="13">
        <f>VLOOKUP(A:A,[1]TDSheet!$A:$M,13,0)</f>
        <v>150</v>
      </c>
      <c r="M102" s="13">
        <f>VLOOKUP(A:A,[1]TDSheet!$A:$U,21,0)</f>
        <v>0</v>
      </c>
      <c r="N102" s="13">
        <f>VLOOKUP(A:A,[1]TDSheet!$A:$V,22,0)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6"/>
        <v>113.2</v>
      </c>
      <c r="X102" s="16">
        <v>100</v>
      </c>
      <c r="Y102" s="17">
        <f t="shared" si="17"/>
        <v>6.9876325088339222</v>
      </c>
      <c r="Z102" s="13">
        <f t="shared" si="18"/>
        <v>3.8957597173144873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48.6</v>
      </c>
      <c r="AF102" s="13">
        <f>VLOOKUP(A:A,[1]TDSheet!$A:$AF,32,0)</f>
        <v>53</v>
      </c>
      <c r="AG102" s="13">
        <f>VLOOKUP(A:A,[1]TDSheet!$A:$AG,33,0)</f>
        <v>81</v>
      </c>
      <c r="AH102" s="13">
        <f>VLOOKUP(A:A,[3]TDSheet!$A:$D,4,0)</f>
        <v>191</v>
      </c>
      <c r="AI102" s="13">
        <f>VLOOKUP(A:A,[1]TDSheet!$A:$AI,35,0)</f>
        <v>0</v>
      </c>
      <c r="AJ102" s="13">
        <f t="shared" si="19"/>
        <v>12</v>
      </c>
      <c r="AK102" s="13"/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46</v>
      </c>
      <c r="D103" s="8">
        <v>774</v>
      </c>
      <c r="E103" s="8">
        <v>361</v>
      </c>
      <c r="F103" s="8">
        <v>445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504</v>
      </c>
      <c r="K103" s="13">
        <f t="shared" si="15"/>
        <v>-143</v>
      </c>
      <c r="L103" s="13">
        <f>VLOOKUP(A:A,[1]TDSheet!$A:$M,13,0)</f>
        <v>100</v>
      </c>
      <c r="M103" s="13">
        <f>VLOOKUP(A:A,[1]TDSheet!$A:$U,21,0)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72.2</v>
      </c>
      <c r="X103" s="16"/>
      <c r="Y103" s="17">
        <f t="shared" si="17"/>
        <v>7.5484764542936285</v>
      </c>
      <c r="Z103" s="13">
        <f t="shared" si="18"/>
        <v>6.163434903047091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21.6</v>
      </c>
      <c r="AF103" s="13">
        <f>VLOOKUP(A:A,[1]TDSheet!$A:$AF,32,0)</f>
        <v>26.8</v>
      </c>
      <c r="AG103" s="13">
        <f>VLOOKUP(A:A,[1]TDSheet!$A:$AG,33,0)</f>
        <v>46</v>
      </c>
      <c r="AH103" s="13">
        <f>VLOOKUP(A:A,[3]TDSheet!$A:$D,4,0)</f>
        <v>139</v>
      </c>
      <c r="AI103" s="13">
        <f>VLOOKUP(A:A,[1]TDSheet!$A:$AI,35,0)</f>
        <v>0</v>
      </c>
      <c r="AJ103" s="13">
        <f t="shared" si="19"/>
        <v>0</v>
      </c>
      <c r="AK103" s="13"/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6</v>
      </c>
      <c r="D104" s="8">
        <v>381</v>
      </c>
      <c r="E104" s="8">
        <v>263</v>
      </c>
      <c r="F104" s="8">
        <v>114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359</v>
      </c>
      <c r="K104" s="13">
        <f t="shared" si="15"/>
        <v>-96</v>
      </c>
      <c r="L104" s="13">
        <f>VLOOKUP(A:A,[1]TDSheet!$A:$M,13,0)</f>
        <v>100</v>
      </c>
      <c r="M104" s="13">
        <f>VLOOKUP(A:A,[1]TDSheet!$A:$U,21,0)</f>
        <v>0</v>
      </c>
      <c r="N104" s="13">
        <f>VLOOKUP(A:A,[1]TDSheet!$A:$V,22,0)</f>
        <v>100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52.6</v>
      </c>
      <c r="X104" s="16">
        <v>80</v>
      </c>
      <c r="Y104" s="17">
        <f t="shared" si="17"/>
        <v>7.4904942965779462</v>
      </c>
      <c r="Z104" s="13">
        <f t="shared" si="18"/>
        <v>2.167300380228137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31</v>
      </c>
      <c r="AF104" s="13">
        <f>VLOOKUP(A:A,[1]TDSheet!$A:$AF,32,0)</f>
        <v>26.8</v>
      </c>
      <c r="AG104" s="13">
        <f>VLOOKUP(A:A,[1]TDSheet!$A:$AG,33,0)</f>
        <v>31.2</v>
      </c>
      <c r="AH104" s="13">
        <f>VLOOKUP(A:A,[3]TDSheet!$A:$D,4,0)</f>
        <v>125</v>
      </c>
      <c r="AI104" s="13" t="str">
        <f>VLOOKUP(A:A,[1]TDSheet!$A:$AI,35,0)</f>
        <v>увел</v>
      </c>
      <c r="AJ104" s="13">
        <f t="shared" si="19"/>
        <v>5.6000000000000005</v>
      </c>
      <c r="AK104" s="13"/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58</v>
      </c>
      <c r="D105" s="8">
        <v>1690</v>
      </c>
      <c r="E105" s="8">
        <v>997</v>
      </c>
      <c r="F105" s="8">
        <v>738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1132</v>
      </c>
      <c r="K105" s="13">
        <f t="shared" si="15"/>
        <v>-135</v>
      </c>
      <c r="L105" s="13">
        <f>VLOOKUP(A:A,[1]TDSheet!$A:$M,13,0)</f>
        <v>200</v>
      </c>
      <c r="M105" s="13">
        <f>VLOOKUP(A:A,[1]TDSheet!$A:$U,21,0)</f>
        <v>0</v>
      </c>
      <c r="N105" s="13">
        <f>VLOOKUP(A:A,[1]TDSheet!$A:$V,22,0)</f>
        <v>250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199.4</v>
      </c>
      <c r="X105" s="16">
        <v>250</v>
      </c>
      <c r="Y105" s="17">
        <f t="shared" si="17"/>
        <v>7.2116349047141419</v>
      </c>
      <c r="Z105" s="13">
        <f t="shared" si="18"/>
        <v>3.7011033099297892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79.2</v>
      </c>
      <c r="AF105" s="13">
        <f>VLOOKUP(A:A,[1]TDSheet!$A:$AF,32,0)</f>
        <v>103.4</v>
      </c>
      <c r="AG105" s="13">
        <f>VLOOKUP(A:A,[1]TDSheet!$A:$AG,33,0)</f>
        <v>148.4</v>
      </c>
      <c r="AH105" s="13">
        <f>VLOOKUP(A:A,[3]TDSheet!$A:$D,4,0)</f>
        <v>320</v>
      </c>
      <c r="AI105" s="13">
        <f>VLOOKUP(A:A,[1]TDSheet!$A:$AI,35,0)</f>
        <v>0</v>
      </c>
      <c r="AJ105" s="13">
        <f t="shared" si="19"/>
        <v>17.5</v>
      </c>
      <c r="AK105" s="13"/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206</v>
      </c>
      <c r="D106" s="8">
        <v>1577</v>
      </c>
      <c r="E106" s="8">
        <v>1120</v>
      </c>
      <c r="F106" s="8">
        <v>644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1189</v>
      </c>
      <c r="K106" s="13">
        <f t="shared" si="15"/>
        <v>-69</v>
      </c>
      <c r="L106" s="13">
        <f>VLOOKUP(A:A,[1]TDSheet!$A:$M,13,0)</f>
        <v>200</v>
      </c>
      <c r="M106" s="13">
        <f>VLOOKUP(A:A,[1]TDSheet!$A:$U,21,0)</f>
        <v>100</v>
      </c>
      <c r="N106" s="13">
        <f>VLOOKUP(A:A,[1]TDSheet!$A:$V,22,0)</f>
        <v>300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224</v>
      </c>
      <c r="X106" s="16">
        <v>300</v>
      </c>
      <c r="Y106" s="17">
        <f t="shared" si="17"/>
        <v>6.8928571428571432</v>
      </c>
      <c r="Z106" s="13">
        <f t="shared" si="18"/>
        <v>2.875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82.2</v>
      </c>
      <c r="AF106" s="13">
        <f>VLOOKUP(A:A,[1]TDSheet!$A:$AF,32,0)</f>
        <v>113.4</v>
      </c>
      <c r="AG106" s="13">
        <f>VLOOKUP(A:A,[1]TDSheet!$A:$AG,33,0)</f>
        <v>149.80000000000001</v>
      </c>
      <c r="AH106" s="13">
        <f>VLOOKUP(A:A,[3]TDSheet!$A:$D,4,0)</f>
        <v>349</v>
      </c>
      <c r="AI106" s="13">
        <f>VLOOKUP(A:A,[1]TDSheet!$A:$AI,35,0)</f>
        <v>0</v>
      </c>
      <c r="AJ106" s="13">
        <f t="shared" si="19"/>
        <v>21.000000000000004</v>
      </c>
      <c r="AK106" s="13"/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-6</v>
      </c>
      <c r="D107" s="8">
        <v>1518</v>
      </c>
      <c r="E107" s="8">
        <v>882</v>
      </c>
      <c r="F107" s="8">
        <v>604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1000</v>
      </c>
      <c r="K107" s="13">
        <f t="shared" si="15"/>
        <v>-118</v>
      </c>
      <c r="L107" s="13">
        <f>VLOOKUP(A:A,[1]TDSheet!$A:$M,13,0)</f>
        <v>150</v>
      </c>
      <c r="M107" s="13">
        <f>VLOOKUP(A:A,[1]TDSheet!$A:$U,21,0)</f>
        <v>100</v>
      </c>
      <c r="N107" s="13">
        <f>VLOOKUP(A:A,[1]TDSheet!$A:$V,22,0)</f>
        <v>250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176.4</v>
      </c>
      <c r="X107" s="16">
        <v>200</v>
      </c>
      <c r="Y107" s="17">
        <f t="shared" si="17"/>
        <v>7.3922902494331062</v>
      </c>
      <c r="Z107" s="13">
        <f t="shared" si="18"/>
        <v>3.4240362811791383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61.6</v>
      </c>
      <c r="AF107" s="13">
        <f>VLOOKUP(A:A,[1]TDSheet!$A:$AF,32,0)</f>
        <v>78.599999999999994</v>
      </c>
      <c r="AG107" s="13">
        <f>VLOOKUP(A:A,[1]TDSheet!$A:$AG,33,0)</f>
        <v>112.6</v>
      </c>
      <c r="AH107" s="13">
        <f>VLOOKUP(A:A,[3]TDSheet!$A:$D,4,0)</f>
        <v>304</v>
      </c>
      <c r="AI107" s="13">
        <f>VLOOKUP(A:A,[1]TDSheet!$A:$AI,35,0)</f>
        <v>0</v>
      </c>
      <c r="AJ107" s="13">
        <f t="shared" si="19"/>
        <v>14.000000000000002</v>
      </c>
      <c r="AK107" s="13"/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-2</v>
      </c>
      <c r="D108" s="8">
        <v>2</v>
      </c>
      <c r="E108" s="8">
        <v>0</v>
      </c>
      <c r="F108" s="8"/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33</v>
      </c>
      <c r="K108" s="13">
        <f t="shared" si="15"/>
        <v>-33</v>
      </c>
      <c r="L108" s="13">
        <f>VLOOKUP(A:A,[1]TDSheet!$A:$M,13,0)</f>
        <v>100</v>
      </c>
      <c r="M108" s="13">
        <f>VLOOKUP(A:A,[1]TDSheet!$A:$U,21,0)</f>
        <v>0</v>
      </c>
      <c r="N108" s="13">
        <f>VLOOKUP(A:A,[1]TDSheet!$A:$V,22,0)</f>
        <v>100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0</v>
      </c>
      <c r="X108" s="16">
        <v>100</v>
      </c>
      <c r="Y108" s="17" t="e">
        <f t="shared" si="17"/>
        <v>#DIV/0!</v>
      </c>
      <c r="Z108" s="13" t="e">
        <f t="shared" si="18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17.8</v>
      </c>
      <c r="AF108" s="13">
        <f>VLOOKUP(A:A,[1]TDSheet!$A:$AF,32,0)</f>
        <v>33.799999999999997</v>
      </c>
      <c r="AG108" s="13">
        <f>VLOOKUP(A:A,[1]TDSheet!$A:$AG,33,0)</f>
        <v>13.8</v>
      </c>
      <c r="AH108" s="13">
        <v>0</v>
      </c>
      <c r="AI108" s="13">
        <f>VLOOKUP(A:A,[1]TDSheet!$A:$AI,35,0)</f>
        <v>0</v>
      </c>
      <c r="AJ108" s="13">
        <f t="shared" si="19"/>
        <v>5.5</v>
      </c>
      <c r="AK108" s="13"/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4</v>
      </c>
      <c r="D109" s="8">
        <v>325</v>
      </c>
      <c r="E109" s="8">
        <v>195</v>
      </c>
      <c r="F109" s="8">
        <v>133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357</v>
      </c>
      <c r="K109" s="13">
        <f t="shared" si="15"/>
        <v>-162</v>
      </c>
      <c r="L109" s="13">
        <f>VLOOKUP(A:A,[1]TDSheet!$A:$M,13,0)</f>
        <v>100</v>
      </c>
      <c r="M109" s="13">
        <f>VLOOKUP(A:A,[1]TDSheet!$A:$U,21,0)</f>
        <v>0</v>
      </c>
      <c r="N109" s="13">
        <f>VLOOKUP(A:A,[1]TDSheet!$A:$V,22,0)</f>
        <v>100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39</v>
      </c>
      <c r="X109" s="16">
        <v>150</v>
      </c>
      <c r="Y109" s="17">
        <f t="shared" si="17"/>
        <v>12.384615384615385</v>
      </c>
      <c r="Z109" s="13">
        <f t="shared" si="18"/>
        <v>3.4102564102564101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0.8</v>
      </c>
      <c r="AF109" s="13">
        <f>VLOOKUP(A:A,[1]TDSheet!$A:$AF,32,0)</f>
        <v>21.2</v>
      </c>
      <c r="AG109" s="13">
        <f>VLOOKUP(A:A,[1]TDSheet!$A:$AG,33,0)</f>
        <v>0.8</v>
      </c>
      <c r="AH109" s="13">
        <f>VLOOKUP(A:A,[3]TDSheet!$A:$D,4,0)</f>
        <v>109</v>
      </c>
      <c r="AI109" s="13">
        <f>VLOOKUP(A:A,[1]TDSheet!$A:$AI,35,0)</f>
        <v>0</v>
      </c>
      <c r="AJ109" s="13">
        <f t="shared" si="19"/>
        <v>8.25</v>
      </c>
      <c r="AK109" s="13"/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130</v>
      </c>
      <c r="D110" s="8">
        <v>1783</v>
      </c>
      <c r="E110" s="18">
        <v>702</v>
      </c>
      <c r="F110" s="18">
        <v>1043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713</v>
      </c>
      <c r="K110" s="13">
        <f t="shared" si="15"/>
        <v>-11</v>
      </c>
      <c r="L110" s="13">
        <f>VLOOKUP(A:A,[1]TDSheet!$A:$M,13,0)</f>
        <v>0</v>
      </c>
      <c r="M110" s="13">
        <f>VLOOKUP(A:A,[1]TDSheet!$A:$U,21,0)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140.4</v>
      </c>
      <c r="X110" s="16"/>
      <c r="Y110" s="17">
        <f t="shared" si="17"/>
        <v>7.4287749287749287</v>
      </c>
      <c r="Z110" s="13">
        <f t="shared" si="18"/>
        <v>7.4287749287749287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106.2</v>
      </c>
      <c r="AF110" s="13">
        <f>VLOOKUP(A:A,[1]TDSheet!$A:$AF,32,0)</f>
        <v>135.19999999999999</v>
      </c>
      <c r="AG110" s="13">
        <f>VLOOKUP(A:A,[1]TDSheet!$A:$AG,33,0)</f>
        <v>146.80000000000001</v>
      </c>
      <c r="AH110" s="13">
        <f>VLOOKUP(A:A,[3]TDSheet!$A:$D,4,0)</f>
        <v>174</v>
      </c>
      <c r="AI110" s="13">
        <f>VLOOKUP(A:A,[1]TDSheet!$A:$AI,35,0)</f>
        <v>0</v>
      </c>
      <c r="AJ110" s="13">
        <f t="shared" si="19"/>
        <v>0</v>
      </c>
      <c r="AK110" s="13"/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495</v>
      </c>
      <c r="D111" s="8">
        <v>4135</v>
      </c>
      <c r="E111" s="18">
        <v>2949</v>
      </c>
      <c r="F111" s="18">
        <v>1641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2995</v>
      </c>
      <c r="K111" s="13">
        <f t="shared" si="15"/>
        <v>-46</v>
      </c>
      <c r="L111" s="13">
        <f>VLOOKUP(A:A,[1]TDSheet!$A:$M,13,0)</f>
        <v>0</v>
      </c>
      <c r="M111" s="13">
        <f>VLOOKUP(A:A,[1]TDSheet!$A:$U,21,0)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589.79999999999995</v>
      </c>
      <c r="X111" s="16"/>
      <c r="Y111" s="17">
        <f t="shared" si="17"/>
        <v>2.7822990844354019</v>
      </c>
      <c r="Z111" s="13">
        <f t="shared" si="18"/>
        <v>2.7822990844354019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463.8</v>
      </c>
      <c r="AF111" s="13">
        <f>VLOOKUP(A:A,[1]TDSheet!$A:$AF,32,0)</f>
        <v>618.4</v>
      </c>
      <c r="AG111" s="13">
        <f>VLOOKUP(A:A,[1]TDSheet!$A:$AG,33,0)</f>
        <v>622.6</v>
      </c>
      <c r="AH111" s="13">
        <f>VLOOKUP(A:A,[3]TDSheet!$A:$D,4,0)</f>
        <v>674</v>
      </c>
      <c r="AI111" s="13">
        <f>VLOOKUP(A:A,[1]TDSheet!$A:$AI,35,0)</f>
        <v>0</v>
      </c>
      <c r="AJ111" s="13">
        <f t="shared" si="19"/>
        <v>0</v>
      </c>
      <c r="AK111" s="13"/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2025-08-21T09:20:03Z</dcterms:modified>
</cp:coreProperties>
</file>