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FC1901-ABED-4776-BB96-5D6A7F8DDA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N106" i="1"/>
  <c r="BM106" i="1"/>
  <c r="Z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9" i="1" l="1"/>
  <c r="BN79" i="1"/>
  <c r="Z79" i="1"/>
  <c r="BP120" i="1"/>
  <c r="BN120" i="1"/>
  <c r="Z120" i="1"/>
  <c r="BP164" i="1"/>
  <c r="BN164" i="1"/>
  <c r="Z164" i="1"/>
  <c r="BP195" i="1"/>
  <c r="BN195" i="1"/>
  <c r="Z195" i="1"/>
  <c r="BP219" i="1"/>
  <c r="BN219" i="1"/>
  <c r="Z219" i="1"/>
  <c r="BP253" i="1"/>
  <c r="BN253" i="1"/>
  <c r="Z253" i="1"/>
  <c r="BP304" i="1"/>
  <c r="BN304" i="1"/>
  <c r="Z304" i="1"/>
  <c r="BP337" i="1"/>
  <c r="BN337" i="1"/>
  <c r="Z337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X506" i="1"/>
  <c r="X509" i="1"/>
  <c r="Z26" i="1"/>
  <c r="BN26" i="1"/>
  <c r="Z53" i="1"/>
  <c r="BN53" i="1"/>
  <c r="Z63" i="1"/>
  <c r="BN63" i="1"/>
  <c r="BP99" i="1"/>
  <c r="BN99" i="1"/>
  <c r="Z99" i="1"/>
  <c r="BP141" i="1"/>
  <c r="BN141" i="1"/>
  <c r="Z141" i="1"/>
  <c r="BP174" i="1"/>
  <c r="BN174" i="1"/>
  <c r="Z174" i="1"/>
  <c r="BP207" i="1"/>
  <c r="BN207" i="1"/>
  <c r="Z207" i="1"/>
  <c r="BP230" i="1"/>
  <c r="BN230" i="1"/>
  <c r="Z230" i="1"/>
  <c r="R515" i="1"/>
  <c r="BP292" i="1"/>
  <c r="BN292" i="1"/>
  <c r="Z292" i="1"/>
  <c r="BP294" i="1"/>
  <c r="BN294" i="1"/>
  <c r="Z294" i="1"/>
  <c r="BP316" i="1"/>
  <c r="BN316" i="1"/>
  <c r="Z316" i="1"/>
  <c r="BP355" i="1"/>
  <c r="BN355" i="1"/>
  <c r="Z355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77" i="1"/>
  <c r="Y319" i="1"/>
  <c r="T515" i="1"/>
  <c r="BP118" i="1"/>
  <c r="BN118" i="1"/>
  <c r="Z118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1" i="1"/>
  <c r="BN191" i="1"/>
  <c r="Z191" i="1"/>
  <c r="BP201" i="1"/>
  <c r="BN201" i="1"/>
  <c r="Z201" i="1"/>
  <c r="BP213" i="1"/>
  <c r="BN213" i="1"/>
  <c r="Z213" i="1"/>
  <c r="BP228" i="1"/>
  <c r="BN228" i="1"/>
  <c r="Z228" i="1"/>
  <c r="BP251" i="1"/>
  <c r="BN251" i="1"/>
  <c r="Z251" i="1"/>
  <c r="Z256" i="1" s="1"/>
  <c r="BP290" i="1"/>
  <c r="BN290" i="1"/>
  <c r="Z290" i="1"/>
  <c r="B515" i="1"/>
  <c r="X507" i="1"/>
  <c r="X508" i="1" s="1"/>
  <c r="X505" i="1"/>
  <c r="Y33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Y126" i="1"/>
  <c r="BP124" i="1"/>
  <c r="BN124" i="1"/>
  <c r="Z124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BP176" i="1"/>
  <c r="BN176" i="1"/>
  <c r="Z176" i="1"/>
  <c r="Y204" i="1"/>
  <c r="BP197" i="1"/>
  <c r="BN197" i="1"/>
  <c r="Z197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Y306" i="1"/>
  <c r="BP298" i="1"/>
  <c r="BN298" i="1"/>
  <c r="Z298" i="1"/>
  <c r="Y314" i="1"/>
  <c r="BP308" i="1"/>
  <c r="BN308" i="1"/>
  <c r="Z308" i="1"/>
  <c r="BP318" i="1"/>
  <c r="BN318" i="1"/>
  <c r="Z318" i="1"/>
  <c r="BP345" i="1"/>
  <c r="BN345" i="1"/>
  <c r="Z345" i="1"/>
  <c r="Y361" i="1"/>
  <c r="BP359" i="1"/>
  <c r="BN359" i="1"/>
  <c r="Z359" i="1"/>
  <c r="BP393" i="1"/>
  <c r="BN393" i="1"/>
  <c r="Z393" i="1"/>
  <c r="Y405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115" i="1"/>
  <c r="Y127" i="1"/>
  <c r="G515" i="1"/>
  <c r="Y138" i="1"/>
  <c r="Y153" i="1"/>
  <c r="Y171" i="1"/>
  <c r="Y178" i="1"/>
  <c r="Y203" i="1"/>
  <c r="Y216" i="1"/>
  <c r="Y231" i="1"/>
  <c r="Y27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77" i="1"/>
  <c r="Y376" i="1"/>
  <c r="BP375" i="1"/>
  <c r="BN375" i="1"/>
  <c r="Z375" i="1"/>
  <c r="Z376" i="1" s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Y305" i="1"/>
  <c r="Y313" i="1"/>
  <c r="Y320" i="1"/>
  <c r="S515" i="1"/>
  <c r="Y362" i="1"/>
  <c r="Y400" i="1"/>
  <c r="Y493" i="1"/>
  <c r="H9" i="1"/>
  <c r="A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Z132" i="1" s="1"/>
  <c r="BN130" i="1"/>
  <c r="BP130" i="1"/>
  <c r="Y133" i="1"/>
  <c r="Z136" i="1"/>
  <c r="BN136" i="1"/>
  <c r="BP136" i="1"/>
  <c r="Z140" i="1"/>
  <c r="BN140" i="1"/>
  <c r="BP140" i="1"/>
  <c r="Y143" i="1"/>
  <c r="H515" i="1"/>
  <c r="Y148" i="1"/>
  <c r="Z151" i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BN175" i="1"/>
  <c r="BP175" i="1"/>
  <c r="J515" i="1"/>
  <c r="Z186" i="1"/>
  <c r="Z187" i="1" s="1"/>
  <c r="BN186" i="1"/>
  <c r="BP186" i="1"/>
  <c r="Y187" i="1"/>
  <c r="Z190" i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F9" i="1"/>
  <c r="J9" i="1"/>
  <c r="Z22" i="1"/>
  <c r="Z23" i="1" s="1"/>
  <c r="BN22" i="1"/>
  <c r="BP22" i="1"/>
  <c r="Y23" i="1"/>
  <c r="Y45" i="1"/>
  <c r="Y58" i="1"/>
  <c r="Y93" i="1"/>
  <c r="Y132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Y256" i="1"/>
  <c r="Y265" i="1"/>
  <c r="BP262" i="1"/>
  <c r="BN262" i="1"/>
  <c r="Z262" i="1"/>
  <c r="K515" i="1"/>
  <c r="Y232" i="1"/>
  <c r="L515" i="1"/>
  <c r="Y257" i="1"/>
  <c r="M515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BN354" i="1"/>
  <c r="BP354" i="1"/>
  <c r="Y357" i="1"/>
  <c r="Z360" i="1"/>
  <c r="Z361" i="1" s="1"/>
  <c r="BN360" i="1"/>
  <c r="BP360" i="1"/>
  <c r="Z364" i="1"/>
  <c r="Z365" i="1" s="1"/>
  <c r="BN364" i="1"/>
  <c r="BP364" i="1"/>
  <c r="Y365" i="1"/>
  <c r="Z369" i="1"/>
  <c r="BN369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Y295" i="1"/>
  <c r="Y340" i="1"/>
  <c r="Y352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05" i="1" l="1"/>
  <c r="Z356" i="1"/>
  <c r="Z264" i="1"/>
  <c r="Z231" i="1"/>
  <c r="Z192" i="1"/>
  <c r="Z177" i="1"/>
  <c r="Z153" i="1"/>
  <c r="Z142" i="1"/>
  <c r="Z126" i="1"/>
  <c r="Z108" i="1"/>
  <c r="Z65" i="1"/>
  <c r="Z477" i="1"/>
  <c r="Z446" i="1"/>
  <c r="Z468" i="1"/>
  <c r="Z381" i="1"/>
  <c r="Z351" i="1"/>
  <c r="Z339" i="1"/>
  <c r="Z332" i="1"/>
  <c r="Z326" i="1"/>
  <c r="Z313" i="1"/>
  <c r="Z305" i="1"/>
  <c r="Z215" i="1"/>
  <c r="Z203" i="1"/>
  <c r="Z171" i="1"/>
  <c r="Z137" i="1"/>
  <c r="Z100" i="1"/>
  <c r="Z85" i="1"/>
  <c r="Z80" i="1"/>
  <c r="Z71" i="1"/>
  <c r="Z32" i="1"/>
  <c r="Z462" i="1"/>
  <c r="Y506" i="1"/>
  <c r="Z400" i="1"/>
  <c r="Y509" i="1"/>
  <c r="Z417" i="1"/>
  <c r="Z372" i="1"/>
  <c r="Z295" i="1"/>
  <c r="Z271" i="1"/>
  <c r="Y507" i="1"/>
  <c r="Z247" i="1"/>
  <c r="Z121" i="1"/>
  <c r="Z114" i="1"/>
  <c r="Z92" i="1"/>
  <c r="Z58" i="1"/>
  <c r="Z44" i="1"/>
  <c r="Y505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<sst xmlns="http://schemas.openxmlformats.org/spreadsheetml/2006/main" count="2235" uniqueCount="812">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</sst>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162" sqref="AA16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0.54166666666666663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70</v>
      </c>
      <c r="Y162" s="558">
        <f t="shared" ref="Y162:Y170" si="16">IFERROR(IF(X162="",0,CEILING((X162/$H162),1)*$H162),"")</f>
        <v>71.400000000000006</v>
      </c>
      <c r="Z162" s="36">
        <f>IFERROR(IF(Y162=0,"",ROUNDUP(Y162/H162,0)*0.00902),"")</f>
        <v>0.15334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74.499999999999986</v>
      </c>
      <c r="BN162" s="64">
        <f t="shared" ref="BN162:BN170" si="18">IFERROR(Y162*I162/H162,"0")</f>
        <v>75.989999999999995</v>
      </c>
      <c r="BO162" s="64">
        <f t="shared" ref="BO162:BO170" si="19">IFERROR(1/J162*(X162/H162),"0")</f>
        <v>0.12626262626262624</v>
      </c>
      <c r="BP162" s="64">
        <f t="shared" ref="BP162:BP170" si="20">IFERROR(1/J162*(Y162/H162),"0")</f>
        <v>0.12878787878787878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40</v>
      </c>
      <c r="Y163" s="558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70</v>
      </c>
      <c r="Y164" s="558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42.857142857142854</v>
      </c>
      <c r="Y171" s="559">
        <f>IFERROR(Y162/H162,"0")+IFERROR(Y163/H163,"0")+IFERROR(Y164/H164,"0")+IFERROR(Y165/H165,"0")+IFERROR(Y166/H166,"0")+IFERROR(Y167/H167,"0")+IFERROR(Y168/H168,"0")+IFERROR(Y169/H169,"0")+IFERROR(Y170/H170,"0")</f>
        <v>44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0.39688000000000001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180</v>
      </c>
      <c r="Y172" s="559">
        <f>IFERROR(SUM(Y162:Y170),"0")</f>
        <v>184.8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300</v>
      </c>
      <c r="Y195" s="558">
        <f t="shared" ref="Y195:Y202" si="21">IFERROR(IF(X195="",0,CEILING((X195/$H195),1)*$H195),"")</f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311.66666666666663</v>
      </c>
      <c r="BN195" s="64">
        <f t="shared" ref="BN195:BN202" si="23">IFERROR(Y195*I195/H195,"0")</f>
        <v>314.16000000000003</v>
      </c>
      <c r="BO195" s="64">
        <f t="shared" ref="BO195:BO202" si="24">IFERROR(1/J195*(X195/H195),"0")</f>
        <v>0.42087542087542085</v>
      </c>
      <c r="BP195" s="64">
        <f t="shared" ref="BP195:BP202" si="25">IFERROR(1/J195*(Y195/H195),"0")</f>
        <v>0.42424242424242425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100</v>
      </c>
      <c r="Y196" s="558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250</v>
      </c>
      <c r="Y197" s="558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200</v>
      </c>
      <c r="Y198" s="558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207.77777777777777</v>
      </c>
      <c r="BN198" s="64">
        <f t="shared" si="23"/>
        <v>213.18000000000004</v>
      </c>
      <c r="BO198" s="64">
        <f t="shared" si="24"/>
        <v>0.28058361391694725</v>
      </c>
      <c r="BP198" s="64">
        <f t="shared" si="25"/>
        <v>0.2878787878787879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157.40740740740739</v>
      </c>
      <c r="Y203" s="559">
        <f>IFERROR(Y195/H195,"0")+IFERROR(Y196/H196,"0")+IFERROR(Y197/H197,"0")+IFERROR(Y198/H198,"0")+IFERROR(Y199/H199,"0")+IFERROR(Y200/H200,"0")+IFERROR(Y201/H201,"0")+IFERROR(Y202/H202,"0")</f>
        <v>160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1.4431999999999998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850</v>
      </c>
      <c r="Y204" s="559">
        <f>IFERROR(SUM(Y195:Y202),"0")</f>
        <v>864.00000000000011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20</v>
      </c>
      <c r="Y206" s="558">
        <f t="shared" ref="Y206:Y214" si="26">IFERROR(IF(X206="",0,CEILING((X206/$H206),1)*$H206),"")</f>
        <v>24.299999999999997</v>
      </c>
      <c r="Z206" s="36">
        <f>IFERROR(IF(Y206=0,"",ROUNDUP(Y206/H206,0)*0.01898),"")</f>
        <v>5.6940000000000004E-2</v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21.281481481481482</v>
      </c>
      <c r="BN206" s="64">
        <f t="shared" ref="BN206:BN214" si="28">IFERROR(Y206*I206/H206,"0")</f>
        <v>25.856999999999996</v>
      </c>
      <c r="BO206" s="64">
        <f t="shared" ref="BO206:BO214" si="29">IFERROR(1/J206*(X206/H206),"0")</f>
        <v>3.8580246913580252E-2</v>
      </c>
      <c r="BP206" s="64">
        <f t="shared" ref="BP206:BP214" si="30">IFERROR(1/J206*(Y206/H206),"0")</f>
        <v>4.6875E-2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30</v>
      </c>
      <c r="Y208" s="558">
        <f t="shared" si="26"/>
        <v>34.799999999999997</v>
      </c>
      <c r="Z208" s="36">
        <f>IFERROR(IF(Y208=0,"",ROUNDUP(Y208/H208,0)*0.01898),"")</f>
        <v>7.5920000000000001E-2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31.789655172413795</v>
      </c>
      <c r="BN208" s="64">
        <f t="shared" si="28"/>
        <v>36.875999999999998</v>
      </c>
      <c r="BO208" s="64">
        <f t="shared" si="29"/>
        <v>5.387931034482759E-2</v>
      </c>
      <c r="BP208" s="64">
        <f t="shared" si="30"/>
        <v>6.25E-2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240</v>
      </c>
      <c r="Y209" s="558">
        <f t="shared" si="26"/>
        <v>240</v>
      </c>
      <c r="Z209" s="36">
        <f t="shared" ref="Z209:Z214" si="31">IFERROR(IF(Y209=0,"",ROUNDUP(Y209/H209,0)*0.00651),"")</f>
        <v>0.65100000000000002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267</v>
      </c>
      <c r="BN209" s="64">
        <f t="shared" si="28"/>
        <v>267</v>
      </c>
      <c r="BO209" s="64">
        <f t="shared" si="29"/>
        <v>0.5494505494505495</v>
      </c>
      <c r="BP209" s="64">
        <f t="shared" si="30"/>
        <v>0.5494505494505495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192</v>
      </c>
      <c r="Y212" s="558">
        <f t="shared" si="26"/>
        <v>192</v>
      </c>
      <c r="Z212" s="36">
        <f t="shared" si="31"/>
        <v>0.52080000000000004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212.16000000000003</v>
      </c>
      <c r="BN212" s="64">
        <f t="shared" si="28"/>
        <v>212.16000000000003</v>
      </c>
      <c r="BO212" s="64">
        <f t="shared" si="29"/>
        <v>0.43956043956043961</v>
      </c>
      <c r="BP212" s="64">
        <f t="shared" si="30"/>
        <v>0.43956043956043961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192</v>
      </c>
      <c r="Y213" s="558">
        <f t="shared" si="26"/>
        <v>192</v>
      </c>
      <c r="Z213" s="36">
        <f t="shared" si="31"/>
        <v>0.52080000000000004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212.16000000000003</v>
      </c>
      <c r="BN213" s="64">
        <f t="shared" si="28"/>
        <v>212.16000000000003</v>
      </c>
      <c r="BO213" s="64">
        <f t="shared" si="29"/>
        <v>0.43956043956043961</v>
      </c>
      <c r="BP213" s="64">
        <f t="shared" si="30"/>
        <v>0.43956043956043961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144</v>
      </c>
      <c r="Y214" s="558">
        <f t="shared" si="26"/>
        <v>144</v>
      </c>
      <c r="Z214" s="36">
        <f t="shared" si="31"/>
        <v>0.3906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159.48000000000002</v>
      </c>
      <c r="BN214" s="64">
        <f t="shared" si="28"/>
        <v>159.48000000000002</v>
      </c>
      <c r="BO214" s="64">
        <f t="shared" si="29"/>
        <v>0.32967032967032972</v>
      </c>
      <c r="BP214" s="64">
        <f t="shared" si="30"/>
        <v>0.32967032967032972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385.91741166453812</v>
      </c>
      <c r="Y215" s="559">
        <f>IFERROR(Y206/H206,"0")+IFERROR(Y207/H207,"0")+IFERROR(Y208/H208,"0")+IFERROR(Y209/H209,"0")+IFERROR(Y210/H210,"0")+IFERROR(Y211/H211,"0")+IFERROR(Y212/H212,"0")+IFERROR(Y213/H213,"0")+IFERROR(Y214/H214,"0")</f>
        <v>387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2.6066600000000002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962</v>
      </c>
      <c r="Y216" s="559">
        <f>IFERROR(SUM(Y206:Y214),"0")</f>
        <v>971.1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40</v>
      </c>
      <c r="Y298" s="558">
        <f t="shared" ref="Y298:Y304" si="42">IFERROR(IF(X298="",0,CEILING((X298/$H298),1)*$H298),"")</f>
        <v>42</v>
      </c>
      <c r="Z298" s="36">
        <f>IFERROR(IF(Y298=0,"",ROUNDUP(Y298/H298,0)*0.00902),"")</f>
        <v>9.0200000000000002E-2</v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42.571428571428562</v>
      </c>
      <c r="BN298" s="64">
        <f t="shared" ref="BN298:BN304" si="44">IFERROR(Y298*I298/H298,"0")</f>
        <v>44.699999999999996</v>
      </c>
      <c r="BO298" s="64">
        <f t="shared" ref="BO298:BO304" si="45">IFERROR(1/J298*(X298/H298),"0")</f>
        <v>7.2150072150072145E-2</v>
      </c>
      <c r="BP298" s="64">
        <f t="shared" ref="BP298:BP304" si="46">IFERROR(1/J298*(Y298/H298),"0")</f>
        <v>7.575757575757576E-2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9.5238095238095237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40</v>
      </c>
      <c r="Y306" s="559">
        <f>IFERROR(SUM(Y298:Y304),"0")</f>
        <v>42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100</v>
      </c>
      <c r="Y316" s="558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30</v>
      </c>
      <c r="Y317" s="558">
        <f>IFERROR(IF(X317="",0,CEILING((X317/$H317),1)*$H317),"")</f>
        <v>31.2</v>
      </c>
      <c r="Z317" s="36">
        <f>IFERROR(IF(Y317=0,"",ROUNDUP(Y317/H317,0)*0.01898),"")</f>
        <v>7.5920000000000001E-2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31.996153846153849</v>
      </c>
      <c r="BN317" s="64">
        <f>IFERROR(Y317*I317/H317,"0")</f>
        <v>33.276000000000003</v>
      </c>
      <c r="BO317" s="64">
        <f>IFERROR(1/J317*(X317/H317),"0")</f>
        <v>6.0096153846153848E-2</v>
      </c>
      <c r="BP317" s="64">
        <f>IFERROR(1/J317*(Y317/H317),"0")</f>
        <v>6.25E-2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15.750915750915752</v>
      </c>
      <c r="Y319" s="559">
        <f>IFERROR(Y316/H316,"0")+IFERROR(Y317/H317,"0")+IFERROR(Y318/H318,"0")</f>
        <v>16</v>
      </c>
      <c r="Z319" s="559">
        <f>IFERROR(IF(Z316="",0,Z316),"0")+IFERROR(IF(Z317="",0,Z317),"0")+IFERROR(IF(Z318="",0,Z318),"0")</f>
        <v>0.30368000000000001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130</v>
      </c>
      <c r="Y320" s="559">
        <f>IFERROR(SUM(Y316:Y318),"0")</f>
        <v>132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4500</v>
      </c>
      <c r="Y344" s="558">
        <f t="shared" ref="Y344:Y350" si="47">IFERROR(IF(X344="",0,CEILING((X344/$H344),1)*$H344),"")</f>
        <v>4500</v>
      </c>
      <c r="Z344" s="36">
        <f>IFERROR(IF(Y344=0,"",ROUNDUP(Y344/H344,0)*0.02175),"")</f>
        <v>6.5249999999999995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4644</v>
      </c>
      <c r="BN344" s="64">
        <f t="shared" ref="BN344:BN350" si="49">IFERROR(Y344*I344/H344,"0")</f>
        <v>4644</v>
      </c>
      <c r="BO344" s="64">
        <f t="shared" ref="BO344:BO350" si="50">IFERROR(1/J344*(X344/H344),"0")</f>
        <v>6.25</v>
      </c>
      <c r="BP344" s="64">
        <f t="shared" ref="BP344:BP350" si="51">IFERROR(1/J344*(Y344/H344),"0")</f>
        <v>6.25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2500</v>
      </c>
      <c r="Y345" s="558">
        <f t="shared" si="4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2580</v>
      </c>
      <c r="BN345" s="64">
        <f t="shared" si="49"/>
        <v>2585.1600000000003</v>
      </c>
      <c r="BO345" s="64">
        <f t="shared" si="50"/>
        <v>3.4722222222222219</v>
      </c>
      <c r="BP345" s="64">
        <f t="shared" si="51"/>
        <v>3.4791666666666665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3000</v>
      </c>
      <c r="Y347" s="558">
        <f t="shared" si="47"/>
        <v>3000</v>
      </c>
      <c r="Z347" s="36">
        <f>IFERROR(IF(Y347=0,"",ROUNDUP(Y347/H347,0)*0.02175),"")</f>
        <v>4.3499999999999996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3096</v>
      </c>
      <c r="BN347" s="64">
        <f t="shared" si="49"/>
        <v>3096</v>
      </c>
      <c r="BO347" s="64">
        <f t="shared" si="50"/>
        <v>4.1666666666666661</v>
      </c>
      <c r="BP347" s="64">
        <f t="shared" si="51"/>
        <v>4.1666666666666661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666.66666666666663</v>
      </c>
      <c r="Y351" s="559">
        <f>IFERROR(Y344/H344,"0")+IFERROR(Y345/H345,"0")+IFERROR(Y346/H346,"0")+IFERROR(Y347/H347,"0")+IFERROR(Y348/H348,"0")+IFERROR(Y349/H349,"0")+IFERROR(Y350/H350,"0")</f>
        <v>667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14.507249999999999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10000</v>
      </c>
      <c r="Y352" s="559">
        <f>IFERROR(SUM(Y344:Y350),"0")</f>
        <v>10005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hidden="1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0</v>
      </c>
      <c r="Y354" s="558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0</v>
      </c>
      <c r="Y356" s="559">
        <f>IFERROR(Y354/H354,"0")+IFERROR(Y355/H355,"0")</f>
        <v>0</v>
      </c>
      <c r="Z356" s="559">
        <f>IFERROR(IF(Z354="",0,Z354),"0")+IFERROR(IF(Z355="",0,Z355),"0")</f>
        <v>0</v>
      </c>
      <c r="AA356" s="560"/>
      <c r="AB356" s="560"/>
      <c r="AC356" s="560"/>
    </row>
    <row r="357" spans="1:68" hidden="1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0</v>
      </c>
      <c r="Y357" s="559">
        <f>IFERROR(SUM(Y354:Y355),"0")</f>
        <v>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100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11.111111111111111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100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40</v>
      </c>
      <c r="Y379" s="558">
        <f>IFERROR(IF(X379="",0,CEILING((X379/$H379),1)*$H379),"")</f>
        <v>45</v>
      </c>
      <c r="Z379" s="36">
        <f>IFERROR(IF(Y379=0,"",ROUNDUP(Y379/H379,0)*0.01898),"")</f>
        <v>9.4899999999999998E-2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42.306666666666665</v>
      </c>
      <c r="BN379" s="64">
        <f>IFERROR(Y379*I379/H379,"0")</f>
        <v>47.594999999999999</v>
      </c>
      <c r="BO379" s="64">
        <f>IFERROR(1/J379*(X379/H379),"0")</f>
        <v>6.9444444444444448E-2</v>
      </c>
      <c r="BP379" s="64">
        <f>IFERROR(1/J379*(Y379/H379),"0")</f>
        <v>7.8125E-2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4.4444444444444446</v>
      </c>
      <c r="Y381" s="559">
        <f>IFERROR(Y379/H379,"0")+IFERROR(Y380/H380,"0")</f>
        <v>5</v>
      </c>
      <c r="Z381" s="559">
        <f>IFERROR(IF(Z379="",0,Z379),"0")+IFERROR(IF(Z380="",0,Z380),"0")</f>
        <v>9.4899999999999998E-2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40</v>
      </c>
      <c r="Y382" s="559">
        <f>IFERROR(SUM(Y379:Y380),"0")</f>
        <v>45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12352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12405.9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12838.320941293701</v>
      </c>
      <c r="Y506" s="559">
        <f>IFERROR(SUM(BN22:BN502),"0")</f>
        <v>12895.013999999997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19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13313.320941293701</v>
      </c>
      <c r="Y508" s="559">
        <f>GrossWeightTotalR+PalletQtyTotalR*25</f>
        <v>13370.013999999997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1299.2344649815914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1307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19.784410000000001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184.8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1835.1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174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10167</v>
      </c>
      <c r="U515" s="46">
        <f>IFERROR(Y369*1,"0")+IFERROR(Y370*1,"0")+IFERROR(Y371*1,"0")+IFERROR(Y375*1,"0")+IFERROR(Y379*1,"0")+IFERROR(Y380*1,"0")+IFERROR(Y384*1,"0")</f>
        <v>45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9,23"/>
        <filter val="10 000,00"/>
        <filter val="100,00"/>
        <filter val="11,11"/>
        <filter val="12 352,00"/>
        <filter val="12 838,32"/>
        <filter val="13 313,32"/>
        <filter val="130,00"/>
        <filter val="144,00"/>
        <filter val="15,75"/>
        <filter val="157,41"/>
        <filter val="180,00"/>
        <filter val="19"/>
        <filter val="192,00"/>
        <filter val="2 500,00"/>
        <filter val="20,00"/>
        <filter val="200,00"/>
        <filter val="240,00"/>
        <filter val="250,00"/>
        <filter val="3 000,00"/>
        <filter val="30,00"/>
        <filter val="300,00"/>
        <filter val="385,92"/>
        <filter val="4 500,00"/>
        <filter val="4,44"/>
        <filter val="40,00"/>
        <filter val="42,86"/>
        <filter val="5,56"/>
        <filter val="50,00"/>
        <filter val="666,67"/>
        <filter val="70,00"/>
        <filter val="850,00"/>
        <filter val="9,52"/>
        <filter val="962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