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ПОКОМ КИ филиалы\"/>
    </mc:Choice>
  </mc:AlternateContent>
  <xr:revisionPtr revIDLastSave="0" documentId="13_ncr:1_{D46B1549-99A8-4C96-A276-E63E6B3F02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6" i="1"/>
  <c r="AK5" i="1" s="1"/>
  <c r="AJ7" i="1"/>
  <c r="AJ8" i="1"/>
  <c r="AJ9" i="1"/>
  <c r="AJ11" i="1"/>
  <c r="AJ12" i="1"/>
  <c r="AJ13" i="1"/>
  <c r="AJ14" i="1"/>
  <c r="AJ15" i="1"/>
  <c r="AJ16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7" i="1"/>
  <c r="AJ78" i="1"/>
  <c r="AJ79" i="1"/>
  <c r="AJ80" i="1"/>
  <c r="AJ81" i="1"/>
  <c r="AJ82" i="1"/>
  <c r="AJ83" i="1"/>
  <c r="AJ84" i="1"/>
  <c r="AJ86" i="1"/>
  <c r="AJ87" i="1"/>
  <c r="AJ88" i="1"/>
  <c r="AJ89" i="1"/>
  <c r="AJ90" i="1"/>
  <c r="AJ91" i="1"/>
  <c r="AJ92" i="1"/>
  <c r="AJ93" i="1"/>
  <c r="AJ94" i="1"/>
  <c r="AJ6" i="1"/>
  <c r="S7" i="1"/>
  <c r="S8" i="1"/>
  <c r="S9" i="1"/>
  <c r="S10" i="1"/>
  <c r="AJ10" i="1" s="1"/>
  <c r="S11" i="1"/>
  <c r="S12" i="1"/>
  <c r="S13" i="1"/>
  <c r="S14" i="1"/>
  <c r="S15" i="1"/>
  <c r="S16" i="1"/>
  <c r="S17" i="1"/>
  <c r="AJ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AJ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AJ76" i="1" s="1"/>
  <c r="S77" i="1"/>
  <c r="S78" i="1"/>
  <c r="S79" i="1"/>
  <c r="S80" i="1"/>
  <c r="S81" i="1"/>
  <c r="S82" i="1"/>
  <c r="S83" i="1"/>
  <c r="S84" i="1"/>
  <c r="S85" i="1"/>
  <c r="AJ85" i="1" s="1"/>
  <c r="S86" i="1"/>
  <c r="S87" i="1"/>
  <c r="S88" i="1"/>
  <c r="S89" i="1"/>
  <c r="S90" i="1"/>
  <c r="S91" i="1"/>
  <c r="S92" i="1"/>
  <c r="S93" i="1"/>
  <c r="S94" i="1"/>
  <c r="S6" i="1"/>
  <c r="T5" i="1"/>
  <c r="S5" i="1" l="1"/>
  <c r="R70" i="1"/>
  <c r="R48" i="1"/>
  <c r="R67" i="1"/>
  <c r="R28" i="1"/>
  <c r="R15" i="1"/>
  <c r="R14" i="1"/>
  <c r="R29" i="1"/>
  <c r="R31" i="1"/>
  <c r="R32" i="1"/>
  <c r="R37" i="1"/>
  <c r="R39" i="1"/>
  <c r="R47" i="1"/>
  <c r="R49" i="1"/>
  <c r="R54" i="1"/>
  <c r="R62" i="1"/>
  <c r="R65" i="1"/>
  <c r="R69" i="1"/>
  <c r="R71" i="1"/>
  <c r="R72" i="1"/>
  <c r="R77" i="1"/>
  <c r="R78" i="1"/>
  <c r="R79" i="1"/>
  <c r="R80" i="1"/>
  <c r="R81" i="1"/>
  <c r="R82" i="1"/>
  <c r="R84" i="1"/>
  <c r="R90" i="1"/>
  <c r="R92" i="1"/>
  <c r="R93" i="1"/>
  <c r="R94" i="1"/>
  <c r="P7" i="1" l="1"/>
  <c r="Q7" i="1" s="1"/>
  <c r="R7" i="1" s="1"/>
  <c r="P8" i="1"/>
  <c r="P9" i="1"/>
  <c r="P10" i="1"/>
  <c r="X10" i="1" s="1"/>
  <c r="P11" i="1"/>
  <c r="Q11" i="1" s="1"/>
  <c r="R11" i="1" s="1"/>
  <c r="P12" i="1"/>
  <c r="Q12" i="1" s="1"/>
  <c r="R12" i="1" s="1"/>
  <c r="P13" i="1"/>
  <c r="Q13" i="1" s="1"/>
  <c r="R13" i="1" s="1"/>
  <c r="P14" i="1"/>
  <c r="W14" i="1" s="1"/>
  <c r="P15" i="1"/>
  <c r="P16" i="1"/>
  <c r="P17" i="1"/>
  <c r="Q17" i="1" s="1"/>
  <c r="R17" i="1" s="1"/>
  <c r="P18" i="1"/>
  <c r="Q18" i="1" s="1"/>
  <c r="R18" i="1" s="1"/>
  <c r="P19" i="1"/>
  <c r="Q19" i="1" s="1"/>
  <c r="R19" i="1" s="1"/>
  <c r="P20" i="1"/>
  <c r="X20" i="1" s="1"/>
  <c r="P21" i="1"/>
  <c r="Q21" i="1" s="1"/>
  <c r="R21" i="1" s="1"/>
  <c r="P22" i="1"/>
  <c r="Q22" i="1" s="1"/>
  <c r="P23" i="1"/>
  <c r="Q23" i="1" s="1"/>
  <c r="R23" i="1" s="1"/>
  <c r="P24" i="1"/>
  <c r="Q24" i="1" s="1"/>
  <c r="P25" i="1"/>
  <c r="Q25" i="1" s="1"/>
  <c r="R25" i="1" s="1"/>
  <c r="P26" i="1"/>
  <c r="P27" i="1"/>
  <c r="P28" i="1"/>
  <c r="Q28" i="1" s="1"/>
  <c r="P29" i="1"/>
  <c r="W29" i="1" s="1"/>
  <c r="P30" i="1"/>
  <c r="Q30" i="1" s="1"/>
  <c r="R30" i="1" s="1"/>
  <c r="P31" i="1"/>
  <c r="W31" i="1" s="1"/>
  <c r="P32" i="1"/>
  <c r="W32" i="1" s="1"/>
  <c r="P33" i="1"/>
  <c r="Q33" i="1" s="1"/>
  <c r="R33" i="1" s="1"/>
  <c r="P34" i="1"/>
  <c r="Q34" i="1" s="1"/>
  <c r="P35" i="1"/>
  <c r="Q35" i="1" s="1"/>
  <c r="R35" i="1" s="1"/>
  <c r="P36" i="1"/>
  <c r="X36" i="1" s="1"/>
  <c r="P37" i="1"/>
  <c r="W37" i="1" s="1"/>
  <c r="P38" i="1"/>
  <c r="P39" i="1"/>
  <c r="W39" i="1" s="1"/>
  <c r="P40" i="1"/>
  <c r="X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X46" i="1" s="1"/>
  <c r="P47" i="1"/>
  <c r="W47" i="1" s="1"/>
  <c r="P48" i="1"/>
  <c r="Q48" i="1" s="1"/>
  <c r="P49" i="1"/>
  <c r="W49" i="1" s="1"/>
  <c r="P50" i="1"/>
  <c r="Q50" i="1" s="1"/>
  <c r="R50" i="1" s="1"/>
  <c r="P51" i="1"/>
  <c r="Q51" i="1" s="1"/>
  <c r="R51" i="1" s="1"/>
  <c r="P52" i="1"/>
  <c r="Q52" i="1" s="1"/>
  <c r="P53" i="1"/>
  <c r="X53" i="1" s="1"/>
  <c r="P54" i="1"/>
  <c r="W54" i="1" s="1"/>
  <c r="P55" i="1"/>
  <c r="Q55" i="1" s="1"/>
  <c r="R55" i="1" s="1"/>
  <c r="P56" i="1"/>
  <c r="Q56" i="1" s="1"/>
  <c r="P57" i="1"/>
  <c r="P58" i="1"/>
  <c r="P59" i="1"/>
  <c r="Q59" i="1" s="1"/>
  <c r="R59" i="1" s="1"/>
  <c r="P60" i="1"/>
  <c r="X60" i="1" s="1"/>
  <c r="P61" i="1"/>
  <c r="P62" i="1"/>
  <c r="W62" i="1" s="1"/>
  <c r="P63" i="1"/>
  <c r="Q63" i="1" s="1"/>
  <c r="R63" i="1" s="1"/>
  <c r="P64" i="1"/>
  <c r="Q64" i="1" s="1"/>
  <c r="P65" i="1"/>
  <c r="W65" i="1" s="1"/>
  <c r="P66" i="1"/>
  <c r="Q66" i="1" s="1"/>
  <c r="R66" i="1" s="1"/>
  <c r="P67" i="1"/>
  <c r="P68" i="1"/>
  <c r="P69" i="1"/>
  <c r="W69" i="1" s="1"/>
  <c r="P70" i="1"/>
  <c r="Q70" i="1" s="1"/>
  <c r="P71" i="1"/>
  <c r="W71" i="1" s="1"/>
  <c r="P72" i="1"/>
  <c r="W72" i="1" s="1"/>
  <c r="P73" i="1"/>
  <c r="X73" i="1" s="1"/>
  <c r="P74" i="1"/>
  <c r="Q74" i="1" s="1"/>
  <c r="P75" i="1"/>
  <c r="Q75" i="1" s="1"/>
  <c r="R75" i="1" s="1"/>
  <c r="P76" i="1"/>
  <c r="X76" i="1" s="1"/>
  <c r="P77" i="1"/>
  <c r="W77" i="1" s="1"/>
  <c r="P78" i="1"/>
  <c r="W78" i="1" s="1"/>
  <c r="P79" i="1"/>
  <c r="W79" i="1" s="1"/>
  <c r="P80" i="1"/>
  <c r="X80" i="1" s="1"/>
  <c r="P81" i="1"/>
  <c r="P82" i="1"/>
  <c r="W82" i="1" s="1"/>
  <c r="P83" i="1"/>
  <c r="Q83" i="1" s="1"/>
  <c r="R83" i="1" s="1"/>
  <c r="P84" i="1"/>
  <c r="W84" i="1" s="1"/>
  <c r="P85" i="1"/>
  <c r="P86" i="1"/>
  <c r="P87" i="1"/>
  <c r="P88" i="1"/>
  <c r="P89" i="1"/>
  <c r="P90" i="1"/>
  <c r="W90" i="1" s="1"/>
  <c r="P91" i="1"/>
  <c r="P92" i="1"/>
  <c r="W92" i="1" s="1"/>
  <c r="P93" i="1"/>
  <c r="P94" i="1"/>
  <c r="W94" i="1" s="1"/>
  <c r="P6" i="1"/>
  <c r="X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/>
  <c r="R74" i="1" l="1"/>
  <c r="R64" i="1"/>
  <c r="R56" i="1"/>
  <c r="R52" i="1"/>
  <c r="R44" i="1"/>
  <c r="R34" i="1"/>
  <c r="R24" i="1"/>
  <c r="W24" i="1" s="1"/>
  <c r="R22" i="1"/>
  <c r="W48" i="1"/>
  <c r="W70" i="1"/>
  <c r="W80" i="1"/>
  <c r="W18" i="1"/>
  <c r="W30" i="1"/>
  <c r="W42" i="1"/>
  <c r="W64" i="1"/>
  <c r="W12" i="1"/>
  <c r="W22" i="1"/>
  <c r="W28" i="1"/>
  <c r="W34" i="1"/>
  <c r="W50" i="1"/>
  <c r="W66" i="1"/>
  <c r="X93" i="1"/>
  <c r="W93" i="1"/>
  <c r="W83" i="1"/>
  <c r="X81" i="1"/>
  <c r="W81" i="1"/>
  <c r="W75" i="1"/>
  <c r="W63" i="1"/>
  <c r="W59" i="1"/>
  <c r="W55" i="1"/>
  <c r="W51" i="1"/>
  <c r="W45" i="1"/>
  <c r="W43" i="1"/>
  <c r="W41" i="1"/>
  <c r="W35" i="1"/>
  <c r="W33" i="1"/>
  <c r="W25" i="1"/>
  <c r="W23" i="1"/>
  <c r="W21" i="1"/>
  <c r="W19" i="1"/>
  <c r="W17" i="1"/>
  <c r="W13" i="1"/>
  <c r="W11" i="1"/>
  <c r="W7" i="1"/>
  <c r="Q40" i="1"/>
  <c r="R40" i="1" s="1"/>
  <c r="Q20" i="1"/>
  <c r="R20" i="1" s="1"/>
  <c r="Q36" i="1"/>
  <c r="R36" i="1" s="1"/>
  <c r="Q53" i="1"/>
  <c r="R53" i="1" s="1"/>
  <c r="Q73" i="1"/>
  <c r="R73" i="1" s="1"/>
  <c r="Q67" i="1"/>
  <c r="Q46" i="1"/>
  <c r="R46" i="1" s="1"/>
  <c r="Q68" i="1"/>
  <c r="R68" i="1" s="1"/>
  <c r="Q26" i="1"/>
  <c r="R26" i="1" s="1"/>
  <c r="Q6" i="1"/>
  <c r="R6" i="1" s="1"/>
  <c r="Q27" i="1"/>
  <c r="R27" i="1" s="1"/>
  <c r="Q8" i="1"/>
  <c r="R8" i="1" s="1"/>
  <c r="Q76" i="1"/>
  <c r="R76" i="1" s="1"/>
  <c r="Q9" i="1"/>
  <c r="R9" i="1" s="1"/>
  <c r="Q10" i="1"/>
  <c r="R10" i="1" s="1"/>
  <c r="Q57" i="1"/>
  <c r="R57" i="1" s="1"/>
  <c r="Q85" i="1"/>
  <c r="R85" i="1" s="1"/>
  <c r="Q58" i="1"/>
  <c r="R58" i="1" s="1"/>
  <c r="Q86" i="1"/>
  <c r="R86" i="1" s="1"/>
  <c r="Q87" i="1"/>
  <c r="R87" i="1" s="1"/>
  <c r="Q15" i="1"/>
  <c r="Q38" i="1"/>
  <c r="R38" i="1" s="1"/>
  <c r="Q60" i="1"/>
  <c r="R60" i="1" s="1"/>
  <c r="Q88" i="1"/>
  <c r="R88" i="1" s="1"/>
  <c r="Q16" i="1"/>
  <c r="R16" i="1" s="1"/>
  <c r="Q61" i="1"/>
  <c r="R61" i="1" s="1"/>
  <c r="Q89" i="1"/>
  <c r="R89" i="1" s="1"/>
  <c r="Q91" i="1"/>
  <c r="R91" i="1" s="1"/>
  <c r="X56" i="1"/>
  <c r="X86" i="1"/>
  <c r="X59" i="1"/>
  <c r="X49" i="1"/>
  <c r="X11" i="1"/>
  <c r="X72" i="1"/>
  <c r="X41" i="1"/>
  <c r="X71" i="1"/>
  <c r="X9" i="1"/>
  <c r="X70" i="1"/>
  <c r="X33" i="1"/>
  <c r="X32" i="1"/>
  <c r="X92" i="1"/>
  <c r="X69" i="1"/>
  <c r="X66" i="1"/>
  <c r="X31" i="1"/>
  <c r="X91" i="1"/>
  <c r="X61" i="1"/>
  <c r="X30" i="1"/>
  <c r="X90" i="1"/>
  <c r="X29" i="1"/>
  <c r="X89" i="1"/>
  <c r="X26" i="1"/>
  <c r="X52" i="1"/>
  <c r="X21" i="1"/>
  <c r="X51" i="1"/>
  <c r="X16" i="1"/>
  <c r="X79" i="1"/>
  <c r="X13" i="1"/>
  <c r="X50" i="1"/>
  <c r="X12" i="1"/>
  <c r="X85" i="1"/>
  <c r="X75" i="1"/>
  <c r="X65" i="1"/>
  <c r="X55" i="1"/>
  <c r="X45" i="1"/>
  <c r="X35" i="1"/>
  <c r="X25" i="1"/>
  <c r="X15" i="1"/>
  <c r="X94" i="1"/>
  <c r="X84" i="1"/>
  <c r="X74" i="1"/>
  <c r="X64" i="1"/>
  <c r="X54" i="1"/>
  <c r="X44" i="1"/>
  <c r="X34" i="1"/>
  <c r="X24" i="1"/>
  <c r="X14" i="1"/>
  <c r="X83" i="1"/>
  <c r="X63" i="1"/>
  <c r="X43" i="1"/>
  <c r="X23" i="1"/>
  <c r="X82" i="1"/>
  <c r="X62" i="1"/>
  <c r="X42" i="1"/>
  <c r="X22" i="1"/>
  <c r="X39" i="1"/>
  <c r="X19" i="1"/>
  <c r="X88" i="1"/>
  <c r="X78" i="1"/>
  <c r="X68" i="1"/>
  <c r="X58" i="1"/>
  <c r="X48" i="1"/>
  <c r="X38" i="1"/>
  <c r="X28" i="1"/>
  <c r="X18" i="1"/>
  <c r="X8" i="1"/>
  <c r="P5" i="1"/>
  <c r="X87" i="1"/>
  <c r="X77" i="1"/>
  <c r="X67" i="1"/>
  <c r="X57" i="1"/>
  <c r="X47" i="1"/>
  <c r="X37" i="1"/>
  <c r="X27" i="1"/>
  <c r="X17" i="1"/>
  <c r="X7" i="1"/>
  <c r="L5" i="1"/>
  <c r="W74" i="1" l="1"/>
  <c r="W56" i="1"/>
  <c r="W44" i="1"/>
  <c r="W52" i="1"/>
  <c r="W89" i="1"/>
  <c r="W16" i="1"/>
  <c r="W60" i="1"/>
  <c r="W15" i="1"/>
  <c r="W86" i="1"/>
  <c r="W85" i="1"/>
  <c r="W10" i="1"/>
  <c r="W76" i="1"/>
  <c r="W27" i="1"/>
  <c r="W26" i="1"/>
  <c r="W46" i="1"/>
  <c r="W73" i="1"/>
  <c r="W36" i="1"/>
  <c r="W40" i="1"/>
  <c r="W91" i="1"/>
  <c r="W61" i="1"/>
  <c r="W88" i="1"/>
  <c r="W38" i="1"/>
  <c r="W87" i="1"/>
  <c r="W58" i="1"/>
  <c r="W57" i="1"/>
  <c r="W9" i="1"/>
  <c r="W8" i="1"/>
  <c r="W6" i="1"/>
  <c r="R5" i="1"/>
  <c r="W68" i="1"/>
  <c r="W67" i="1"/>
  <c r="W53" i="1"/>
  <c r="W20" i="1"/>
  <c r="Q5" i="1"/>
  <c r="AJ5" i="1" l="1"/>
</calcChain>
</file>

<file path=xl/sharedStrings.xml><?xml version="1.0" encoding="utf-8"?>
<sst xmlns="http://schemas.openxmlformats.org/spreadsheetml/2006/main" count="376" uniqueCount="160">
  <si>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</si>
  <si>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</si>
  <si>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</si>
  <si>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</si>
  <si>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</si>
  <si>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</si>
  <si>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</si>
  <si>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</si>
  <si>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</si>
  <si>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</si>
  <si>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</si>
  <si>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</si>
  <si>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</si>
  <si>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</si>
  <si>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</si>
  <si>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</si>
  <si>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</si>
  <si>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</si>
  <si>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</si>
  <si>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</si>
  <si>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</si>
  <si>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</si>
  <si>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</si>
  <si>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</si>
  <si>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</si>
  <si>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</si>
  <si>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</si>
  <si>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</si>
  <si>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</si>
  <si>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</si>
  <si>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</si>
  <si>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</si>
  <si>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</si>
  <si>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</si>
  <si>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</si>
  <si>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</si>
  <si>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</si>
  <si>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</si>
  <si>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</si>
  <si>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</si>
  <si>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</si>
  <si>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</si>
  <si>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</si>
  <si>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</si>
  <si>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</si>
  <si>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</si>
  <si>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</si>
  <si>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</si>
  <si>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</si>
  <si>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</si>
  <si>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</si>
  <si>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</si>
  <si>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</si>
  <si>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</si>
  <si>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</si>
  <si>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</si>
  <si>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</si>
  <si>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</si>
  <si>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</si>
  <si>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</si>
  <si>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</si>
  <si>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</si>
  <si>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</si>
  <si>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</si>
  <si>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</si>
  <si>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</si>
  <si>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</si>
  <si>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</si>
  <si>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</si>
  <si>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</si>
  <si>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</si>
  <si>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</si>
  <si>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</si>
  <si>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</si>
  <si>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</si>
  <si>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</si>
  <si>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</si>
  <si>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</si>
  <si>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</si>
  <si>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</si>
  <si>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</si>
  <si>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</si>
  <si>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</si>
  <si>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</si>
  <si>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</si>
  <si>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</si>
  <si>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</si>
  <si>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</si>
  <si>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</si>
  <si>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</si>
  <si>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</si>
  <si>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</si>
  <si>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</si>
  <si>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</si>
  <si>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</si>
  <si>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</si>
  <si>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</si>
  <si>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</si>
  <si>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</si>
  <si>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</si>
  <si>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</si>
  <si>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</si>
  <si>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</si>
  <si>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</si>
  <si>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</si>
  <si>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</si>
  <si>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</si>
  <si>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</si>
  <si>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</si>
  <si>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</si>
  <si>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</si>
  <si>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</si>
  <si>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</si>
  <si>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</si>
  <si>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Spar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</si>
  <si>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</si>
  <si>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</si>
  <si>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</si>
  <si>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</si>
  <si>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>14,08,25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</si>
  <si>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</si>
  <si>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</si>
  <si>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</si>
  <si>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</si>
  <si>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</si>
  <si>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01,08,25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</si>
  <si>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</si>
  <si>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</si>
  <si>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</si>
  <si>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</si>
  <si>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</si>
  <si>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</si>
  <si>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</si>
  <si>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</si>
  <si>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</si>
  <si>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</si>
  <si>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</si>
  <si>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</si>
  <si>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</si>
  <si>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</si>
  <si>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</si>
  <si>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</si>
  <si>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</si>
  <si>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</si>
  <si>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</si>
  <si>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</si>
  <si>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</si>
  <si>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</si>
  <si>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</si>
  <si>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</si>
  <si>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</si>
  <si>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</si>
  <si>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348  Колбаса Молочная оригинальная ТМ Особый рецепт. большой батон, ВЕС ПОКОМ</t>
  </si>
  <si>
    <t>слабая реализация</t>
  </si>
  <si>
    <t>итого</t>
  </si>
  <si>
    <t>15,08,25 филиал обнулил</t>
  </si>
  <si>
    <t>ТК Вояж / 15,08,25 филиал обнулил</t>
  </si>
  <si>
    <t>заказ</t>
  </si>
  <si>
    <t>18,08,(1)</t>
  </si>
  <si>
    <t>18,08,(2)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</si>
</sst>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1" width="7" customWidth="1"/>
    <col min="22" max="22" width="15" customWidth="1"/>
    <col min="23" max="24" width="5" customWidth="1"/>
    <col min="25" max="34" width="6" customWidth="1"/>
    <col min="35" max="35" width="33.85546875" customWidth="1"/>
    <col min="36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6">
        <v>1</v>
      </c>
      <c r="S1" s="16"/>
      <c r="T1" s="1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154</v>
      </c>
      <c r="S3" s="3" t="s">
        <v>157</v>
      </c>
      <c r="T3" s="3" t="s">
        <v>157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 t="s">
        <v>158</v>
      </c>
      <c r="T4" s="1" t="s">
        <v>159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158</v>
      </c>
      <c r="AK4" s="1" t="s">
        <v>159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39156.441000000013</v>
      </c>
      <c r="F5" s="4">
        <f>SUM(F6:F500)</f>
        <v>45233.888999999996</v>
      </c>
      <c r="G5" s="8"/>
      <c r="H5" s="1"/>
      <c r="I5" s="1"/>
      <c r="J5" s="1"/>
      <c r="K5" s="4">
        <f t="shared" ref="K5:U5" si="0">SUM(K6:K500)</f>
        <v>41283.826999999997</v>
      </c>
      <c r="L5" s="4">
        <f t="shared" si="0"/>
        <v>-2127.3859999999995</v>
      </c>
      <c r="M5" s="4">
        <f t="shared" si="0"/>
        <v>0</v>
      </c>
      <c r="N5" s="4">
        <f t="shared" si="0"/>
        <v>0</v>
      </c>
      <c r="O5" s="4">
        <f t="shared" si="0"/>
        <v>19882.837888999999</v>
      </c>
      <c r="P5" s="4">
        <f t="shared" si="0"/>
        <v>7831.2882000000018</v>
      </c>
      <c r="Q5" s="4">
        <f t="shared" si="0"/>
        <v>21246.007910999993</v>
      </c>
      <c r="R5" s="4">
        <f t="shared" si="0"/>
        <v>27725.601710999992</v>
      </c>
      <c r="S5" s="4">
        <f t="shared" si="0"/>
        <v>24305.601710999992</v>
      </c>
      <c r="T5" s="4">
        <f t="shared" ref="T5" si="1">SUM(T6:T500)</f>
        <v>3420</v>
      </c>
      <c r="U5" s="4">
        <f t="shared" si="0"/>
        <v>300</v>
      </c>
      <c r="V5" s="1"/>
      <c r="W5" s="1"/>
      <c r="X5" s="1"/>
      <c r="Y5" s="4">
        <f t="shared" ref="Y5:AH5" si="2">SUM(Y6:Y500)</f>
        <v>7850.7044000000005</v>
      </c>
      <c r="Z5" s="4">
        <f t="shared" si="2"/>
        <v>7241.8896000000013</v>
      </c>
      <c r="AA5" s="4">
        <f t="shared" si="2"/>
        <v>7227.4147999999996</v>
      </c>
      <c r="AB5" s="4">
        <f t="shared" si="2"/>
        <v>7603.6350000000002</v>
      </c>
      <c r="AC5" s="4">
        <f t="shared" si="2"/>
        <v>7848.6086000000014</v>
      </c>
      <c r="AD5" s="4">
        <f t="shared" si="2"/>
        <v>8288.5094000000008</v>
      </c>
      <c r="AE5" s="4">
        <f t="shared" si="2"/>
        <v>8318.9991999999966</v>
      </c>
      <c r="AF5" s="4">
        <f t="shared" si="2"/>
        <v>7743.9945999999982</v>
      </c>
      <c r="AG5" s="4">
        <f t="shared" si="2"/>
        <v>7509.2635999999993</v>
      </c>
      <c r="AH5" s="4">
        <f t="shared" si="2"/>
        <v>7420.3056000000015</v>
      </c>
      <c r="AI5" s="1"/>
      <c r="AJ5" s="4">
        <f>SUM(AJ6:AJ500)</f>
        <v>17502</v>
      </c>
      <c r="AK5" s="4">
        <f>SUM(AK6:AK500)</f>
        <v>2939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36</v>
      </c>
      <c r="B6" s="1" t="s">
        <v>37</v>
      </c>
      <c r="C6" s="1">
        <v>785.88300000000004</v>
      </c>
      <c r="D6" s="1">
        <v>1539.0350000000001</v>
      </c>
      <c r="E6" s="1">
        <v>1261.008</v>
      </c>
      <c r="F6" s="1">
        <v>675.04700000000003</v>
      </c>
      <c r="G6" s="8">
        <v>1</v>
      </c>
      <c r="H6" s="1">
        <v>50</v>
      </c>
      <c r="I6" s="1" t="s">
        <v>38</v>
      </c>
      <c r="J6" s="1"/>
      <c r="K6" s="1">
        <v>1501.548</v>
      </c>
      <c r="L6" s="1">
        <f t="shared" ref="L6:L37" si="3">E6-K6</f>
        <v>-240.53999999999996</v>
      </c>
      <c r="M6" s="1"/>
      <c r="N6" s="1"/>
      <c r="O6" s="1">
        <v>1274.394192</v>
      </c>
      <c r="P6" s="1">
        <f>E6/5</f>
        <v>252.20160000000001</v>
      </c>
      <c r="Q6" s="5">
        <f>11*P6-O6-F6</f>
        <v>824.77640799999995</v>
      </c>
      <c r="R6" s="17">
        <f>Q6+$R$1*P6</f>
        <v>1076.978008</v>
      </c>
      <c r="S6" s="5">
        <f>R6-T6</f>
        <v>576.97800800000005</v>
      </c>
      <c r="T6" s="17">
        <v>500</v>
      </c>
      <c r="U6" s="5"/>
      <c r="V6" s="1"/>
      <c r="W6" s="1">
        <f>(F6+O6+R6)/P6</f>
        <v>12</v>
      </c>
      <c r="X6" s="1">
        <f>(F6+O6)/P6</f>
        <v>7.729693990839074</v>
      </c>
      <c r="Y6" s="1">
        <v>240.1232</v>
      </c>
      <c r="Z6" s="1">
        <v>202.02959999999999</v>
      </c>
      <c r="AA6" s="1">
        <v>241.05619999999999</v>
      </c>
      <c r="AB6" s="1">
        <v>389.93380000000002</v>
      </c>
      <c r="AC6" s="1">
        <v>399.76220000000001</v>
      </c>
      <c r="AD6" s="1">
        <v>406.8048</v>
      </c>
      <c r="AE6" s="1">
        <v>425.34440000000012</v>
      </c>
      <c r="AF6" s="1">
        <v>439.17140000000001</v>
      </c>
      <c r="AG6" s="1">
        <v>413.43020000000001</v>
      </c>
      <c r="AH6" s="1">
        <v>341.67959999999999</v>
      </c>
      <c r="AI6" s="1" t="s">
        <v>39</v>
      </c>
      <c r="AJ6" s="1">
        <f>ROUND(G6*S6,0)</f>
        <v>577</v>
      </c>
      <c r="AK6" s="1">
        <f>ROUND(G6*T6,0)</f>
        <v>500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40</v>
      </c>
      <c r="B7" s="1" t="s">
        <v>37</v>
      </c>
      <c r="C7" s="1">
        <v>407.048</v>
      </c>
      <c r="D7" s="1">
        <v>680.048</v>
      </c>
      <c r="E7" s="1">
        <v>403.82100000000003</v>
      </c>
      <c r="F7" s="1">
        <v>511.67099999999999</v>
      </c>
      <c r="G7" s="8">
        <v>1</v>
      </c>
      <c r="H7" s="1">
        <v>45</v>
      </c>
      <c r="I7" s="1" t="s">
        <v>38</v>
      </c>
      <c r="J7" s="1"/>
      <c r="K7" s="1">
        <v>496.66399999999999</v>
      </c>
      <c r="L7" s="1">
        <f t="shared" si="3"/>
        <v>-92.842999999999961</v>
      </c>
      <c r="M7" s="1"/>
      <c r="N7" s="1"/>
      <c r="O7" s="1">
        <v>229.25058400000009</v>
      </c>
      <c r="P7" s="1">
        <f t="shared" ref="P7:P70" si="4">E7/5</f>
        <v>80.764200000000002</v>
      </c>
      <c r="Q7" s="5">
        <f t="shared" ref="Q7:Q13" si="5">11*P7-O7-F7</f>
        <v>147.4846159999999</v>
      </c>
      <c r="R7" s="17">
        <f t="shared" ref="R7:R10" si="6">Q7+$R$1*P7</f>
        <v>228.24881599999992</v>
      </c>
      <c r="S7" s="5">
        <f t="shared" ref="S7:S70" si="7">R7-T7</f>
        <v>228.24881599999992</v>
      </c>
      <c r="T7" s="17"/>
      <c r="U7" s="5"/>
      <c r="V7" s="1"/>
      <c r="W7" s="1">
        <f t="shared" ref="W7:W70" si="8">(F7+O7+R7)/P7</f>
        <v>12</v>
      </c>
      <c r="X7" s="1">
        <f t="shared" ref="X7:X70" si="9">(F7+O7)/P7</f>
        <v>9.1738862515817647</v>
      </c>
      <c r="Y7" s="1">
        <v>86.674400000000006</v>
      </c>
      <c r="Z7" s="1">
        <v>74.784199999999998</v>
      </c>
      <c r="AA7" s="1">
        <v>66.750199999999992</v>
      </c>
      <c r="AB7" s="1">
        <v>65.576999999999998</v>
      </c>
      <c r="AC7" s="1">
        <v>65.727400000000003</v>
      </c>
      <c r="AD7" s="1">
        <v>65.386600000000001</v>
      </c>
      <c r="AE7" s="1">
        <v>69.132199999999997</v>
      </c>
      <c r="AF7" s="1">
        <v>72.563599999999994</v>
      </c>
      <c r="AG7" s="1">
        <v>72.74260000000001</v>
      </c>
      <c r="AH7" s="1">
        <v>72.045600000000007</v>
      </c>
      <c r="AI7" s="1"/>
      <c r="AJ7" s="1">
        <f t="shared" ref="AJ7:AK70" si="10">ROUND(G7*S7,0)</f>
        <v>228</v>
      </c>
      <c r="AK7" s="1">
        <f t="shared" ref="AK7:AK70" si="11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41</v>
      </c>
      <c r="B8" s="1" t="s">
        <v>37</v>
      </c>
      <c r="C8" s="1">
        <v>286.92099999999999</v>
      </c>
      <c r="D8" s="1">
        <v>940.07399999999996</v>
      </c>
      <c r="E8" s="1">
        <v>461.197</v>
      </c>
      <c r="F8" s="1">
        <v>576.75</v>
      </c>
      <c r="G8" s="8">
        <v>1</v>
      </c>
      <c r="H8" s="1">
        <v>45</v>
      </c>
      <c r="I8" s="1" t="s">
        <v>38</v>
      </c>
      <c r="J8" s="1"/>
      <c r="K8" s="1">
        <v>564.90599999999995</v>
      </c>
      <c r="L8" s="1">
        <f t="shared" si="3"/>
        <v>-103.70899999999995</v>
      </c>
      <c r="M8" s="1"/>
      <c r="N8" s="1"/>
      <c r="O8" s="1">
        <v>260.29774800000018</v>
      </c>
      <c r="P8" s="1">
        <f t="shared" si="4"/>
        <v>92.239400000000003</v>
      </c>
      <c r="Q8" s="5">
        <f t="shared" si="5"/>
        <v>177.58565199999987</v>
      </c>
      <c r="R8" s="17">
        <f t="shared" si="6"/>
        <v>269.82505199999986</v>
      </c>
      <c r="S8" s="5">
        <f t="shared" si="7"/>
        <v>269.82505199999986</v>
      </c>
      <c r="T8" s="17"/>
      <c r="U8" s="5"/>
      <c r="V8" s="1"/>
      <c r="W8" s="1">
        <f t="shared" si="8"/>
        <v>12</v>
      </c>
      <c r="X8" s="1">
        <f t="shared" si="9"/>
        <v>9.0747310585281369</v>
      </c>
      <c r="Y8" s="1">
        <v>97.716800000000006</v>
      </c>
      <c r="Z8" s="1">
        <v>85.703400000000002</v>
      </c>
      <c r="AA8" s="1">
        <v>80.763800000000003</v>
      </c>
      <c r="AB8" s="1">
        <v>73.693200000000004</v>
      </c>
      <c r="AC8" s="1">
        <v>72.67179999999999</v>
      </c>
      <c r="AD8" s="1">
        <v>79.176400000000001</v>
      </c>
      <c r="AE8" s="1">
        <v>84.198400000000007</v>
      </c>
      <c r="AF8" s="1">
        <v>83.241799999999998</v>
      </c>
      <c r="AG8" s="1">
        <v>77.17240000000001</v>
      </c>
      <c r="AH8" s="1">
        <v>76.83</v>
      </c>
      <c r="AI8" s="1"/>
      <c r="AJ8" s="1">
        <f t="shared" si="10"/>
        <v>270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427</v>
      </c>
      <c r="D9" s="1">
        <v>753</v>
      </c>
      <c r="E9" s="1">
        <v>482</v>
      </c>
      <c r="F9" s="1">
        <v>634</v>
      </c>
      <c r="G9" s="8">
        <v>0.45</v>
      </c>
      <c r="H9" s="1">
        <v>45</v>
      </c>
      <c r="I9" s="1" t="s">
        <v>38</v>
      </c>
      <c r="J9" s="1"/>
      <c r="K9" s="1">
        <v>496</v>
      </c>
      <c r="L9" s="1">
        <f t="shared" si="3"/>
        <v>-14</v>
      </c>
      <c r="M9" s="1"/>
      <c r="N9" s="1"/>
      <c r="O9" s="1">
        <v>160.30900000000011</v>
      </c>
      <c r="P9" s="1">
        <f t="shared" si="4"/>
        <v>96.4</v>
      </c>
      <c r="Q9" s="5">
        <f t="shared" si="5"/>
        <v>266.09100000000001</v>
      </c>
      <c r="R9" s="17">
        <f t="shared" si="6"/>
        <v>362.49099999999999</v>
      </c>
      <c r="S9" s="5">
        <f t="shared" si="7"/>
        <v>362.49099999999999</v>
      </c>
      <c r="T9" s="17"/>
      <c r="U9" s="5"/>
      <c r="V9" s="1"/>
      <c r="W9" s="1">
        <f t="shared" si="8"/>
        <v>12.000000000000002</v>
      </c>
      <c r="X9" s="1">
        <f t="shared" si="9"/>
        <v>8.2397199170124491</v>
      </c>
      <c r="Y9" s="1">
        <v>95.4</v>
      </c>
      <c r="Z9" s="1">
        <v>95.6</v>
      </c>
      <c r="AA9" s="1">
        <v>89.8</v>
      </c>
      <c r="AB9" s="1">
        <v>87</v>
      </c>
      <c r="AC9" s="1">
        <v>93.2</v>
      </c>
      <c r="AD9" s="1">
        <v>92</v>
      </c>
      <c r="AE9" s="1">
        <v>92.2</v>
      </c>
      <c r="AF9" s="1">
        <v>93.8</v>
      </c>
      <c r="AG9" s="1">
        <v>91.8</v>
      </c>
      <c r="AH9" s="1">
        <v>99.8</v>
      </c>
      <c r="AI9" s="1"/>
      <c r="AJ9" s="1">
        <f t="shared" si="10"/>
        <v>163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43</v>
      </c>
      <c r="C10" s="1">
        <v>795</v>
      </c>
      <c r="D10" s="1">
        <v>1041</v>
      </c>
      <c r="E10" s="1">
        <v>901</v>
      </c>
      <c r="F10" s="1">
        <v>741</v>
      </c>
      <c r="G10" s="8">
        <v>0.45</v>
      </c>
      <c r="H10" s="1">
        <v>45</v>
      </c>
      <c r="I10" s="1" t="s">
        <v>38</v>
      </c>
      <c r="J10" s="1"/>
      <c r="K10" s="1">
        <v>917</v>
      </c>
      <c r="L10" s="1">
        <f t="shared" si="3"/>
        <v>-16</v>
      </c>
      <c r="M10" s="1"/>
      <c r="N10" s="1"/>
      <c r="O10" s="1">
        <v>443.4199999999999</v>
      </c>
      <c r="P10" s="1">
        <f t="shared" si="4"/>
        <v>180.2</v>
      </c>
      <c r="Q10" s="5">
        <f t="shared" si="5"/>
        <v>797.78</v>
      </c>
      <c r="R10" s="17">
        <f t="shared" si="6"/>
        <v>977.98</v>
      </c>
      <c r="S10" s="5">
        <f t="shared" si="7"/>
        <v>757.98</v>
      </c>
      <c r="T10" s="17">
        <v>220</v>
      </c>
      <c r="U10" s="5"/>
      <c r="V10" s="1"/>
      <c r="W10" s="1">
        <f t="shared" si="8"/>
        <v>11.999999999999998</v>
      </c>
      <c r="X10" s="1">
        <f t="shared" si="9"/>
        <v>6.5728079911209765</v>
      </c>
      <c r="Y10" s="1">
        <v>172</v>
      </c>
      <c r="Z10" s="1">
        <v>186.8</v>
      </c>
      <c r="AA10" s="1">
        <v>190.2</v>
      </c>
      <c r="AB10" s="1">
        <v>237.8</v>
      </c>
      <c r="AC10" s="1">
        <v>235</v>
      </c>
      <c r="AD10" s="1">
        <v>231.8</v>
      </c>
      <c r="AE10" s="1">
        <v>238.2</v>
      </c>
      <c r="AF10" s="1">
        <v>222.8</v>
      </c>
      <c r="AG10" s="1">
        <v>224</v>
      </c>
      <c r="AH10" s="1">
        <v>252.6</v>
      </c>
      <c r="AI10" s="1" t="s">
        <v>45</v>
      </c>
      <c r="AJ10" s="1">
        <f t="shared" si="10"/>
        <v>341</v>
      </c>
      <c r="AK10" s="1">
        <f t="shared" si="11"/>
        <v>99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46</v>
      </c>
      <c r="B11" s="1" t="s">
        <v>43</v>
      </c>
      <c r="C11" s="1">
        <v>37</v>
      </c>
      <c r="D11" s="1">
        <v>150</v>
      </c>
      <c r="E11" s="1">
        <v>106</v>
      </c>
      <c r="F11" s="1">
        <v>71</v>
      </c>
      <c r="G11" s="8">
        <v>0.17</v>
      </c>
      <c r="H11" s="1">
        <v>180</v>
      </c>
      <c r="I11" s="1" t="s">
        <v>38</v>
      </c>
      <c r="J11" s="1"/>
      <c r="K11" s="1">
        <v>128</v>
      </c>
      <c r="L11" s="1">
        <f t="shared" si="3"/>
        <v>-22</v>
      </c>
      <c r="M11" s="1"/>
      <c r="N11" s="1"/>
      <c r="O11" s="1">
        <v>50.599999999999987</v>
      </c>
      <c r="P11" s="1">
        <f t="shared" si="4"/>
        <v>21.2</v>
      </c>
      <c r="Q11" s="5">
        <f t="shared" si="5"/>
        <v>111.6</v>
      </c>
      <c r="R11" s="5">
        <f t="shared" ref="R11:R69" si="12">Q11</f>
        <v>111.6</v>
      </c>
      <c r="S11" s="5">
        <f t="shared" si="7"/>
        <v>111.6</v>
      </c>
      <c r="T11" s="5"/>
      <c r="U11" s="5"/>
      <c r="V11" s="1"/>
      <c r="W11" s="1">
        <f t="shared" si="8"/>
        <v>11</v>
      </c>
      <c r="X11" s="1">
        <f t="shared" si="9"/>
        <v>5.7358490566037732</v>
      </c>
      <c r="Y11" s="1">
        <v>17</v>
      </c>
      <c r="Z11" s="1">
        <v>15.4</v>
      </c>
      <c r="AA11" s="1">
        <v>14.6</v>
      </c>
      <c r="AB11" s="1">
        <v>12.6</v>
      </c>
      <c r="AC11" s="1">
        <v>12.8</v>
      </c>
      <c r="AD11" s="1">
        <v>12.8</v>
      </c>
      <c r="AE11" s="1">
        <v>10.4</v>
      </c>
      <c r="AF11" s="1">
        <v>14.2</v>
      </c>
      <c r="AG11" s="1">
        <v>14.4</v>
      </c>
      <c r="AH11" s="1">
        <v>13.4</v>
      </c>
      <c r="AI11" s="1" t="s">
        <v>47</v>
      </c>
      <c r="AJ11" s="1">
        <f t="shared" si="10"/>
        <v>19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43</v>
      </c>
      <c r="C12" s="1">
        <v>24</v>
      </c>
      <c r="D12" s="1">
        <v>180</v>
      </c>
      <c r="E12" s="1">
        <v>87</v>
      </c>
      <c r="F12" s="1">
        <v>105</v>
      </c>
      <c r="G12" s="8">
        <v>0.3</v>
      </c>
      <c r="H12" s="1">
        <v>40</v>
      </c>
      <c r="I12" s="1" t="s">
        <v>38</v>
      </c>
      <c r="J12" s="1"/>
      <c r="K12" s="1">
        <v>99</v>
      </c>
      <c r="L12" s="1">
        <f t="shared" si="3"/>
        <v>-12</v>
      </c>
      <c r="M12" s="1"/>
      <c r="N12" s="1"/>
      <c r="O12" s="1">
        <v>45.199999999999989</v>
      </c>
      <c r="P12" s="1">
        <f t="shared" si="4"/>
        <v>17.399999999999999</v>
      </c>
      <c r="Q12" s="5">
        <f t="shared" si="5"/>
        <v>41.199999999999989</v>
      </c>
      <c r="R12" s="5">
        <f t="shared" si="12"/>
        <v>41.199999999999989</v>
      </c>
      <c r="S12" s="5">
        <f t="shared" si="7"/>
        <v>41.199999999999989</v>
      </c>
      <c r="T12" s="5"/>
      <c r="U12" s="5"/>
      <c r="V12" s="1"/>
      <c r="W12" s="1">
        <f t="shared" si="8"/>
        <v>11</v>
      </c>
      <c r="X12" s="1">
        <f t="shared" si="9"/>
        <v>8.6321839080459775</v>
      </c>
      <c r="Y12" s="1">
        <v>19.2</v>
      </c>
      <c r="Z12" s="1">
        <v>16.8</v>
      </c>
      <c r="AA12" s="1">
        <v>14.8</v>
      </c>
      <c r="AB12" s="1">
        <v>15</v>
      </c>
      <c r="AC12" s="1">
        <v>10.6</v>
      </c>
      <c r="AD12" s="1">
        <v>12.8</v>
      </c>
      <c r="AE12" s="1">
        <v>14.4</v>
      </c>
      <c r="AF12" s="1">
        <v>12</v>
      </c>
      <c r="AG12" s="1">
        <v>13.4</v>
      </c>
      <c r="AH12" s="1">
        <v>14</v>
      </c>
      <c r="AI12" s="1"/>
      <c r="AJ12" s="1">
        <f t="shared" si="10"/>
        <v>12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43</v>
      </c>
      <c r="C13" s="1">
        <v>284</v>
      </c>
      <c r="D13" s="1">
        <v>196</v>
      </c>
      <c r="E13" s="1">
        <v>218</v>
      </c>
      <c r="F13" s="1">
        <v>238</v>
      </c>
      <c r="G13" s="8">
        <v>0.17</v>
      </c>
      <c r="H13" s="1">
        <v>180</v>
      </c>
      <c r="I13" s="1" t="s">
        <v>38</v>
      </c>
      <c r="J13" s="1"/>
      <c r="K13" s="1">
        <v>219</v>
      </c>
      <c r="L13" s="1">
        <f t="shared" si="3"/>
        <v>-1</v>
      </c>
      <c r="M13" s="1"/>
      <c r="N13" s="1"/>
      <c r="O13" s="1">
        <v>90</v>
      </c>
      <c r="P13" s="1">
        <f t="shared" si="4"/>
        <v>43.6</v>
      </c>
      <c r="Q13" s="5">
        <f t="shared" si="5"/>
        <v>151.60000000000002</v>
      </c>
      <c r="R13" s="5">
        <f t="shared" si="12"/>
        <v>151.60000000000002</v>
      </c>
      <c r="S13" s="5">
        <f t="shared" si="7"/>
        <v>151.60000000000002</v>
      </c>
      <c r="T13" s="5"/>
      <c r="U13" s="5"/>
      <c r="V13" s="1"/>
      <c r="W13" s="1">
        <f t="shared" si="8"/>
        <v>11</v>
      </c>
      <c r="X13" s="1">
        <f t="shared" si="9"/>
        <v>7.522935779816514</v>
      </c>
      <c r="Y13" s="1">
        <v>40.6</v>
      </c>
      <c r="Z13" s="1">
        <v>36.799999999999997</v>
      </c>
      <c r="AA13" s="1">
        <v>41.8</v>
      </c>
      <c r="AB13" s="1">
        <v>48.8</v>
      </c>
      <c r="AC13" s="1">
        <v>43.6</v>
      </c>
      <c r="AD13" s="1">
        <v>34</v>
      </c>
      <c r="AE13" s="1">
        <v>39.6</v>
      </c>
      <c r="AF13" s="1">
        <v>42.6</v>
      </c>
      <c r="AG13" s="1">
        <v>36.200000000000003</v>
      </c>
      <c r="AH13" s="1">
        <v>43.6</v>
      </c>
      <c r="AI13" s="1"/>
      <c r="AJ13" s="1">
        <f t="shared" si="10"/>
        <v>26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50</v>
      </c>
      <c r="B14" s="11" t="s">
        <v>43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3"/>
        <v>0</v>
      </c>
      <c r="M14" s="11"/>
      <c r="N14" s="11"/>
      <c r="O14" s="11">
        <v>0</v>
      </c>
      <c r="P14" s="11">
        <f t="shared" si="4"/>
        <v>0</v>
      </c>
      <c r="Q14" s="13"/>
      <c r="R14" s="5">
        <f t="shared" si="12"/>
        <v>0</v>
      </c>
      <c r="S14" s="5">
        <f t="shared" si="7"/>
        <v>0</v>
      </c>
      <c r="T14" s="5"/>
      <c r="U14" s="13"/>
      <c r="V14" s="11"/>
      <c r="W14" s="1" t="e">
        <f t="shared" si="8"/>
        <v>#DIV/0!</v>
      </c>
      <c r="X14" s="11" t="e">
        <f t="shared" si="9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 t="s">
        <v>51</v>
      </c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43</v>
      </c>
      <c r="C15" s="1">
        <v>17</v>
      </c>
      <c r="D15" s="1"/>
      <c r="E15" s="1">
        <v>13</v>
      </c>
      <c r="F15" s="1">
        <v>1</v>
      </c>
      <c r="G15" s="8">
        <v>0.35</v>
      </c>
      <c r="H15" s="1">
        <v>50</v>
      </c>
      <c r="I15" s="1" t="s">
        <v>38</v>
      </c>
      <c r="J15" s="1"/>
      <c r="K15" s="1">
        <v>17</v>
      </c>
      <c r="L15" s="1">
        <f t="shared" si="3"/>
        <v>-4</v>
      </c>
      <c r="M15" s="1"/>
      <c r="N15" s="1"/>
      <c r="O15" s="1">
        <v>14.6</v>
      </c>
      <c r="P15" s="1">
        <f t="shared" si="4"/>
        <v>2.6</v>
      </c>
      <c r="Q15" s="5">
        <f t="shared" ref="Q15:Q30" si="13">11*P15-O15-F15</f>
        <v>13.000000000000002</v>
      </c>
      <c r="R15" s="5">
        <f>U15</f>
        <v>0</v>
      </c>
      <c r="S15" s="5">
        <f t="shared" si="7"/>
        <v>0</v>
      </c>
      <c r="T15" s="5"/>
      <c r="U15" s="5">
        <v>0</v>
      </c>
      <c r="V15" s="1" t="s">
        <v>153</v>
      </c>
      <c r="W15" s="1">
        <f t="shared" si="8"/>
        <v>6</v>
      </c>
      <c r="X15" s="1">
        <f t="shared" si="9"/>
        <v>6</v>
      </c>
      <c r="Y15" s="1">
        <v>2.6</v>
      </c>
      <c r="Z15" s="1">
        <v>1.6</v>
      </c>
      <c r="AA15" s="1">
        <v>1.6</v>
      </c>
      <c r="AB15" s="1">
        <v>0.2</v>
      </c>
      <c r="AC15" s="1">
        <v>0.2</v>
      </c>
      <c r="AD15" s="1">
        <v>1.8</v>
      </c>
      <c r="AE15" s="1">
        <v>1.8</v>
      </c>
      <c r="AF15" s="1">
        <v>1.4</v>
      </c>
      <c r="AG15" s="1">
        <v>1.6</v>
      </c>
      <c r="AH15" s="1">
        <v>1.4</v>
      </c>
      <c r="AI15" s="1" t="s">
        <v>155</v>
      </c>
      <c r="AJ15" s="1">
        <f t="shared" si="10"/>
        <v>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37</v>
      </c>
      <c r="C16" s="1">
        <v>322.19499999999999</v>
      </c>
      <c r="D16" s="1">
        <v>1291.9880000000001</v>
      </c>
      <c r="E16" s="1">
        <v>731.53300000000002</v>
      </c>
      <c r="F16" s="1">
        <v>808.55399999999997</v>
      </c>
      <c r="G16" s="8">
        <v>1</v>
      </c>
      <c r="H16" s="1">
        <v>55</v>
      </c>
      <c r="I16" s="1" t="s">
        <v>38</v>
      </c>
      <c r="J16" s="1"/>
      <c r="K16" s="1">
        <v>710.23500000000001</v>
      </c>
      <c r="L16" s="1">
        <f t="shared" si="3"/>
        <v>21.298000000000002</v>
      </c>
      <c r="M16" s="1"/>
      <c r="N16" s="1"/>
      <c r="O16" s="1">
        <v>361.3924789999997</v>
      </c>
      <c r="P16" s="1">
        <f t="shared" si="4"/>
        <v>146.3066</v>
      </c>
      <c r="Q16" s="5">
        <f t="shared" si="13"/>
        <v>439.42612100000053</v>
      </c>
      <c r="R16" s="17">
        <f t="shared" ref="R16:R17" si="14">Q16+$R$1*P16</f>
        <v>585.73272100000054</v>
      </c>
      <c r="S16" s="5">
        <f t="shared" si="7"/>
        <v>585.73272100000054</v>
      </c>
      <c r="T16" s="17"/>
      <c r="U16" s="5"/>
      <c r="V16" s="1"/>
      <c r="W16" s="1">
        <f t="shared" si="8"/>
        <v>12.000000000000002</v>
      </c>
      <c r="X16" s="1">
        <f t="shared" si="9"/>
        <v>7.9965393153828996</v>
      </c>
      <c r="Y16" s="1">
        <v>137.5574</v>
      </c>
      <c r="Z16" s="1">
        <v>117.7996</v>
      </c>
      <c r="AA16" s="1">
        <v>118.38760000000001</v>
      </c>
      <c r="AB16" s="1">
        <v>77.792400000000001</v>
      </c>
      <c r="AC16" s="1">
        <v>79.216800000000006</v>
      </c>
      <c r="AD16" s="1">
        <v>88.628599999999992</v>
      </c>
      <c r="AE16" s="1">
        <v>90.066999999999993</v>
      </c>
      <c r="AF16" s="1">
        <v>91.001800000000003</v>
      </c>
      <c r="AG16" s="1">
        <v>81.5792</v>
      </c>
      <c r="AH16" s="1">
        <v>71.530600000000007</v>
      </c>
      <c r="AI16" s="1" t="s">
        <v>54</v>
      </c>
      <c r="AJ16" s="1">
        <f t="shared" si="10"/>
        <v>586</v>
      </c>
      <c r="AK16" s="1">
        <f t="shared" si="11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55</v>
      </c>
      <c r="B17" s="1" t="s">
        <v>37</v>
      </c>
      <c r="C17" s="1">
        <v>2695.1260000000002</v>
      </c>
      <c r="D17" s="1">
        <v>2552.7040000000002</v>
      </c>
      <c r="E17" s="1">
        <v>2228.7910000000002</v>
      </c>
      <c r="F17" s="1">
        <v>2227.0390000000002</v>
      </c>
      <c r="G17" s="8">
        <v>1</v>
      </c>
      <c r="H17" s="1">
        <v>50</v>
      </c>
      <c r="I17" s="1" t="s">
        <v>38</v>
      </c>
      <c r="J17" s="1"/>
      <c r="K17" s="1">
        <v>2271.7449999999999</v>
      </c>
      <c r="L17" s="1">
        <f t="shared" si="3"/>
        <v>-42.953999999999724</v>
      </c>
      <c r="M17" s="1"/>
      <c r="N17" s="1"/>
      <c r="O17" s="1">
        <v>1018.504488999999</v>
      </c>
      <c r="P17" s="1">
        <f t="shared" si="4"/>
        <v>445.75820000000004</v>
      </c>
      <c r="Q17" s="5">
        <f t="shared" si="13"/>
        <v>1657.7967110000013</v>
      </c>
      <c r="R17" s="17">
        <f t="shared" si="14"/>
        <v>2103.5549110000015</v>
      </c>
      <c r="S17" s="5">
        <f t="shared" si="7"/>
        <v>1303.5549110000015</v>
      </c>
      <c r="T17" s="17">
        <v>800</v>
      </c>
      <c r="U17" s="5"/>
      <c r="V17" s="1"/>
      <c r="W17" s="1">
        <f t="shared" si="8"/>
        <v>12</v>
      </c>
      <c r="X17" s="1">
        <f t="shared" si="9"/>
        <v>7.2809507239575151</v>
      </c>
      <c r="Y17" s="1">
        <v>439.00740000000002</v>
      </c>
      <c r="Z17" s="1">
        <v>374.12020000000001</v>
      </c>
      <c r="AA17" s="1">
        <v>384.0102</v>
      </c>
      <c r="AB17" s="1">
        <v>472.40879999999999</v>
      </c>
      <c r="AC17" s="1">
        <v>479.71559999999999</v>
      </c>
      <c r="AD17" s="1">
        <v>460.98100000000011</v>
      </c>
      <c r="AE17" s="1">
        <v>475.84</v>
      </c>
      <c r="AF17" s="1">
        <v>441.50819999999999</v>
      </c>
      <c r="AG17" s="1">
        <v>421.17540000000002</v>
      </c>
      <c r="AH17" s="1">
        <v>424.50819999999999</v>
      </c>
      <c r="AI17" s="1" t="s">
        <v>56</v>
      </c>
      <c r="AJ17" s="1">
        <f t="shared" si="10"/>
        <v>1304</v>
      </c>
      <c r="AK17" s="1">
        <f t="shared" si="11"/>
        <v>800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57</v>
      </c>
      <c r="B18" s="1" t="s">
        <v>37</v>
      </c>
      <c r="C18" s="1">
        <v>144.15199999999999</v>
      </c>
      <c r="D18" s="1">
        <v>329.40100000000001</v>
      </c>
      <c r="E18" s="1">
        <v>192.322</v>
      </c>
      <c r="F18" s="1">
        <v>256.77199999999999</v>
      </c>
      <c r="G18" s="8">
        <v>1</v>
      </c>
      <c r="H18" s="1">
        <v>60</v>
      </c>
      <c r="I18" s="1" t="s">
        <v>38</v>
      </c>
      <c r="J18" s="1"/>
      <c r="K18" s="1">
        <v>202.559</v>
      </c>
      <c r="L18" s="1">
        <f t="shared" si="3"/>
        <v>-10.236999999999995</v>
      </c>
      <c r="M18" s="1"/>
      <c r="N18" s="1"/>
      <c r="O18" s="1">
        <v>77.373400000000004</v>
      </c>
      <c r="P18" s="1">
        <f t="shared" si="4"/>
        <v>38.464399999999998</v>
      </c>
      <c r="Q18" s="5">
        <f t="shared" si="13"/>
        <v>88.962999999999965</v>
      </c>
      <c r="R18" s="5">
        <f t="shared" si="12"/>
        <v>88.962999999999965</v>
      </c>
      <c r="S18" s="5">
        <f t="shared" si="7"/>
        <v>88.962999999999965</v>
      </c>
      <c r="T18" s="5"/>
      <c r="U18" s="5"/>
      <c r="V18" s="1"/>
      <c r="W18" s="1">
        <f t="shared" si="8"/>
        <v>11</v>
      </c>
      <c r="X18" s="1">
        <f t="shared" si="9"/>
        <v>8.6871340772246555</v>
      </c>
      <c r="Y18" s="1">
        <v>36.872</v>
      </c>
      <c r="Z18" s="1">
        <v>37.042999999999999</v>
      </c>
      <c r="AA18" s="1">
        <v>35.8292</v>
      </c>
      <c r="AB18" s="1">
        <v>31.8916</v>
      </c>
      <c r="AC18" s="1">
        <v>30.12</v>
      </c>
      <c r="AD18" s="1">
        <v>35.631999999999998</v>
      </c>
      <c r="AE18" s="1">
        <v>43.188600000000001</v>
      </c>
      <c r="AF18" s="1">
        <v>35.645200000000003</v>
      </c>
      <c r="AG18" s="1">
        <v>28.784199999999998</v>
      </c>
      <c r="AH18" s="1">
        <v>24.1326</v>
      </c>
      <c r="AI18" s="1"/>
      <c r="AJ18" s="1">
        <f t="shared" si="10"/>
        <v>89</v>
      </c>
      <c r="AK18" s="1">
        <f t="shared" si="11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58</v>
      </c>
      <c r="B19" s="1" t="s">
        <v>37</v>
      </c>
      <c r="C19" s="1">
        <v>782.10199999999998</v>
      </c>
      <c r="D19" s="1">
        <v>3233.0540000000001</v>
      </c>
      <c r="E19" s="1">
        <v>1545.9929999999999</v>
      </c>
      <c r="F19" s="1">
        <v>2189.44</v>
      </c>
      <c r="G19" s="8">
        <v>1</v>
      </c>
      <c r="H19" s="1">
        <v>60</v>
      </c>
      <c r="I19" s="1" t="s">
        <v>38</v>
      </c>
      <c r="J19" s="1"/>
      <c r="K19" s="1">
        <v>1561</v>
      </c>
      <c r="L19" s="1">
        <f t="shared" si="3"/>
        <v>-15.007000000000062</v>
      </c>
      <c r="M19" s="1"/>
      <c r="N19" s="1"/>
      <c r="O19" s="1">
        <v>709.71685100000002</v>
      </c>
      <c r="P19" s="1">
        <f t="shared" si="4"/>
        <v>309.1986</v>
      </c>
      <c r="Q19" s="5">
        <f t="shared" si="13"/>
        <v>502.02774899999986</v>
      </c>
      <c r="R19" s="17">
        <f>Q19+$R$1*P19</f>
        <v>811.2263489999998</v>
      </c>
      <c r="S19" s="5">
        <f t="shared" si="7"/>
        <v>811.2263489999998</v>
      </c>
      <c r="T19" s="17"/>
      <c r="U19" s="5"/>
      <c r="V19" s="1"/>
      <c r="W19" s="1">
        <f t="shared" si="8"/>
        <v>12</v>
      </c>
      <c r="X19" s="1">
        <f t="shared" si="9"/>
        <v>9.3763582726441843</v>
      </c>
      <c r="Y19" s="1">
        <v>336.72660000000002</v>
      </c>
      <c r="Z19" s="1">
        <v>285.2158</v>
      </c>
      <c r="AA19" s="1">
        <v>227.8442</v>
      </c>
      <c r="AB19" s="1">
        <v>166.01759999999999</v>
      </c>
      <c r="AC19" s="1">
        <v>185.58019999999999</v>
      </c>
      <c r="AD19" s="1">
        <v>183.85839999999999</v>
      </c>
      <c r="AE19" s="1">
        <v>175.65020000000001</v>
      </c>
      <c r="AF19" s="1">
        <v>144.51679999999999</v>
      </c>
      <c r="AG19" s="1">
        <v>137.75380000000001</v>
      </c>
      <c r="AH19" s="1">
        <v>149.047</v>
      </c>
      <c r="AI19" s="1" t="s">
        <v>59</v>
      </c>
      <c r="AJ19" s="1">
        <f t="shared" si="10"/>
        <v>811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60</v>
      </c>
      <c r="B20" s="1" t="s">
        <v>37</v>
      </c>
      <c r="C20" s="1">
        <v>72.436000000000007</v>
      </c>
      <c r="D20" s="1">
        <v>244.565</v>
      </c>
      <c r="E20" s="1">
        <v>131.06</v>
      </c>
      <c r="F20" s="1">
        <v>163.18199999999999</v>
      </c>
      <c r="G20" s="8">
        <v>1</v>
      </c>
      <c r="H20" s="1">
        <v>60</v>
      </c>
      <c r="I20" s="1" t="s">
        <v>38</v>
      </c>
      <c r="J20" s="1"/>
      <c r="K20" s="1">
        <v>136.65</v>
      </c>
      <c r="L20" s="1">
        <f t="shared" si="3"/>
        <v>-5.5900000000000034</v>
      </c>
      <c r="M20" s="1"/>
      <c r="N20" s="1"/>
      <c r="O20" s="1">
        <v>49.014400000000052</v>
      </c>
      <c r="P20" s="1">
        <f t="shared" si="4"/>
        <v>26.212</v>
      </c>
      <c r="Q20" s="5">
        <f t="shared" si="13"/>
        <v>76.135599999999954</v>
      </c>
      <c r="R20" s="5">
        <f t="shared" si="12"/>
        <v>76.135599999999954</v>
      </c>
      <c r="S20" s="5">
        <f t="shared" si="7"/>
        <v>76.135599999999954</v>
      </c>
      <c r="T20" s="5"/>
      <c r="U20" s="5"/>
      <c r="V20" s="1"/>
      <c r="W20" s="1">
        <f t="shared" si="8"/>
        <v>11</v>
      </c>
      <c r="X20" s="1">
        <f t="shared" si="9"/>
        <v>8.0953914237753715</v>
      </c>
      <c r="Y20" s="1">
        <v>25.386600000000001</v>
      </c>
      <c r="Z20" s="1">
        <v>25.7546</v>
      </c>
      <c r="AA20" s="1">
        <v>27.901399999999999</v>
      </c>
      <c r="AB20" s="1">
        <v>26.0014</v>
      </c>
      <c r="AC20" s="1">
        <v>21.007200000000001</v>
      </c>
      <c r="AD20" s="1">
        <v>27.958200000000001</v>
      </c>
      <c r="AE20" s="1">
        <v>34.876800000000003</v>
      </c>
      <c r="AF20" s="1">
        <v>27.606400000000001</v>
      </c>
      <c r="AG20" s="1">
        <v>20.514800000000001</v>
      </c>
      <c r="AH20" s="1">
        <v>20.9696</v>
      </c>
      <c r="AI20" s="1"/>
      <c r="AJ20" s="1">
        <f t="shared" si="10"/>
        <v>76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61</v>
      </c>
      <c r="B21" s="1" t="s">
        <v>37</v>
      </c>
      <c r="C21" s="1">
        <v>2085.7600000000002</v>
      </c>
      <c r="D21" s="1">
        <v>1474.2909999999999</v>
      </c>
      <c r="E21" s="1">
        <v>1408.3150000000001</v>
      </c>
      <c r="F21" s="1">
        <v>2003.376</v>
      </c>
      <c r="G21" s="8">
        <v>1</v>
      </c>
      <c r="H21" s="1">
        <v>60</v>
      </c>
      <c r="I21" s="1" t="s">
        <v>38</v>
      </c>
      <c r="J21" s="1"/>
      <c r="K21" s="1">
        <v>1366.97</v>
      </c>
      <c r="L21" s="1">
        <f t="shared" si="3"/>
        <v>41.345000000000027</v>
      </c>
      <c r="M21" s="1"/>
      <c r="N21" s="1"/>
      <c r="O21" s="1">
        <v>459.10538300000093</v>
      </c>
      <c r="P21" s="1">
        <f t="shared" si="4"/>
        <v>281.66300000000001</v>
      </c>
      <c r="Q21" s="5">
        <f t="shared" si="13"/>
        <v>635.81161699999916</v>
      </c>
      <c r="R21" s="17">
        <f t="shared" ref="R21:R24" si="15">Q21+$R$1*P21</f>
        <v>917.47461699999917</v>
      </c>
      <c r="S21" s="5">
        <f t="shared" si="7"/>
        <v>617.47461699999917</v>
      </c>
      <c r="T21" s="17">
        <v>300</v>
      </c>
      <c r="U21" s="5"/>
      <c r="V21" s="1"/>
      <c r="W21" s="1">
        <f t="shared" si="8"/>
        <v>12</v>
      </c>
      <c r="X21" s="1">
        <f t="shared" si="9"/>
        <v>8.7426512640992975</v>
      </c>
      <c r="Y21" s="1">
        <v>284.49579999999997</v>
      </c>
      <c r="Z21" s="1">
        <v>258.63159999999999</v>
      </c>
      <c r="AA21" s="1">
        <v>269.7792</v>
      </c>
      <c r="AB21" s="1">
        <v>288.16300000000001</v>
      </c>
      <c r="AC21" s="1">
        <v>290.39339999999999</v>
      </c>
      <c r="AD21" s="1">
        <v>332.70420000000001</v>
      </c>
      <c r="AE21" s="1">
        <v>334.67959999999999</v>
      </c>
      <c r="AF21" s="1">
        <v>303.09699999999998</v>
      </c>
      <c r="AG21" s="1">
        <v>296.03019999999998</v>
      </c>
      <c r="AH21" s="1">
        <v>283.2774</v>
      </c>
      <c r="AI21" s="1" t="s">
        <v>56</v>
      </c>
      <c r="AJ21" s="1">
        <f t="shared" si="10"/>
        <v>617</v>
      </c>
      <c r="AK21" s="1">
        <f t="shared" si="11"/>
        <v>300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62</v>
      </c>
      <c r="B22" s="1" t="s">
        <v>37</v>
      </c>
      <c r="C22" s="1">
        <v>362.46300000000002</v>
      </c>
      <c r="D22" s="1">
        <v>113.08</v>
      </c>
      <c r="E22" s="1">
        <v>299.78699999999998</v>
      </c>
      <c r="F22" s="1">
        <v>145.64400000000001</v>
      </c>
      <c r="G22" s="8">
        <v>1</v>
      </c>
      <c r="H22" s="1">
        <v>60</v>
      </c>
      <c r="I22" s="1" t="s">
        <v>38</v>
      </c>
      <c r="J22" s="1"/>
      <c r="K22" s="1">
        <v>295.26</v>
      </c>
      <c r="L22" s="1">
        <f t="shared" si="3"/>
        <v>4.5269999999999868</v>
      </c>
      <c r="M22" s="1"/>
      <c r="N22" s="1"/>
      <c r="O22" s="1">
        <v>289.72291200000001</v>
      </c>
      <c r="P22" s="1">
        <f t="shared" si="4"/>
        <v>59.957399999999993</v>
      </c>
      <c r="Q22" s="5">
        <f t="shared" si="13"/>
        <v>224.16448799999995</v>
      </c>
      <c r="R22" s="17">
        <f t="shared" si="15"/>
        <v>284.12188799999996</v>
      </c>
      <c r="S22" s="5">
        <f t="shared" si="7"/>
        <v>284.12188799999996</v>
      </c>
      <c r="T22" s="17"/>
      <c r="U22" s="5"/>
      <c r="V22" s="1"/>
      <c r="W22" s="1">
        <f t="shared" si="8"/>
        <v>12.000000000000002</v>
      </c>
      <c r="X22" s="1">
        <f t="shared" si="9"/>
        <v>7.2612707021985621</v>
      </c>
      <c r="Y22" s="1">
        <v>53.8352</v>
      </c>
      <c r="Z22" s="1">
        <v>49.993400000000001</v>
      </c>
      <c r="AA22" s="1">
        <v>55.226399999999998</v>
      </c>
      <c r="AB22" s="1">
        <v>96.601399999999998</v>
      </c>
      <c r="AC22" s="1">
        <v>104.1828</v>
      </c>
      <c r="AD22" s="1">
        <v>116.2882</v>
      </c>
      <c r="AE22" s="1">
        <v>109.4606</v>
      </c>
      <c r="AF22" s="1">
        <v>97.521000000000001</v>
      </c>
      <c r="AG22" s="1">
        <v>97.651399999999995</v>
      </c>
      <c r="AH22" s="1">
        <v>96.418399999999991</v>
      </c>
      <c r="AI22" s="1" t="s">
        <v>63</v>
      </c>
      <c r="AJ22" s="1">
        <f t="shared" si="10"/>
        <v>284</v>
      </c>
      <c r="AK22" s="1">
        <f t="shared" si="11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37</v>
      </c>
      <c r="C23" s="1">
        <v>209.44300000000001</v>
      </c>
      <c r="D23" s="1">
        <v>801.01800000000003</v>
      </c>
      <c r="E23" s="1">
        <v>397.62900000000002</v>
      </c>
      <c r="F23" s="1">
        <v>552.19200000000001</v>
      </c>
      <c r="G23" s="8">
        <v>1</v>
      </c>
      <c r="H23" s="1">
        <v>60</v>
      </c>
      <c r="I23" s="1" t="s">
        <v>38</v>
      </c>
      <c r="J23" s="1"/>
      <c r="K23" s="1">
        <v>383.4</v>
      </c>
      <c r="L23" s="1">
        <f t="shared" si="3"/>
        <v>14.229000000000042</v>
      </c>
      <c r="M23" s="1"/>
      <c r="N23" s="1"/>
      <c r="O23" s="1">
        <v>96.16052700000003</v>
      </c>
      <c r="P23" s="1">
        <f t="shared" si="4"/>
        <v>79.525800000000004</v>
      </c>
      <c r="Q23" s="5">
        <f t="shared" si="13"/>
        <v>226.43127300000003</v>
      </c>
      <c r="R23" s="17">
        <f t="shared" si="15"/>
        <v>305.95707300000004</v>
      </c>
      <c r="S23" s="5">
        <f t="shared" si="7"/>
        <v>305.95707300000004</v>
      </c>
      <c r="T23" s="17"/>
      <c r="U23" s="5"/>
      <c r="V23" s="1"/>
      <c r="W23" s="1">
        <f t="shared" si="8"/>
        <v>12</v>
      </c>
      <c r="X23" s="1">
        <f t="shared" si="9"/>
        <v>8.1527319058720558</v>
      </c>
      <c r="Y23" s="1">
        <v>78.708200000000005</v>
      </c>
      <c r="Z23" s="1">
        <v>74.493600000000001</v>
      </c>
      <c r="AA23" s="1">
        <v>69.870199999999997</v>
      </c>
      <c r="AB23" s="1">
        <v>46.141199999999998</v>
      </c>
      <c r="AC23" s="1">
        <v>49.537599999999998</v>
      </c>
      <c r="AD23" s="1">
        <v>58.233600000000003</v>
      </c>
      <c r="AE23" s="1">
        <v>61.545399999999987</v>
      </c>
      <c r="AF23" s="1">
        <v>43.439599999999999</v>
      </c>
      <c r="AG23" s="1">
        <v>34.970599999999997</v>
      </c>
      <c r="AH23" s="1">
        <v>43.956200000000003</v>
      </c>
      <c r="AI23" s="1" t="s">
        <v>54</v>
      </c>
      <c r="AJ23" s="1">
        <f t="shared" si="10"/>
        <v>306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37</v>
      </c>
      <c r="C24" s="1">
        <v>1111.9929999999999</v>
      </c>
      <c r="D24" s="1">
        <v>310.07799999999997</v>
      </c>
      <c r="E24" s="1">
        <v>578.29499999999996</v>
      </c>
      <c r="F24" s="1">
        <v>764.476</v>
      </c>
      <c r="G24" s="8">
        <v>1</v>
      </c>
      <c r="H24" s="1">
        <v>60</v>
      </c>
      <c r="I24" s="1" t="s">
        <v>38</v>
      </c>
      <c r="J24" s="1"/>
      <c r="K24" s="1">
        <v>558.25</v>
      </c>
      <c r="L24" s="1">
        <f t="shared" si="3"/>
        <v>20.044999999999959</v>
      </c>
      <c r="M24" s="1"/>
      <c r="N24" s="1"/>
      <c r="O24" s="1">
        <v>180.01864200000011</v>
      </c>
      <c r="P24" s="1">
        <f t="shared" si="4"/>
        <v>115.65899999999999</v>
      </c>
      <c r="Q24" s="5">
        <f t="shared" si="13"/>
        <v>327.7543579999998</v>
      </c>
      <c r="R24" s="17">
        <f t="shared" si="15"/>
        <v>443.41335799999979</v>
      </c>
      <c r="S24" s="5">
        <f t="shared" si="7"/>
        <v>443.41335799999979</v>
      </c>
      <c r="T24" s="17"/>
      <c r="U24" s="5"/>
      <c r="V24" s="1"/>
      <c r="W24" s="1">
        <f t="shared" si="8"/>
        <v>12</v>
      </c>
      <c r="X24" s="1">
        <f t="shared" si="9"/>
        <v>8.1662010046775446</v>
      </c>
      <c r="Y24" s="1">
        <v>112.4932</v>
      </c>
      <c r="Z24" s="1">
        <v>99.762599999999992</v>
      </c>
      <c r="AA24" s="1">
        <v>102.2214</v>
      </c>
      <c r="AB24" s="1">
        <v>133.8724</v>
      </c>
      <c r="AC24" s="1">
        <v>137.6052</v>
      </c>
      <c r="AD24" s="1">
        <v>124.22620000000001</v>
      </c>
      <c r="AE24" s="1">
        <v>122.66459999999999</v>
      </c>
      <c r="AF24" s="1">
        <v>114.6974</v>
      </c>
      <c r="AG24" s="1">
        <v>110.6358</v>
      </c>
      <c r="AH24" s="1">
        <v>112.8672</v>
      </c>
      <c r="AI24" s="1" t="s">
        <v>56</v>
      </c>
      <c r="AJ24" s="1">
        <f t="shared" si="10"/>
        <v>443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37</v>
      </c>
      <c r="C25" s="1">
        <v>255.39500000000001</v>
      </c>
      <c r="D25" s="1">
        <v>295.24599999999998</v>
      </c>
      <c r="E25" s="1">
        <v>231.637</v>
      </c>
      <c r="F25" s="1">
        <v>268.09899999999999</v>
      </c>
      <c r="G25" s="8">
        <v>1</v>
      </c>
      <c r="H25" s="1">
        <v>30</v>
      </c>
      <c r="I25" s="1" t="s">
        <v>38</v>
      </c>
      <c r="J25" s="1"/>
      <c r="K25" s="1">
        <v>257.24099999999999</v>
      </c>
      <c r="L25" s="1">
        <f t="shared" si="3"/>
        <v>-25.603999999999985</v>
      </c>
      <c r="M25" s="1"/>
      <c r="N25" s="1"/>
      <c r="O25" s="1">
        <v>164.72559999999999</v>
      </c>
      <c r="P25" s="1">
        <f t="shared" si="4"/>
        <v>46.327399999999997</v>
      </c>
      <c r="Q25" s="5">
        <f t="shared" si="13"/>
        <v>76.77679999999998</v>
      </c>
      <c r="R25" s="5">
        <f t="shared" si="12"/>
        <v>76.77679999999998</v>
      </c>
      <c r="S25" s="5">
        <f t="shared" si="7"/>
        <v>76.77679999999998</v>
      </c>
      <c r="T25" s="5"/>
      <c r="U25" s="5"/>
      <c r="V25" s="1"/>
      <c r="W25" s="1">
        <f t="shared" si="8"/>
        <v>11</v>
      </c>
      <c r="X25" s="1">
        <f t="shared" si="9"/>
        <v>9.3427345372285089</v>
      </c>
      <c r="Y25" s="1">
        <v>47.517600000000002</v>
      </c>
      <c r="Z25" s="1">
        <v>45.804400000000001</v>
      </c>
      <c r="AA25" s="1">
        <v>46.969200000000001</v>
      </c>
      <c r="AB25" s="1">
        <v>47.738799999999998</v>
      </c>
      <c r="AC25" s="1">
        <v>50.384599999999999</v>
      </c>
      <c r="AD25" s="1">
        <v>55.419800000000002</v>
      </c>
      <c r="AE25" s="1">
        <v>53.334000000000003</v>
      </c>
      <c r="AF25" s="1">
        <v>49.814599999999999</v>
      </c>
      <c r="AG25" s="1">
        <v>51.289200000000008</v>
      </c>
      <c r="AH25" s="1">
        <v>53.477600000000002</v>
      </c>
      <c r="AI25" s="1"/>
      <c r="AJ25" s="1">
        <f t="shared" si="10"/>
        <v>77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37</v>
      </c>
      <c r="C26" s="1">
        <v>159.58799999999999</v>
      </c>
      <c r="D26" s="1">
        <v>467.69799999999998</v>
      </c>
      <c r="E26" s="1">
        <v>272.43200000000002</v>
      </c>
      <c r="F26" s="1">
        <v>281.32</v>
      </c>
      <c r="G26" s="8">
        <v>1</v>
      </c>
      <c r="H26" s="1">
        <v>30</v>
      </c>
      <c r="I26" s="1" t="s">
        <v>38</v>
      </c>
      <c r="J26" s="1"/>
      <c r="K26" s="1">
        <v>299.459</v>
      </c>
      <c r="L26" s="1">
        <f t="shared" si="3"/>
        <v>-27.026999999999987</v>
      </c>
      <c r="M26" s="1"/>
      <c r="N26" s="1"/>
      <c r="O26" s="1">
        <v>270.55334199999999</v>
      </c>
      <c r="P26" s="1">
        <f t="shared" si="4"/>
        <v>54.486400000000003</v>
      </c>
      <c r="Q26" s="5">
        <f t="shared" si="13"/>
        <v>47.477058000000056</v>
      </c>
      <c r="R26" s="17">
        <f t="shared" ref="R26:R27" si="16">Q26+$R$1*P26</f>
        <v>101.96345800000006</v>
      </c>
      <c r="S26" s="5">
        <f t="shared" si="7"/>
        <v>101.96345800000006</v>
      </c>
      <c r="T26" s="17"/>
      <c r="U26" s="5"/>
      <c r="V26" s="1"/>
      <c r="W26" s="1">
        <f t="shared" si="8"/>
        <v>12</v>
      </c>
      <c r="X26" s="1">
        <f t="shared" si="9"/>
        <v>10.128643881776002</v>
      </c>
      <c r="Y26" s="1">
        <v>59.233199999999997</v>
      </c>
      <c r="Z26" s="1">
        <v>49.306199999999997</v>
      </c>
      <c r="AA26" s="1">
        <v>49.499000000000002</v>
      </c>
      <c r="AB26" s="1">
        <v>24.888200000000001</v>
      </c>
      <c r="AC26" s="1">
        <v>27.917000000000002</v>
      </c>
      <c r="AD26" s="1">
        <v>44.408000000000001</v>
      </c>
      <c r="AE26" s="1">
        <v>39.502200000000002</v>
      </c>
      <c r="AF26" s="1">
        <v>37.071800000000003</v>
      </c>
      <c r="AG26" s="1">
        <v>39.048000000000002</v>
      </c>
      <c r="AH26" s="1">
        <v>43.488999999999997</v>
      </c>
      <c r="AI26" s="1"/>
      <c r="AJ26" s="1">
        <f t="shared" si="10"/>
        <v>102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37</v>
      </c>
      <c r="C27" s="1">
        <v>372.95600000000002</v>
      </c>
      <c r="D27" s="1">
        <v>1398.146</v>
      </c>
      <c r="E27" s="1">
        <v>818.26800000000003</v>
      </c>
      <c r="F27" s="1">
        <v>817.76400000000001</v>
      </c>
      <c r="G27" s="8">
        <v>1</v>
      </c>
      <c r="H27" s="1">
        <v>30</v>
      </c>
      <c r="I27" s="1" t="s">
        <v>38</v>
      </c>
      <c r="J27" s="1"/>
      <c r="K27" s="1">
        <v>854.61900000000003</v>
      </c>
      <c r="L27" s="1">
        <f t="shared" si="3"/>
        <v>-36.350999999999999</v>
      </c>
      <c r="M27" s="1"/>
      <c r="N27" s="1"/>
      <c r="O27" s="1">
        <v>540.93957000000023</v>
      </c>
      <c r="P27" s="1">
        <f t="shared" si="4"/>
        <v>163.65360000000001</v>
      </c>
      <c r="Q27" s="5">
        <f t="shared" si="13"/>
        <v>441.48602999999991</v>
      </c>
      <c r="R27" s="17">
        <f t="shared" si="16"/>
        <v>605.1396299999999</v>
      </c>
      <c r="S27" s="5">
        <f t="shared" si="7"/>
        <v>605.1396299999999</v>
      </c>
      <c r="T27" s="17"/>
      <c r="U27" s="5"/>
      <c r="V27" s="1"/>
      <c r="W27" s="1">
        <f t="shared" si="8"/>
        <v>12</v>
      </c>
      <c r="X27" s="1">
        <f t="shared" si="9"/>
        <v>8.3023139729281858</v>
      </c>
      <c r="Y27" s="1">
        <v>163.00200000000001</v>
      </c>
      <c r="Z27" s="1">
        <v>137.46100000000001</v>
      </c>
      <c r="AA27" s="1">
        <v>123.8942</v>
      </c>
      <c r="AB27" s="1">
        <v>87.121600000000001</v>
      </c>
      <c r="AC27" s="1">
        <v>83.1798</v>
      </c>
      <c r="AD27" s="1">
        <v>92.336399999999998</v>
      </c>
      <c r="AE27" s="1">
        <v>93.342799999999997</v>
      </c>
      <c r="AF27" s="1">
        <v>83.33959999999999</v>
      </c>
      <c r="AG27" s="1">
        <v>90.965400000000002</v>
      </c>
      <c r="AH27" s="1">
        <v>95.712800000000001</v>
      </c>
      <c r="AI27" s="1" t="s">
        <v>69</v>
      </c>
      <c r="AJ27" s="1">
        <f t="shared" si="10"/>
        <v>605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70</v>
      </c>
      <c r="B28" s="1" t="s">
        <v>37</v>
      </c>
      <c r="C28" s="1">
        <v>71.442999999999998</v>
      </c>
      <c r="D28" s="1">
        <v>41.31</v>
      </c>
      <c r="E28" s="1">
        <v>40.902000000000001</v>
      </c>
      <c r="F28" s="1">
        <v>51.548999999999999</v>
      </c>
      <c r="G28" s="8">
        <v>1</v>
      </c>
      <c r="H28" s="1">
        <v>45</v>
      </c>
      <c r="I28" s="1" t="s">
        <v>38</v>
      </c>
      <c r="J28" s="1"/>
      <c r="K28" s="1">
        <v>57.472999999999999</v>
      </c>
      <c r="L28" s="1">
        <f t="shared" si="3"/>
        <v>-16.570999999999998</v>
      </c>
      <c r="M28" s="1"/>
      <c r="N28" s="1"/>
      <c r="O28" s="1">
        <v>33.53100000000002</v>
      </c>
      <c r="P28" s="1">
        <f t="shared" si="4"/>
        <v>8.1804000000000006</v>
      </c>
      <c r="Q28" s="5">
        <f t="shared" si="13"/>
        <v>4.9043999999999883</v>
      </c>
      <c r="R28" s="5">
        <f>U28</f>
        <v>0</v>
      </c>
      <c r="S28" s="5">
        <f t="shared" si="7"/>
        <v>0</v>
      </c>
      <c r="T28" s="5"/>
      <c r="U28" s="5">
        <v>0</v>
      </c>
      <c r="V28" s="1" t="s">
        <v>153</v>
      </c>
      <c r="W28" s="1">
        <f t="shared" si="8"/>
        <v>10.400469414698549</v>
      </c>
      <c r="X28" s="1">
        <f t="shared" si="9"/>
        <v>10.400469414698549</v>
      </c>
      <c r="Y28" s="1">
        <v>8.7784000000000013</v>
      </c>
      <c r="Z28" s="1">
        <v>6.1357999999999997</v>
      </c>
      <c r="AA28" s="1">
        <v>6.3664000000000014</v>
      </c>
      <c r="AB28" s="1">
        <v>10.353</v>
      </c>
      <c r="AC28" s="1">
        <v>9.5961999999999996</v>
      </c>
      <c r="AD28" s="1">
        <v>6.2252000000000001</v>
      </c>
      <c r="AE28" s="1">
        <v>8.8593999999999991</v>
      </c>
      <c r="AF28" s="1">
        <v>7.5011999999999999</v>
      </c>
      <c r="AG28" s="1">
        <v>6.3422000000000001</v>
      </c>
      <c r="AH28" s="1">
        <v>10.8622</v>
      </c>
      <c r="AI28" s="1" t="s">
        <v>155</v>
      </c>
      <c r="AJ28" s="1">
        <f t="shared" si="10"/>
        <v>0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71</v>
      </c>
      <c r="B29" s="1" t="s">
        <v>37</v>
      </c>
      <c r="C29" s="1">
        <v>16.391999999999999</v>
      </c>
      <c r="D29" s="1">
        <v>43.384999999999998</v>
      </c>
      <c r="E29" s="1">
        <v>23.341999999999999</v>
      </c>
      <c r="F29" s="1">
        <v>33.712000000000003</v>
      </c>
      <c r="G29" s="8">
        <v>1</v>
      </c>
      <c r="H29" s="1">
        <v>40</v>
      </c>
      <c r="I29" s="1" t="s">
        <v>38</v>
      </c>
      <c r="J29" s="1"/>
      <c r="K29" s="1">
        <v>24.6</v>
      </c>
      <c r="L29" s="1">
        <f t="shared" si="3"/>
        <v>-1.2580000000000027</v>
      </c>
      <c r="M29" s="1"/>
      <c r="N29" s="1"/>
      <c r="O29" s="1">
        <v>18.2316</v>
      </c>
      <c r="P29" s="1">
        <f t="shared" si="4"/>
        <v>4.6684000000000001</v>
      </c>
      <c r="Q29" s="5"/>
      <c r="R29" s="5">
        <f t="shared" si="12"/>
        <v>0</v>
      </c>
      <c r="S29" s="5">
        <f t="shared" si="7"/>
        <v>0</v>
      </c>
      <c r="T29" s="5"/>
      <c r="U29" s="5"/>
      <c r="V29" s="1"/>
      <c r="W29" s="1">
        <f t="shared" si="8"/>
        <v>11.126638677062806</v>
      </c>
      <c r="X29" s="1">
        <f t="shared" si="9"/>
        <v>11.126638677062806</v>
      </c>
      <c r="Y29" s="1">
        <v>4.7325999999999997</v>
      </c>
      <c r="Z29" s="1">
        <v>4.4443999999999999</v>
      </c>
      <c r="AA29" s="1">
        <v>4.4908000000000001</v>
      </c>
      <c r="AB29" s="1">
        <v>4.1395999999999997</v>
      </c>
      <c r="AC29" s="1">
        <v>3.839</v>
      </c>
      <c r="AD29" s="1">
        <v>2.7208000000000001</v>
      </c>
      <c r="AE29" s="1">
        <v>6.2030000000000003</v>
      </c>
      <c r="AF29" s="1">
        <v>5.8612000000000002</v>
      </c>
      <c r="AG29" s="1">
        <v>2.9607999999999999</v>
      </c>
      <c r="AH29" s="1">
        <v>4.6849999999999996</v>
      </c>
      <c r="AI29" s="1" t="s">
        <v>72</v>
      </c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73</v>
      </c>
      <c r="B30" s="1" t="s">
        <v>37</v>
      </c>
      <c r="C30" s="1">
        <v>188.251</v>
      </c>
      <c r="D30" s="1">
        <v>196.608</v>
      </c>
      <c r="E30" s="1">
        <v>170.54</v>
      </c>
      <c r="F30" s="1">
        <v>178.92400000000001</v>
      </c>
      <c r="G30" s="8">
        <v>1</v>
      </c>
      <c r="H30" s="1">
        <v>30</v>
      </c>
      <c r="I30" s="1" t="s">
        <v>38</v>
      </c>
      <c r="J30" s="1"/>
      <c r="K30" s="1">
        <v>165.7</v>
      </c>
      <c r="L30" s="1">
        <f t="shared" si="3"/>
        <v>4.8400000000000034</v>
      </c>
      <c r="M30" s="1"/>
      <c r="N30" s="1"/>
      <c r="O30" s="1">
        <v>161.01779999999999</v>
      </c>
      <c r="P30" s="1">
        <f t="shared" si="4"/>
        <v>34.107999999999997</v>
      </c>
      <c r="Q30" s="5">
        <f t="shared" si="13"/>
        <v>35.246199999999988</v>
      </c>
      <c r="R30" s="5">
        <f t="shared" si="12"/>
        <v>35.246199999999988</v>
      </c>
      <c r="S30" s="5">
        <f t="shared" si="7"/>
        <v>35.246199999999988</v>
      </c>
      <c r="T30" s="5"/>
      <c r="U30" s="5"/>
      <c r="V30" s="1"/>
      <c r="W30" s="1">
        <f t="shared" si="8"/>
        <v>11</v>
      </c>
      <c r="X30" s="1">
        <f t="shared" si="9"/>
        <v>9.9666295297290972</v>
      </c>
      <c r="Y30" s="1">
        <v>35.360999999999997</v>
      </c>
      <c r="Z30" s="1">
        <v>30.478200000000001</v>
      </c>
      <c r="AA30" s="1">
        <v>29.732800000000001</v>
      </c>
      <c r="AB30" s="1">
        <v>30.884599999999999</v>
      </c>
      <c r="AC30" s="1">
        <v>34.200200000000002</v>
      </c>
      <c r="AD30" s="1">
        <v>33.433</v>
      </c>
      <c r="AE30" s="1">
        <v>32.732600000000012</v>
      </c>
      <c r="AF30" s="1">
        <v>34.469200000000001</v>
      </c>
      <c r="AG30" s="1">
        <v>32.289200000000001</v>
      </c>
      <c r="AH30" s="1">
        <v>37.208199999999998</v>
      </c>
      <c r="AI30" s="1"/>
      <c r="AJ30" s="1">
        <f t="shared" si="10"/>
        <v>35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1" t="s">
        <v>74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3"/>
        <v>0</v>
      </c>
      <c r="M31" s="11"/>
      <c r="N31" s="11"/>
      <c r="O31" s="11">
        <v>0</v>
      </c>
      <c r="P31" s="11">
        <f t="shared" si="4"/>
        <v>0</v>
      </c>
      <c r="Q31" s="13"/>
      <c r="R31" s="5">
        <f t="shared" si="12"/>
        <v>0</v>
      </c>
      <c r="S31" s="5">
        <f t="shared" si="7"/>
        <v>0</v>
      </c>
      <c r="T31" s="5"/>
      <c r="U31" s="13"/>
      <c r="V31" s="11"/>
      <c r="W31" s="1" t="e">
        <f t="shared" si="8"/>
        <v>#DIV/0!</v>
      </c>
      <c r="X31" s="11" t="e">
        <f t="shared" si="9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-0.36199999999999999</v>
      </c>
      <c r="AI31" s="11" t="s">
        <v>51</v>
      </c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1" t="s">
        <v>75</v>
      </c>
      <c r="B32" s="11" t="s">
        <v>37</v>
      </c>
      <c r="C32" s="11"/>
      <c r="D32" s="11"/>
      <c r="E32" s="11"/>
      <c r="F32" s="11"/>
      <c r="G32" s="12">
        <v>0</v>
      </c>
      <c r="H32" s="11">
        <v>50</v>
      </c>
      <c r="I32" s="11" t="s">
        <v>38</v>
      </c>
      <c r="J32" s="11"/>
      <c r="K32" s="11"/>
      <c r="L32" s="11">
        <f t="shared" si="3"/>
        <v>0</v>
      </c>
      <c r="M32" s="11"/>
      <c r="N32" s="11"/>
      <c r="O32" s="11">
        <v>0</v>
      </c>
      <c r="P32" s="11">
        <f t="shared" si="4"/>
        <v>0</v>
      </c>
      <c r="Q32" s="13"/>
      <c r="R32" s="5">
        <f t="shared" si="12"/>
        <v>0</v>
      </c>
      <c r="S32" s="5">
        <f t="shared" si="7"/>
        <v>0</v>
      </c>
      <c r="T32" s="5"/>
      <c r="U32" s="13"/>
      <c r="V32" s="11"/>
      <c r="W32" s="1" t="e">
        <f t="shared" si="8"/>
        <v>#DIV/0!</v>
      </c>
      <c r="X32" s="11" t="e">
        <f t="shared" si="9"/>
        <v>#DIV/0!</v>
      </c>
      <c r="Y32" s="11">
        <v>0</v>
      </c>
      <c r="Z32" s="11">
        <v>0</v>
      </c>
      <c r="AA32" s="11">
        <v>0</v>
      </c>
      <c r="AB32" s="11">
        <v>0</v>
      </c>
      <c r="AC32" s="11">
        <v>-0.18140000000000001</v>
      </c>
      <c r="AD32" s="11">
        <v>-0.18140000000000001</v>
      </c>
      <c r="AE32" s="11">
        <v>-0.55959999999999999</v>
      </c>
      <c r="AF32" s="11">
        <v>-1.3026</v>
      </c>
      <c r="AG32" s="11">
        <v>-0.74299999999999999</v>
      </c>
      <c r="AH32" s="11">
        <v>0.9032</v>
      </c>
      <c r="AI32" s="11" t="s">
        <v>51</v>
      </c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76</v>
      </c>
      <c r="B33" s="1" t="s">
        <v>43</v>
      </c>
      <c r="C33" s="1">
        <v>571</v>
      </c>
      <c r="D33" s="1">
        <v>3615</v>
      </c>
      <c r="E33" s="1">
        <v>1802.4</v>
      </c>
      <c r="F33" s="1">
        <v>2023.6</v>
      </c>
      <c r="G33" s="8">
        <v>0.4</v>
      </c>
      <c r="H33" s="1">
        <v>45</v>
      </c>
      <c r="I33" s="1" t="s">
        <v>38</v>
      </c>
      <c r="J33" s="1"/>
      <c r="K33" s="1">
        <v>1885</v>
      </c>
      <c r="L33" s="1">
        <f t="shared" si="3"/>
        <v>-82.599999999999909</v>
      </c>
      <c r="M33" s="1"/>
      <c r="N33" s="1"/>
      <c r="O33" s="1">
        <v>748.93780000000038</v>
      </c>
      <c r="P33" s="1">
        <f t="shared" si="4"/>
        <v>360.48</v>
      </c>
      <c r="Q33" s="5">
        <f t="shared" ref="Q33:Q46" si="17">11*P33-O33-F33</f>
        <v>1192.7422000000001</v>
      </c>
      <c r="R33" s="17">
        <f t="shared" ref="R33:R36" si="18">Q33+$R$1*P33</f>
        <v>1553.2222000000002</v>
      </c>
      <c r="S33" s="5">
        <f t="shared" si="7"/>
        <v>1553.2222000000002</v>
      </c>
      <c r="T33" s="17"/>
      <c r="U33" s="5"/>
      <c r="V33" s="1"/>
      <c r="W33" s="1">
        <f t="shared" si="8"/>
        <v>12</v>
      </c>
      <c r="X33" s="1">
        <f t="shared" si="9"/>
        <v>7.6912389036839768</v>
      </c>
      <c r="Y33" s="1">
        <v>355.88</v>
      </c>
      <c r="Z33" s="1">
        <v>336.4</v>
      </c>
      <c r="AA33" s="1">
        <v>311.39999999999998</v>
      </c>
      <c r="AB33" s="1">
        <v>229.2</v>
      </c>
      <c r="AC33" s="1">
        <v>239.6</v>
      </c>
      <c r="AD33" s="1">
        <v>259</v>
      </c>
      <c r="AE33" s="1">
        <v>269</v>
      </c>
      <c r="AF33" s="1">
        <v>244.2</v>
      </c>
      <c r="AG33" s="1">
        <v>235.4</v>
      </c>
      <c r="AH33" s="1">
        <v>239</v>
      </c>
      <c r="AI33" s="1" t="s">
        <v>77</v>
      </c>
      <c r="AJ33" s="1">
        <f t="shared" si="10"/>
        <v>621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78</v>
      </c>
      <c r="B34" s="1" t="s">
        <v>43</v>
      </c>
      <c r="C34" s="1">
        <v>843</v>
      </c>
      <c r="D34" s="1">
        <v>405</v>
      </c>
      <c r="E34" s="1">
        <v>512</v>
      </c>
      <c r="F34" s="1">
        <v>655</v>
      </c>
      <c r="G34" s="8">
        <v>0.45</v>
      </c>
      <c r="H34" s="1">
        <v>50</v>
      </c>
      <c r="I34" s="1" t="s">
        <v>38</v>
      </c>
      <c r="J34" s="1"/>
      <c r="K34" s="1">
        <v>525</v>
      </c>
      <c r="L34" s="1">
        <f t="shared" si="3"/>
        <v>-13</v>
      </c>
      <c r="M34" s="1"/>
      <c r="N34" s="1"/>
      <c r="O34" s="1">
        <v>0</v>
      </c>
      <c r="P34" s="1">
        <f t="shared" si="4"/>
        <v>102.4</v>
      </c>
      <c r="Q34" s="5">
        <f t="shared" si="17"/>
        <v>471.40000000000009</v>
      </c>
      <c r="R34" s="17">
        <f t="shared" si="18"/>
        <v>573.80000000000007</v>
      </c>
      <c r="S34" s="5">
        <f t="shared" si="7"/>
        <v>573.80000000000007</v>
      </c>
      <c r="T34" s="17"/>
      <c r="U34" s="5"/>
      <c r="V34" s="1"/>
      <c r="W34" s="1">
        <f t="shared" si="8"/>
        <v>12.000000000000002</v>
      </c>
      <c r="X34" s="1">
        <f t="shared" si="9"/>
        <v>6.396484375</v>
      </c>
      <c r="Y34" s="1">
        <v>95.4</v>
      </c>
      <c r="Z34" s="1">
        <v>92.4</v>
      </c>
      <c r="AA34" s="1">
        <v>113.4</v>
      </c>
      <c r="AB34" s="1">
        <v>116.8</v>
      </c>
      <c r="AC34" s="1">
        <v>130</v>
      </c>
      <c r="AD34" s="1">
        <v>146.6</v>
      </c>
      <c r="AE34" s="1">
        <v>151.6</v>
      </c>
      <c r="AF34" s="1">
        <v>150.4</v>
      </c>
      <c r="AG34" s="1">
        <v>131.4</v>
      </c>
      <c r="AH34" s="1">
        <v>110.4</v>
      </c>
      <c r="AI34" s="1" t="s">
        <v>79</v>
      </c>
      <c r="AJ34" s="1">
        <f t="shared" si="10"/>
        <v>258</v>
      </c>
      <c r="AK34" s="1">
        <f t="shared" si="11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80</v>
      </c>
      <c r="B35" s="1" t="s">
        <v>43</v>
      </c>
      <c r="C35" s="1">
        <v>941</v>
      </c>
      <c r="D35" s="1">
        <v>2115</v>
      </c>
      <c r="E35" s="1">
        <v>1838.4</v>
      </c>
      <c r="F35" s="1">
        <v>832.6</v>
      </c>
      <c r="G35" s="8">
        <v>0.4</v>
      </c>
      <c r="H35" s="1">
        <v>45</v>
      </c>
      <c r="I35" s="1" t="s">
        <v>38</v>
      </c>
      <c r="J35" s="1"/>
      <c r="K35" s="1">
        <v>1920</v>
      </c>
      <c r="L35" s="1">
        <f t="shared" si="3"/>
        <v>-81.599999999999909</v>
      </c>
      <c r="M35" s="1"/>
      <c r="N35" s="1"/>
      <c r="O35" s="1">
        <v>1924.5088000000001</v>
      </c>
      <c r="P35" s="1">
        <f t="shared" si="4"/>
        <v>367.68</v>
      </c>
      <c r="Q35" s="5">
        <f t="shared" si="17"/>
        <v>1287.3712</v>
      </c>
      <c r="R35" s="17">
        <f t="shared" si="18"/>
        <v>1655.0512000000001</v>
      </c>
      <c r="S35" s="5">
        <f t="shared" si="7"/>
        <v>1055.0512000000001</v>
      </c>
      <c r="T35" s="17">
        <v>600</v>
      </c>
      <c r="U35" s="5"/>
      <c r="V35" s="1"/>
      <c r="W35" s="1">
        <f t="shared" si="8"/>
        <v>12</v>
      </c>
      <c r="X35" s="1">
        <f t="shared" si="9"/>
        <v>7.4986640557006092</v>
      </c>
      <c r="Y35" s="1">
        <v>356.48</v>
      </c>
      <c r="Z35" s="1">
        <v>309.39999999999998</v>
      </c>
      <c r="AA35" s="1">
        <v>338.8</v>
      </c>
      <c r="AB35" s="1">
        <v>548</v>
      </c>
      <c r="AC35" s="1">
        <v>536.20000000000005</v>
      </c>
      <c r="AD35" s="1">
        <v>492</v>
      </c>
      <c r="AE35" s="1">
        <v>513.4</v>
      </c>
      <c r="AF35" s="1">
        <v>483.6</v>
      </c>
      <c r="AG35" s="1">
        <v>478.4</v>
      </c>
      <c r="AH35" s="1">
        <v>453.6</v>
      </c>
      <c r="AI35" s="1" t="s">
        <v>81</v>
      </c>
      <c r="AJ35" s="1">
        <f t="shared" si="10"/>
        <v>422</v>
      </c>
      <c r="AK35" s="1">
        <f t="shared" si="11"/>
        <v>240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82</v>
      </c>
      <c r="B36" s="1" t="s">
        <v>37</v>
      </c>
      <c r="C36" s="1">
        <v>453.39699999999999</v>
      </c>
      <c r="D36" s="1">
        <v>997.47199999999998</v>
      </c>
      <c r="E36" s="1">
        <v>453.91500000000002</v>
      </c>
      <c r="F36" s="1">
        <v>899.89300000000003</v>
      </c>
      <c r="G36" s="8">
        <v>1</v>
      </c>
      <c r="H36" s="1">
        <v>45</v>
      </c>
      <c r="I36" s="1" t="s">
        <v>38</v>
      </c>
      <c r="J36" s="1"/>
      <c r="K36" s="1">
        <v>430.47399999999999</v>
      </c>
      <c r="L36" s="1">
        <f t="shared" si="3"/>
        <v>23.441000000000031</v>
      </c>
      <c r="M36" s="1"/>
      <c r="N36" s="1"/>
      <c r="O36" s="1">
        <v>37.456138000000003</v>
      </c>
      <c r="P36" s="1">
        <f t="shared" si="4"/>
        <v>90.783000000000001</v>
      </c>
      <c r="Q36" s="5">
        <f t="shared" si="17"/>
        <v>61.263862000000017</v>
      </c>
      <c r="R36" s="17">
        <f t="shared" si="18"/>
        <v>152.04686200000003</v>
      </c>
      <c r="S36" s="5">
        <f t="shared" si="7"/>
        <v>152.04686200000003</v>
      </c>
      <c r="T36" s="17"/>
      <c r="U36" s="5"/>
      <c r="V36" s="1"/>
      <c r="W36" s="1">
        <f t="shared" si="8"/>
        <v>12.000000000000002</v>
      </c>
      <c r="X36" s="1">
        <f t="shared" si="9"/>
        <v>10.325161517024112</v>
      </c>
      <c r="Y36" s="1">
        <v>102.10680000000001</v>
      </c>
      <c r="Z36" s="1">
        <v>112.60380000000001</v>
      </c>
      <c r="AA36" s="1">
        <v>103.71420000000001</v>
      </c>
      <c r="AB36" s="1">
        <v>98.877600000000001</v>
      </c>
      <c r="AC36" s="1">
        <v>101.91800000000001</v>
      </c>
      <c r="AD36" s="1">
        <v>85.972400000000007</v>
      </c>
      <c r="AE36" s="1">
        <v>93.508200000000002</v>
      </c>
      <c r="AF36" s="1">
        <v>100.30500000000001</v>
      </c>
      <c r="AG36" s="1">
        <v>87.785600000000002</v>
      </c>
      <c r="AH36" s="1">
        <v>83.2376</v>
      </c>
      <c r="AI36" s="1"/>
      <c r="AJ36" s="1">
        <f t="shared" si="10"/>
        <v>152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0" t="s">
        <v>83</v>
      </c>
      <c r="B37" s="1" t="s">
        <v>43</v>
      </c>
      <c r="C37" s="1"/>
      <c r="D37" s="1"/>
      <c r="E37" s="1"/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si="3"/>
        <v>0</v>
      </c>
      <c r="M37" s="1"/>
      <c r="N37" s="1"/>
      <c r="O37" s="10"/>
      <c r="P37" s="1">
        <f t="shared" si="4"/>
        <v>0</v>
      </c>
      <c r="Q37" s="14">
        <v>10</v>
      </c>
      <c r="R37" s="5">
        <f t="shared" si="12"/>
        <v>10</v>
      </c>
      <c r="S37" s="5">
        <f t="shared" si="7"/>
        <v>10</v>
      </c>
      <c r="T37" s="5"/>
      <c r="U37" s="5"/>
      <c r="V37" s="1"/>
      <c r="W37" s="1" t="e">
        <f t="shared" si="8"/>
        <v>#DIV/0!</v>
      </c>
      <c r="X37" s="1" t="e">
        <f t="shared" si="9"/>
        <v>#DIV/0!</v>
      </c>
      <c r="Y37" s="1">
        <v>-0.2</v>
      </c>
      <c r="Z37" s="1">
        <v>-1</v>
      </c>
      <c r="AA37" s="1">
        <v>-1</v>
      </c>
      <c r="AB37" s="1">
        <v>-1.2</v>
      </c>
      <c r="AC37" s="1">
        <v>-1</v>
      </c>
      <c r="AD37" s="1">
        <v>-0.8</v>
      </c>
      <c r="AE37" s="1">
        <v>-0.6</v>
      </c>
      <c r="AF37" s="1">
        <v>-0.6</v>
      </c>
      <c r="AG37" s="1">
        <v>-0.8</v>
      </c>
      <c r="AH37" s="1">
        <v>-1.2</v>
      </c>
      <c r="AI37" s="10" t="s">
        <v>84</v>
      </c>
      <c r="AJ37" s="1">
        <f t="shared" si="10"/>
        <v>5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85</v>
      </c>
      <c r="B38" s="1" t="s">
        <v>43</v>
      </c>
      <c r="C38" s="1">
        <v>483</v>
      </c>
      <c r="D38" s="1">
        <v>558</v>
      </c>
      <c r="E38" s="1">
        <v>465</v>
      </c>
      <c r="F38" s="1">
        <v>507</v>
      </c>
      <c r="G38" s="8">
        <v>0.35</v>
      </c>
      <c r="H38" s="1">
        <v>40</v>
      </c>
      <c r="I38" s="1" t="s">
        <v>38</v>
      </c>
      <c r="J38" s="1"/>
      <c r="K38" s="1">
        <v>484</v>
      </c>
      <c r="L38" s="1">
        <f t="shared" ref="L38:L69" si="19">E38-K38</f>
        <v>-19</v>
      </c>
      <c r="M38" s="1"/>
      <c r="N38" s="1"/>
      <c r="O38" s="1">
        <v>278.03400000000011</v>
      </c>
      <c r="P38" s="1">
        <f t="shared" si="4"/>
        <v>93</v>
      </c>
      <c r="Q38" s="5">
        <f t="shared" si="17"/>
        <v>237.96599999999989</v>
      </c>
      <c r="R38" s="17">
        <f>Q38+$R$1*P38</f>
        <v>330.96599999999989</v>
      </c>
      <c r="S38" s="5">
        <f t="shared" si="7"/>
        <v>330.96599999999989</v>
      </c>
      <c r="T38" s="17"/>
      <c r="U38" s="5"/>
      <c r="V38" s="1"/>
      <c r="W38" s="1">
        <f t="shared" si="8"/>
        <v>12</v>
      </c>
      <c r="X38" s="1">
        <f t="shared" si="9"/>
        <v>8.4412258064516141</v>
      </c>
      <c r="Y38" s="1">
        <v>96.4</v>
      </c>
      <c r="Z38" s="1">
        <v>88.6</v>
      </c>
      <c r="AA38" s="1">
        <v>82.4</v>
      </c>
      <c r="AB38" s="1">
        <v>86</v>
      </c>
      <c r="AC38" s="1">
        <v>95.8</v>
      </c>
      <c r="AD38" s="1">
        <v>89.2</v>
      </c>
      <c r="AE38" s="1">
        <v>85.4</v>
      </c>
      <c r="AF38" s="1">
        <v>97.2</v>
      </c>
      <c r="AG38" s="1">
        <v>90.6</v>
      </c>
      <c r="AH38" s="1">
        <v>88.8</v>
      </c>
      <c r="AI38" s="1" t="s">
        <v>86</v>
      </c>
      <c r="AJ38" s="1">
        <f t="shared" si="10"/>
        <v>116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87</v>
      </c>
      <c r="B39" s="1" t="s">
        <v>37</v>
      </c>
      <c r="C39" s="1">
        <v>209.19800000000001</v>
      </c>
      <c r="D39" s="1">
        <v>352.51600000000002</v>
      </c>
      <c r="E39" s="1">
        <v>138.899</v>
      </c>
      <c r="F39" s="1">
        <v>351.565</v>
      </c>
      <c r="G39" s="8">
        <v>1</v>
      </c>
      <c r="H39" s="1">
        <v>40</v>
      </c>
      <c r="I39" s="1" t="s">
        <v>38</v>
      </c>
      <c r="J39" s="1"/>
      <c r="K39" s="1">
        <v>157.202</v>
      </c>
      <c r="L39" s="1">
        <f t="shared" si="19"/>
        <v>-18.302999999999997</v>
      </c>
      <c r="M39" s="1"/>
      <c r="N39" s="1"/>
      <c r="O39" s="1">
        <v>0</v>
      </c>
      <c r="P39" s="1">
        <f t="shared" si="4"/>
        <v>27.779800000000002</v>
      </c>
      <c r="Q39" s="5"/>
      <c r="R39" s="5">
        <f t="shared" si="12"/>
        <v>0</v>
      </c>
      <c r="S39" s="5">
        <f t="shared" si="7"/>
        <v>0</v>
      </c>
      <c r="T39" s="5"/>
      <c r="U39" s="5"/>
      <c r="V39" s="1"/>
      <c r="W39" s="1">
        <f t="shared" si="8"/>
        <v>12.655418685519694</v>
      </c>
      <c r="X39" s="1">
        <f t="shared" si="9"/>
        <v>12.655418685519694</v>
      </c>
      <c r="Y39" s="1">
        <v>34.947200000000002</v>
      </c>
      <c r="Z39" s="1">
        <v>43.809600000000003</v>
      </c>
      <c r="AA39" s="1">
        <v>36.181600000000003</v>
      </c>
      <c r="AB39" s="1">
        <v>23.9772</v>
      </c>
      <c r="AC39" s="1">
        <v>27.689800000000002</v>
      </c>
      <c r="AD39" s="1">
        <v>47.171999999999997</v>
      </c>
      <c r="AE39" s="1">
        <v>40.599400000000003</v>
      </c>
      <c r="AF39" s="1">
        <v>20.084800000000001</v>
      </c>
      <c r="AG39" s="1">
        <v>22.172599999999999</v>
      </c>
      <c r="AH39" s="1">
        <v>35.312800000000003</v>
      </c>
      <c r="AI39" s="1"/>
      <c r="AJ39" s="1">
        <f t="shared" si="10"/>
        <v>0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88</v>
      </c>
      <c r="B40" s="1" t="s">
        <v>43</v>
      </c>
      <c r="C40" s="1">
        <v>143</v>
      </c>
      <c r="D40" s="1">
        <v>426</v>
      </c>
      <c r="E40" s="1">
        <v>225</v>
      </c>
      <c r="F40" s="1">
        <v>271</v>
      </c>
      <c r="G40" s="8">
        <v>0.4</v>
      </c>
      <c r="H40" s="1">
        <v>40</v>
      </c>
      <c r="I40" s="1" t="s">
        <v>38</v>
      </c>
      <c r="J40" s="1"/>
      <c r="K40" s="1">
        <v>330</v>
      </c>
      <c r="L40" s="1">
        <f t="shared" si="19"/>
        <v>-105</v>
      </c>
      <c r="M40" s="1"/>
      <c r="N40" s="1"/>
      <c r="O40" s="1">
        <v>81.600000000000023</v>
      </c>
      <c r="P40" s="1">
        <f t="shared" si="4"/>
        <v>45</v>
      </c>
      <c r="Q40" s="5">
        <f t="shared" si="17"/>
        <v>142.39999999999998</v>
      </c>
      <c r="R40" s="5">
        <f t="shared" si="12"/>
        <v>142.39999999999998</v>
      </c>
      <c r="S40" s="5">
        <f t="shared" si="7"/>
        <v>142.39999999999998</v>
      </c>
      <c r="T40" s="5"/>
      <c r="U40" s="5"/>
      <c r="V40" s="1"/>
      <c r="W40" s="1">
        <f t="shared" si="8"/>
        <v>11</v>
      </c>
      <c r="X40" s="1">
        <f t="shared" si="9"/>
        <v>7.8355555555555565</v>
      </c>
      <c r="Y40" s="1">
        <v>48.8</v>
      </c>
      <c r="Z40" s="1">
        <v>50.4</v>
      </c>
      <c r="AA40" s="1">
        <v>50.2</v>
      </c>
      <c r="AB40" s="1">
        <v>47.6</v>
      </c>
      <c r="AC40" s="1">
        <v>44.8</v>
      </c>
      <c r="AD40" s="1">
        <v>49.8</v>
      </c>
      <c r="AE40" s="1">
        <v>48.4</v>
      </c>
      <c r="AF40" s="1">
        <v>46.2</v>
      </c>
      <c r="AG40" s="1">
        <v>52.6</v>
      </c>
      <c r="AH40" s="1">
        <v>49.4</v>
      </c>
      <c r="AI40" s="1"/>
      <c r="AJ40" s="1">
        <f t="shared" si="10"/>
        <v>57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89</v>
      </c>
      <c r="B41" s="1" t="s">
        <v>43</v>
      </c>
      <c r="C41" s="1">
        <v>353</v>
      </c>
      <c r="D41" s="1">
        <v>354</v>
      </c>
      <c r="E41" s="1">
        <v>302</v>
      </c>
      <c r="F41" s="1">
        <v>360</v>
      </c>
      <c r="G41" s="8">
        <v>0.4</v>
      </c>
      <c r="H41" s="1">
        <v>45</v>
      </c>
      <c r="I41" s="1" t="s">
        <v>38</v>
      </c>
      <c r="J41" s="1"/>
      <c r="K41" s="1">
        <v>308</v>
      </c>
      <c r="L41" s="1">
        <f t="shared" si="19"/>
        <v>-6</v>
      </c>
      <c r="M41" s="1"/>
      <c r="N41" s="1"/>
      <c r="O41" s="1">
        <v>164.3820000000002</v>
      </c>
      <c r="P41" s="1">
        <f t="shared" si="4"/>
        <v>60.4</v>
      </c>
      <c r="Q41" s="5">
        <f t="shared" si="17"/>
        <v>140.0179999999998</v>
      </c>
      <c r="R41" s="17">
        <f>Q41+$R$1*P41</f>
        <v>200.41799999999981</v>
      </c>
      <c r="S41" s="5">
        <f t="shared" si="7"/>
        <v>200.41799999999981</v>
      </c>
      <c r="T41" s="17"/>
      <c r="U41" s="5"/>
      <c r="V41" s="1"/>
      <c r="W41" s="1">
        <f t="shared" si="8"/>
        <v>12</v>
      </c>
      <c r="X41" s="1">
        <f t="shared" si="9"/>
        <v>8.6818211920529826</v>
      </c>
      <c r="Y41" s="1">
        <v>65.2</v>
      </c>
      <c r="Z41" s="1">
        <v>54.8</v>
      </c>
      <c r="AA41" s="1">
        <v>59.2</v>
      </c>
      <c r="AB41" s="1">
        <v>63.2</v>
      </c>
      <c r="AC41" s="1">
        <v>60</v>
      </c>
      <c r="AD41" s="1">
        <v>56.4</v>
      </c>
      <c r="AE41" s="1">
        <v>52.2</v>
      </c>
      <c r="AF41" s="1">
        <v>56</v>
      </c>
      <c r="AG41" s="1">
        <v>61</v>
      </c>
      <c r="AH41" s="1">
        <v>60.2</v>
      </c>
      <c r="AI41" s="1" t="s">
        <v>77</v>
      </c>
      <c r="AJ41" s="1">
        <f t="shared" si="10"/>
        <v>80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90</v>
      </c>
      <c r="B42" s="1" t="s">
        <v>37</v>
      </c>
      <c r="C42" s="1">
        <v>174.94399999999999</v>
      </c>
      <c r="D42" s="1">
        <v>506.68700000000001</v>
      </c>
      <c r="E42" s="1">
        <v>216.239</v>
      </c>
      <c r="F42" s="1">
        <v>379.54899999999998</v>
      </c>
      <c r="G42" s="8">
        <v>1</v>
      </c>
      <c r="H42" s="1">
        <v>40</v>
      </c>
      <c r="I42" s="1" t="s">
        <v>38</v>
      </c>
      <c r="J42" s="1"/>
      <c r="K42" s="1">
        <v>242.18799999999999</v>
      </c>
      <c r="L42" s="1">
        <f t="shared" si="19"/>
        <v>-25.948999999999984</v>
      </c>
      <c r="M42" s="1"/>
      <c r="N42" s="1"/>
      <c r="O42" s="1">
        <v>76.102199999999925</v>
      </c>
      <c r="P42" s="1">
        <f t="shared" si="4"/>
        <v>43.247799999999998</v>
      </c>
      <c r="Q42" s="5">
        <f t="shared" si="17"/>
        <v>20.074600000000089</v>
      </c>
      <c r="R42" s="5">
        <f t="shared" si="12"/>
        <v>20.074600000000089</v>
      </c>
      <c r="S42" s="5">
        <f t="shared" si="7"/>
        <v>20.074600000000089</v>
      </c>
      <c r="T42" s="5"/>
      <c r="U42" s="5"/>
      <c r="V42" s="1"/>
      <c r="W42" s="1">
        <f t="shared" si="8"/>
        <v>11</v>
      </c>
      <c r="X42" s="1">
        <f t="shared" si="9"/>
        <v>10.535823787568383</v>
      </c>
      <c r="Y42" s="1">
        <v>50.0242</v>
      </c>
      <c r="Z42" s="1">
        <v>52.788800000000002</v>
      </c>
      <c r="AA42" s="1">
        <v>45.787599999999998</v>
      </c>
      <c r="AB42" s="1">
        <v>12.3056</v>
      </c>
      <c r="AC42" s="1">
        <v>4.3130000000000006</v>
      </c>
      <c r="AD42" s="1">
        <v>46.723399999999998</v>
      </c>
      <c r="AE42" s="1">
        <v>52.377000000000002</v>
      </c>
      <c r="AF42" s="1">
        <v>35.209200000000003</v>
      </c>
      <c r="AG42" s="1">
        <v>36.601399999999998</v>
      </c>
      <c r="AH42" s="1">
        <v>57.978400000000001</v>
      </c>
      <c r="AI42" s="1"/>
      <c r="AJ42" s="1">
        <f t="shared" si="10"/>
        <v>20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91</v>
      </c>
      <c r="B43" s="1" t="s">
        <v>43</v>
      </c>
      <c r="C43" s="1">
        <v>926</v>
      </c>
      <c r="D43" s="1">
        <v>721</v>
      </c>
      <c r="E43" s="1">
        <v>734</v>
      </c>
      <c r="F43" s="1">
        <v>813</v>
      </c>
      <c r="G43" s="8">
        <v>0.35</v>
      </c>
      <c r="H43" s="1">
        <v>40</v>
      </c>
      <c r="I43" s="1" t="s">
        <v>38</v>
      </c>
      <c r="J43" s="1"/>
      <c r="K43" s="1">
        <v>740</v>
      </c>
      <c r="L43" s="1">
        <f t="shared" si="19"/>
        <v>-6</v>
      </c>
      <c r="M43" s="1"/>
      <c r="N43" s="1"/>
      <c r="O43" s="1">
        <v>327.33599999999979</v>
      </c>
      <c r="P43" s="1">
        <f t="shared" si="4"/>
        <v>146.80000000000001</v>
      </c>
      <c r="Q43" s="5">
        <f t="shared" si="17"/>
        <v>474.4640000000004</v>
      </c>
      <c r="R43" s="17">
        <f t="shared" ref="R43:R46" si="20">Q43+$R$1*P43</f>
        <v>621.26400000000035</v>
      </c>
      <c r="S43" s="5">
        <f t="shared" si="7"/>
        <v>621.26400000000035</v>
      </c>
      <c r="T43" s="17"/>
      <c r="U43" s="5"/>
      <c r="V43" s="1"/>
      <c r="W43" s="1">
        <f t="shared" si="8"/>
        <v>12</v>
      </c>
      <c r="X43" s="1">
        <f t="shared" si="9"/>
        <v>7.7679564032697526</v>
      </c>
      <c r="Y43" s="1">
        <v>145.6</v>
      </c>
      <c r="Z43" s="1">
        <v>141.80000000000001</v>
      </c>
      <c r="AA43" s="1">
        <v>150.6</v>
      </c>
      <c r="AB43" s="1">
        <v>154.80000000000001</v>
      </c>
      <c r="AC43" s="1">
        <v>173.4</v>
      </c>
      <c r="AD43" s="1">
        <v>183</v>
      </c>
      <c r="AE43" s="1">
        <v>164.6</v>
      </c>
      <c r="AF43" s="1">
        <v>159.19999999999999</v>
      </c>
      <c r="AG43" s="1">
        <v>166.2</v>
      </c>
      <c r="AH43" s="1">
        <v>166.6</v>
      </c>
      <c r="AI43" s="1"/>
      <c r="AJ43" s="1">
        <f t="shared" si="10"/>
        <v>217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92</v>
      </c>
      <c r="B44" s="1" t="s">
        <v>43</v>
      </c>
      <c r="C44" s="1">
        <v>438</v>
      </c>
      <c r="D44" s="1">
        <v>997</v>
      </c>
      <c r="E44" s="1">
        <v>685</v>
      </c>
      <c r="F44" s="1">
        <v>699</v>
      </c>
      <c r="G44" s="8">
        <v>0.4</v>
      </c>
      <c r="H44" s="1">
        <v>40</v>
      </c>
      <c r="I44" s="1" t="s">
        <v>38</v>
      </c>
      <c r="J44" s="1"/>
      <c r="K44" s="1">
        <v>693</v>
      </c>
      <c r="L44" s="1">
        <f t="shared" si="19"/>
        <v>-8</v>
      </c>
      <c r="M44" s="1"/>
      <c r="N44" s="1"/>
      <c r="O44" s="1">
        <v>484.86700000000008</v>
      </c>
      <c r="P44" s="1">
        <f t="shared" si="4"/>
        <v>137</v>
      </c>
      <c r="Q44" s="5">
        <f t="shared" si="17"/>
        <v>323.13299999999992</v>
      </c>
      <c r="R44" s="17">
        <f t="shared" si="20"/>
        <v>460.13299999999992</v>
      </c>
      <c r="S44" s="5">
        <f t="shared" si="7"/>
        <v>460.13299999999992</v>
      </c>
      <c r="T44" s="17"/>
      <c r="U44" s="5"/>
      <c r="V44" s="1"/>
      <c r="W44" s="1">
        <f t="shared" si="8"/>
        <v>12</v>
      </c>
      <c r="X44" s="1">
        <f t="shared" si="9"/>
        <v>8.6413649635036514</v>
      </c>
      <c r="Y44" s="1">
        <v>138.19999999999999</v>
      </c>
      <c r="Z44" s="1">
        <v>122.6</v>
      </c>
      <c r="AA44" s="1">
        <v>121.6</v>
      </c>
      <c r="AB44" s="1">
        <v>110.6</v>
      </c>
      <c r="AC44" s="1">
        <v>109.2</v>
      </c>
      <c r="AD44" s="1">
        <v>127.8</v>
      </c>
      <c r="AE44" s="1">
        <v>142</v>
      </c>
      <c r="AF44" s="1">
        <v>138.4</v>
      </c>
      <c r="AG44" s="1">
        <v>118.2</v>
      </c>
      <c r="AH44" s="1">
        <v>106.4</v>
      </c>
      <c r="AI44" s="1"/>
      <c r="AJ44" s="1">
        <f t="shared" si="10"/>
        <v>184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93</v>
      </c>
      <c r="B45" s="1" t="s">
        <v>37</v>
      </c>
      <c r="C45" s="1">
        <v>694.13699999999994</v>
      </c>
      <c r="D45" s="1">
        <v>522.87699999999995</v>
      </c>
      <c r="E45" s="1">
        <v>485.68099999999998</v>
      </c>
      <c r="F45" s="1">
        <v>648.45799999999997</v>
      </c>
      <c r="G45" s="8">
        <v>1</v>
      </c>
      <c r="H45" s="1">
        <v>50</v>
      </c>
      <c r="I45" s="1" t="s">
        <v>38</v>
      </c>
      <c r="J45" s="1"/>
      <c r="K45" s="1">
        <v>518.55999999999995</v>
      </c>
      <c r="L45" s="1">
        <f t="shared" si="19"/>
        <v>-32.878999999999962</v>
      </c>
      <c r="M45" s="1"/>
      <c r="N45" s="1"/>
      <c r="O45" s="1">
        <v>204.2244079999999</v>
      </c>
      <c r="P45" s="1">
        <f t="shared" si="4"/>
        <v>97.136200000000002</v>
      </c>
      <c r="Q45" s="5">
        <f t="shared" si="17"/>
        <v>215.8157920000001</v>
      </c>
      <c r="R45" s="17">
        <f t="shared" si="20"/>
        <v>312.95199200000013</v>
      </c>
      <c r="S45" s="5">
        <f t="shared" si="7"/>
        <v>312.95199200000013</v>
      </c>
      <c r="T45" s="17"/>
      <c r="U45" s="5"/>
      <c r="V45" s="1"/>
      <c r="W45" s="1">
        <f t="shared" si="8"/>
        <v>11.999999999999998</v>
      </c>
      <c r="X45" s="1">
        <f t="shared" si="9"/>
        <v>8.7782145894115668</v>
      </c>
      <c r="Y45" s="1">
        <v>97.788800000000009</v>
      </c>
      <c r="Z45" s="1">
        <v>92.43780000000001</v>
      </c>
      <c r="AA45" s="1">
        <v>90.954800000000006</v>
      </c>
      <c r="AB45" s="1">
        <v>98.292400000000001</v>
      </c>
      <c r="AC45" s="1">
        <v>106.2216</v>
      </c>
      <c r="AD45" s="1">
        <v>108.82259999999999</v>
      </c>
      <c r="AE45" s="1">
        <v>108.5796</v>
      </c>
      <c r="AF45" s="1">
        <v>93.076800000000006</v>
      </c>
      <c r="AG45" s="1">
        <v>82.916600000000003</v>
      </c>
      <c r="AH45" s="1">
        <v>86.97999999999999</v>
      </c>
      <c r="AI45" s="1"/>
      <c r="AJ45" s="1">
        <f t="shared" si="10"/>
        <v>313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94</v>
      </c>
      <c r="B46" s="1" t="s">
        <v>37</v>
      </c>
      <c r="C46" s="1">
        <v>1244.039</v>
      </c>
      <c r="D46" s="1">
        <v>753.11699999999996</v>
      </c>
      <c r="E46" s="1">
        <v>926.29</v>
      </c>
      <c r="F46" s="1">
        <v>903.93499999999995</v>
      </c>
      <c r="G46" s="8">
        <v>1</v>
      </c>
      <c r="H46" s="1">
        <v>50</v>
      </c>
      <c r="I46" s="1" t="s">
        <v>38</v>
      </c>
      <c r="J46" s="1"/>
      <c r="K46" s="1">
        <v>994.24099999999999</v>
      </c>
      <c r="L46" s="1">
        <f t="shared" si="19"/>
        <v>-67.951000000000022</v>
      </c>
      <c r="M46" s="1"/>
      <c r="N46" s="1"/>
      <c r="O46" s="1">
        <v>599.66952000000003</v>
      </c>
      <c r="P46" s="1">
        <f t="shared" si="4"/>
        <v>185.25799999999998</v>
      </c>
      <c r="Q46" s="5">
        <f t="shared" si="17"/>
        <v>534.23347999999987</v>
      </c>
      <c r="R46" s="17">
        <f t="shared" si="20"/>
        <v>719.49147999999991</v>
      </c>
      <c r="S46" s="5">
        <f t="shared" si="7"/>
        <v>719.49147999999991</v>
      </c>
      <c r="T46" s="17"/>
      <c r="U46" s="5"/>
      <c r="V46" s="1"/>
      <c r="W46" s="1">
        <f t="shared" si="8"/>
        <v>11.999999999999998</v>
      </c>
      <c r="X46" s="1">
        <f t="shared" si="9"/>
        <v>8.1162730894212398</v>
      </c>
      <c r="Y46" s="1">
        <v>176.55199999999999</v>
      </c>
      <c r="Z46" s="1">
        <v>150.756</v>
      </c>
      <c r="AA46" s="1">
        <v>157.9314</v>
      </c>
      <c r="AB46" s="1">
        <v>182.94</v>
      </c>
      <c r="AC46" s="1">
        <v>182.8082</v>
      </c>
      <c r="AD46" s="1">
        <v>199.12280000000001</v>
      </c>
      <c r="AE46" s="1">
        <v>202.68559999999999</v>
      </c>
      <c r="AF46" s="1">
        <v>167.971</v>
      </c>
      <c r="AG46" s="1">
        <v>164.82939999999999</v>
      </c>
      <c r="AH46" s="1">
        <v>177.8854</v>
      </c>
      <c r="AI46" s="1"/>
      <c r="AJ46" s="1">
        <f t="shared" si="10"/>
        <v>719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1" t="s">
        <v>95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9"/>
        <v>0</v>
      </c>
      <c r="M47" s="11"/>
      <c r="N47" s="11"/>
      <c r="O47" s="11">
        <v>0</v>
      </c>
      <c r="P47" s="11">
        <f t="shared" si="4"/>
        <v>0</v>
      </c>
      <c r="Q47" s="13"/>
      <c r="R47" s="5">
        <f t="shared" si="12"/>
        <v>0</v>
      </c>
      <c r="S47" s="5">
        <f t="shared" si="7"/>
        <v>0</v>
      </c>
      <c r="T47" s="5"/>
      <c r="U47" s="13"/>
      <c r="V47" s="11"/>
      <c r="W47" s="1" t="e">
        <f t="shared" si="8"/>
        <v>#DIV/0!</v>
      </c>
      <c r="X47" s="11" t="e">
        <f t="shared" si="9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51</v>
      </c>
      <c r="AJ47" s="1">
        <f t="shared" si="10"/>
        <v>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96</v>
      </c>
      <c r="B48" s="1" t="s">
        <v>43</v>
      </c>
      <c r="C48" s="1">
        <v>1226</v>
      </c>
      <c r="D48" s="1">
        <v>12</v>
      </c>
      <c r="E48" s="1">
        <v>518</v>
      </c>
      <c r="F48" s="1">
        <v>654</v>
      </c>
      <c r="G48" s="8">
        <v>0.45</v>
      </c>
      <c r="H48" s="1">
        <v>50</v>
      </c>
      <c r="I48" s="1" t="s">
        <v>38</v>
      </c>
      <c r="J48" s="1"/>
      <c r="K48" s="1">
        <v>534</v>
      </c>
      <c r="L48" s="1">
        <f t="shared" si="19"/>
        <v>-16</v>
      </c>
      <c r="M48" s="1"/>
      <c r="N48" s="1"/>
      <c r="O48" s="1">
        <v>0</v>
      </c>
      <c r="P48" s="1">
        <f t="shared" si="4"/>
        <v>103.6</v>
      </c>
      <c r="Q48" s="5">
        <f t="shared" ref="Q48:Q70" si="21">11*P48-O48-F48</f>
        <v>485.59999999999991</v>
      </c>
      <c r="R48" s="5">
        <f>U48</f>
        <v>200</v>
      </c>
      <c r="S48" s="5">
        <f t="shared" si="7"/>
        <v>200</v>
      </c>
      <c r="T48" s="5"/>
      <c r="U48" s="5">
        <v>200</v>
      </c>
      <c r="V48" s="1" t="s">
        <v>153</v>
      </c>
      <c r="W48" s="1">
        <f t="shared" si="8"/>
        <v>8.2432432432432439</v>
      </c>
      <c r="X48" s="1">
        <f t="shared" si="9"/>
        <v>6.3127413127413128</v>
      </c>
      <c r="Y48" s="1">
        <v>107.4</v>
      </c>
      <c r="Z48" s="1">
        <v>86.6</v>
      </c>
      <c r="AA48" s="1">
        <v>88.6</v>
      </c>
      <c r="AB48" s="1">
        <v>115.4</v>
      </c>
      <c r="AC48" s="1">
        <v>134</v>
      </c>
      <c r="AD48" s="1">
        <v>170.2</v>
      </c>
      <c r="AE48" s="1">
        <v>160</v>
      </c>
      <c r="AF48" s="1">
        <v>137.4</v>
      </c>
      <c r="AG48" s="1">
        <v>134.6</v>
      </c>
      <c r="AH48" s="1">
        <v>136.4</v>
      </c>
      <c r="AI48" s="1" t="s">
        <v>97</v>
      </c>
      <c r="AJ48" s="1">
        <f t="shared" si="10"/>
        <v>90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0" t="s">
        <v>98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9"/>
        <v>0</v>
      </c>
      <c r="M49" s="1"/>
      <c r="N49" s="1"/>
      <c r="O49" s="10"/>
      <c r="P49" s="1">
        <f t="shared" si="4"/>
        <v>0</v>
      </c>
      <c r="Q49" s="14">
        <v>4</v>
      </c>
      <c r="R49" s="5">
        <f t="shared" si="12"/>
        <v>4</v>
      </c>
      <c r="S49" s="5">
        <f t="shared" si="7"/>
        <v>4</v>
      </c>
      <c r="T49" s="5"/>
      <c r="U49" s="5"/>
      <c r="V49" s="1"/>
      <c r="W49" s="1" t="e">
        <f t="shared" si="8"/>
        <v>#DIV/0!</v>
      </c>
      <c r="X49" s="1" t="e">
        <f t="shared" si="9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0" t="s">
        <v>84</v>
      </c>
      <c r="AJ49" s="1">
        <f t="shared" si="10"/>
        <v>4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99</v>
      </c>
      <c r="B50" s="1" t="s">
        <v>43</v>
      </c>
      <c r="C50" s="1">
        <v>100</v>
      </c>
      <c r="D50" s="1">
        <v>152</v>
      </c>
      <c r="E50" s="1">
        <v>154</v>
      </c>
      <c r="F50" s="1">
        <v>85</v>
      </c>
      <c r="G50" s="8">
        <v>0.4</v>
      </c>
      <c r="H50" s="1">
        <v>40</v>
      </c>
      <c r="I50" s="1" t="s">
        <v>38</v>
      </c>
      <c r="J50" s="1"/>
      <c r="K50" s="1">
        <v>159</v>
      </c>
      <c r="L50" s="1">
        <f t="shared" si="19"/>
        <v>-5</v>
      </c>
      <c r="M50" s="1"/>
      <c r="N50" s="1"/>
      <c r="O50" s="1">
        <v>77</v>
      </c>
      <c r="P50" s="1">
        <f t="shared" si="4"/>
        <v>30.8</v>
      </c>
      <c r="Q50" s="5">
        <f t="shared" si="21"/>
        <v>176.8</v>
      </c>
      <c r="R50" s="5">
        <f t="shared" si="12"/>
        <v>176.8</v>
      </c>
      <c r="S50" s="5">
        <f t="shared" si="7"/>
        <v>176.8</v>
      </c>
      <c r="T50" s="5"/>
      <c r="U50" s="5"/>
      <c r="V50" s="1"/>
      <c r="W50" s="1">
        <f t="shared" si="8"/>
        <v>11</v>
      </c>
      <c r="X50" s="1">
        <f t="shared" si="9"/>
        <v>5.2597402597402594</v>
      </c>
      <c r="Y50" s="1">
        <v>22.2</v>
      </c>
      <c r="Z50" s="1">
        <v>19</v>
      </c>
      <c r="AA50" s="1">
        <v>22.6</v>
      </c>
      <c r="AB50" s="1">
        <v>20.6</v>
      </c>
      <c r="AC50" s="1">
        <v>21.2</v>
      </c>
      <c r="AD50" s="1">
        <v>24.4</v>
      </c>
      <c r="AE50" s="1">
        <v>26</v>
      </c>
      <c r="AF50" s="1">
        <v>32.4</v>
      </c>
      <c r="AG50" s="1">
        <v>28.4</v>
      </c>
      <c r="AH50" s="1">
        <v>20.2</v>
      </c>
      <c r="AI50" s="1"/>
      <c r="AJ50" s="1">
        <f t="shared" si="10"/>
        <v>71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100</v>
      </c>
      <c r="B51" s="1" t="s">
        <v>43</v>
      </c>
      <c r="C51" s="1">
        <v>65</v>
      </c>
      <c r="D51" s="1">
        <v>90</v>
      </c>
      <c r="E51" s="1">
        <v>49</v>
      </c>
      <c r="F51" s="1">
        <v>92</v>
      </c>
      <c r="G51" s="8">
        <v>0.4</v>
      </c>
      <c r="H51" s="1">
        <v>40</v>
      </c>
      <c r="I51" s="1" t="s">
        <v>38</v>
      </c>
      <c r="J51" s="1"/>
      <c r="K51" s="1">
        <v>59</v>
      </c>
      <c r="L51" s="1">
        <f t="shared" si="19"/>
        <v>-10</v>
      </c>
      <c r="M51" s="1"/>
      <c r="N51" s="1"/>
      <c r="O51" s="1">
        <v>7.7999999999999829</v>
      </c>
      <c r="P51" s="1">
        <f t="shared" si="4"/>
        <v>9.8000000000000007</v>
      </c>
      <c r="Q51" s="5">
        <f t="shared" si="21"/>
        <v>8.0000000000000284</v>
      </c>
      <c r="R51" s="5">
        <f t="shared" si="12"/>
        <v>8.0000000000000284</v>
      </c>
      <c r="S51" s="5">
        <f t="shared" si="7"/>
        <v>8.0000000000000284</v>
      </c>
      <c r="T51" s="5"/>
      <c r="U51" s="5"/>
      <c r="V51" s="1"/>
      <c r="W51" s="1">
        <f t="shared" si="8"/>
        <v>11</v>
      </c>
      <c r="X51" s="1">
        <f t="shared" si="9"/>
        <v>10.183673469387752</v>
      </c>
      <c r="Y51" s="1">
        <v>11</v>
      </c>
      <c r="Z51" s="1">
        <v>12.8</v>
      </c>
      <c r="AA51" s="1">
        <v>11.4</v>
      </c>
      <c r="AB51" s="1">
        <v>15.6</v>
      </c>
      <c r="AC51" s="1">
        <v>13.2</v>
      </c>
      <c r="AD51" s="1">
        <v>5.8</v>
      </c>
      <c r="AE51" s="1">
        <v>10</v>
      </c>
      <c r="AF51" s="1">
        <v>16</v>
      </c>
      <c r="AG51" s="1">
        <v>13.8</v>
      </c>
      <c r="AH51" s="1">
        <v>9.6</v>
      </c>
      <c r="AI51" s="1"/>
      <c r="AJ51" s="1">
        <f t="shared" si="10"/>
        <v>3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101</v>
      </c>
      <c r="B52" s="1" t="s">
        <v>37</v>
      </c>
      <c r="C52" s="1">
        <v>538.24900000000002</v>
      </c>
      <c r="D52" s="1">
        <v>578.27099999999996</v>
      </c>
      <c r="E52" s="1">
        <v>493.39400000000001</v>
      </c>
      <c r="F52" s="1">
        <v>507.97699999999998</v>
      </c>
      <c r="G52" s="8">
        <v>1</v>
      </c>
      <c r="H52" s="1">
        <v>50</v>
      </c>
      <c r="I52" s="1" t="s">
        <v>38</v>
      </c>
      <c r="J52" s="1"/>
      <c r="K52" s="1">
        <v>565.29</v>
      </c>
      <c r="L52" s="1">
        <f t="shared" si="19"/>
        <v>-71.895999999999958</v>
      </c>
      <c r="M52" s="1"/>
      <c r="N52" s="1"/>
      <c r="O52" s="1">
        <v>389.31459999999998</v>
      </c>
      <c r="P52" s="1">
        <f t="shared" si="4"/>
        <v>98.678799999999995</v>
      </c>
      <c r="Q52" s="5">
        <f t="shared" si="21"/>
        <v>188.17520000000002</v>
      </c>
      <c r="R52" s="17">
        <f t="shared" ref="R52:R53" si="22">Q52+$R$1*P52</f>
        <v>286.85400000000004</v>
      </c>
      <c r="S52" s="5">
        <f t="shared" si="7"/>
        <v>286.85400000000004</v>
      </c>
      <c r="T52" s="17"/>
      <c r="U52" s="5"/>
      <c r="V52" s="1"/>
      <c r="W52" s="1">
        <f t="shared" si="8"/>
        <v>12.000000000000002</v>
      </c>
      <c r="X52" s="1">
        <f t="shared" si="9"/>
        <v>9.0930534218089409</v>
      </c>
      <c r="Y52" s="1">
        <v>99.9</v>
      </c>
      <c r="Z52" s="1">
        <v>80.631</v>
      </c>
      <c r="AA52" s="1">
        <v>83.42179999999999</v>
      </c>
      <c r="AB52" s="1">
        <v>74.593600000000009</v>
      </c>
      <c r="AC52" s="1">
        <v>76.956400000000002</v>
      </c>
      <c r="AD52" s="1">
        <v>106.7854</v>
      </c>
      <c r="AE52" s="1">
        <v>107.8492</v>
      </c>
      <c r="AF52" s="1">
        <v>85.61760000000001</v>
      </c>
      <c r="AG52" s="1">
        <v>81.871600000000001</v>
      </c>
      <c r="AH52" s="1">
        <v>81.736599999999996</v>
      </c>
      <c r="AI52" s="1"/>
      <c r="AJ52" s="1">
        <f t="shared" si="10"/>
        <v>287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102</v>
      </c>
      <c r="B53" s="1" t="s">
        <v>37</v>
      </c>
      <c r="C53" s="1">
        <v>1406.0409999999999</v>
      </c>
      <c r="D53" s="1">
        <v>962.24</v>
      </c>
      <c r="E53" s="1">
        <v>851.005</v>
      </c>
      <c r="F53" s="1">
        <v>1308.7950000000001</v>
      </c>
      <c r="G53" s="8">
        <v>1</v>
      </c>
      <c r="H53" s="1">
        <v>50</v>
      </c>
      <c r="I53" s="1" t="s">
        <v>38</v>
      </c>
      <c r="J53" s="1"/>
      <c r="K53" s="1">
        <v>943.32899999999995</v>
      </c>
      <c r="L53" s="1">
        <f t="shared" si="19"/>
        <v>-92.323999999999955</v>
      </c>
      <c r="M53" s="1"/>
      <c r="N53" s="1"/>
      <c r="O53" s="1">
        <v>250.2474890000002</v>
      </c>
      <c r="P53" s="1">
        <f t="shared" si="4"/>
        <v>170.20099999999999</v>
      </c>
      <c r="Q53" s="5">
        <f t="shared" si="21"/>
        <v>313.16851099999985</v>
      </c>
      <c r="R53" s="17">
        <f t="shared" si="22"/>
        <v>483.36951099999987</v>
      </c>
      <c r="S53" s="5">
        <f t="shared" si="7"/>
        <v>483.36951099999987</v>
      </c>
      <c r="T53" s="17"/>
      <c r="U53" s="5"/>
      <c r="V53" s="1"/>
      <c r="W53" s="1">
        <f t="shared" si="8"/>
        <v>12.000000000000002</v>
      </c>
      <c r="X53" s="1">
        <f t="shared" si="9"/>
        <v>9.1600078084147594</v>
      </c>
      <c r="Y53" s="1">
        <v>177.2114</v>
      </c>
      <c r="Z53" s="1">
        <v>178.98679999999999</v>
      </c>
      <c r="AA53" s="1">
        <v>180.53100000000001</v>
      </c>
      <c r="AB53" s="1">
        <v>202.87860000000001</v>
      </c>
      <c r="AC53" s="1">
        <v>210.9128</v>
      </c>
      <c r="AD53" s="1">
        <v>229.12780000000001</v>
      </c>
      <c r="AE53" s="1">
        <v>230.94300000000001</v>
      </c>
      <c r="AF53" s="1">
        <v>195.8074</v>
      </c>
      <c r="AG53" s="1">
        <v>186.40360000000001</v>
      </c>
      <c r="AH53" s="1">
        <v>196.16300000000001</v>
      </c>
      <c r="AI53" s="1"/>
      <c r="AJ53" s="1">
        <f t="shared" si="10"/>
        <v>483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103</v>
      </c>
      <c r="B54" s="1" t="s">
        <v>37</v>
      </c>
      <c r="C54" s="1">
        <v>215.52500000000001</v>
      </c>
      <c r="D54" s="1">
        <v>403.15100000000001</v>
      </c>
      <c r="E54" s="1">
        <v>149.535</v>
      </c>
      <c r="F54" s="1">
        <v>388.41199999999998</v>
      </c>
      <c r="G54" s="8">
        <v>1</v>
      </c>
      <c r="H54" s="1">
        <v>50</v>
      </c>
      <c r="I54" s="1" t="s">
        <v>38</v>
      </c>
      <c r="J54" s="1"/>
      <c r="K54" s="1">
        <v>207.08500000000001</v>
      </c>
      <c r="L54" s="1">
        <f t="shared" si="19"/>
        <v>-57.550000000000011</v>
      </c>
      <c r="M54" s="1"/>
      <c r="N54" s="1"/>
      <c r="O54" s="1">
        <v>0</v>
      </c>
      <c r="P54" s="1">
        <f t="shared" si="4"/>
        <v>29.907</v>
      </c>
      <c r="Q54" s="5"/>
      <c r="R54" s="5">
        <f t="shared" si="12"/>
        <v>0</v>
      </c>
      <c r="S54" s="5">
        <f t="shared" si="7"/>
        <v>0</v>
      </c>
      <c r="T54" s="5"/>
      <c r="U54" s="5"/>
      <c r="V54" s="1"/>
      <c r="W54" s="1">
        <f t="shared" si="8"/>
        <v>12.98732738154947</v>
      </c>
      <c r="X54" s="1">
        <f t="shared" si="9"/>
        <v>12.98732738154947</v>
      </c>
      <c r="Y54" s="1">
        <v>30.969000000000001</v>
      </c>
      <c r="Z54" s="1">
        <v>25.1</v>
      </c>
      <c r="AA54" s="1">
        <v>26.257200000000001</v>
      </c>
      <c r="AB54" s="1">
        <v>27.572800000000001</v>
      </c>
      <c r="AC54" s="1">
        <v>29.497</v>
      </c>
      <c r="AD54" s="1">
        <v>29.413599999999999</v>
      </c>
      <c r="AE54" s="1">
        <v>32.849400000000003</v>
      </c>
      <c r="AF54" s="1">
        <v>29.9254</v>
      </c>
      <c r="AG54" s="1">
        <v>25.942399999999999</v>
      </c>
      <c r="AH54" s="1">
        <v>33.105800000000002</v>
      </c>
      <c r="AI54" s="1"/>
      <c r="AJ54" s="1">
        <f t="shared" si="10"/>
        <v>0</v>
      </c>
      <c r="AK54" s="1">
        <f t="shared" si="11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104</v>
      </c>
      <c r="B55" s="1" t="s">
        <v>43</v>
      </c>
      <c r="C55" s="1">
        <v>224</v>
      </c>
      <c r="D55" s="1">
        <v>1002</v>
      </c>
      <c r="E55" s="1">
        <v>580</v>
      </c>
      <c r="F55" s="1">
        <v>589</v>
      </c>
      <c r="G55" s="8">
        <v>0.4</v>
      </c>
      <c r="H55" s="1">
        <v>50</v>
      </c>
      <c r="I55" s="10" t="s">
        <v>105</v>
      </c>
      <c r="J55" s="1"/>
      <c r="K55" s="1">
        <v>590</v>
      </c>
      <c r="L55" s="1">
        <f t="shared" si="19"/>
        <v>-10</v>
      </c>
      <c r="M55" s="1"/>
      <c r="N55" s="1"/>
      <c r="O55" s="1">
        <v>0</v>
      </c>
      <c r="P55" s="1">
        <f t="shared" si="4"/>
        <v>116</v>
      </c>
      <c r="Q55" s="5">
        <f t="shared" si="21"/>
        <v>687</v>
      </c>
      <c r="R55" s="5">
        <f t="shared" si="12"/>
        <v>687</v>
      </c>
      <c r="S55" s="5">
        <f t="shared" si="7"/>
        <v>687</v>
      </c>
      <c r="T55" s="5"/>
      <c r="U55" s="5"/>
      <c r="V55" s="1"/>
      <c r="W55" s="1">
        <f t="shared" si="8"/>
        <v>11</v>
      </c>
      <c r="X55" s="1">
        <f t="shared" si="9"/>
        <v>5.0775862068965516</v>
      </c>
      <c r="Y55" s="1">
        <v>111.4</v>
      </c>
      <c r="Z55" s="1">
        <v>108.6</v>
      </c>
      <c r="AA55" s="1">
        <v>108.6</v>
      </c>
      <c r="AB55" s="1">
        <v>66.599999999999994</v>
      </c>
      <c r="AC55" s="1">
        <v>70.8</v>
      </c>
      <c r="AD55" s="1">
        <v>68.8</v>
      </c>
      <c r="AE55" s="1">
        <v>66</v>
      </c>
      <c r="AF55" s="1">
        <v>68.400000000000006</v>
      </c>
      <c r="AG55" s="1">
        <v>64.2</v>
      </c>
      <c r="AH55" s="1">
        <v>54.6</v>
      </c>
      <c r="AI55" s="1" t="s">
        <v>106</v>
      </c>
      <c r="AJ55" s="1">
        <f t="shared" si="10"/>
        <v>275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107</v>
      </c>
      <c r="B56" s="1" t="s">
        <v>43</v>
      </c>
      <c r="C56" s="1">
        <v>978</v>
      </c>
      <c r="D56" s="1">
        <v>1778</v>
      </c>
      <c r="E56" s="1">
        <v>1214.4000000000001</v>
      </c>
      <c r="F56" s="1">
        <v>1371.6</v>
      </c>
      <c r="G56" s="8">
        <v>0.4</v>
      </c>
      <c r="H56" s="1">
        <v>40</v>
      </c>
      <c r="I56" s="1" t="s">
        <v>38</v>
      </c>
      <c r="J56" s="1"/>
      <c r="K56" s="1">
        <v>1271</v>
      </c>
      <c r="L56" s="1">
        <f t="shared" si="19"/>
        <v>-56.599999999999909</v>
      </c>
      <c r="M56" s="1"/>
      <c r="N56" s="1"/>
      <c r="O56" s="1">
        <v>631.44880000000023</v>
      </c>
      <c r="P56" s="1">
        <f t="shared" si="4"/>
        <v>242.88000000000002</v>
      </c>
      <c r="Q56" s="5">
        <f t="shared" si="21"/>
        <v>668.63120000000026</v>
      </c>
      <c r="R56" s="17">
        <f t="shared" ref="R56:R60" si="23">Q56+$R$1*P56</f>
        <v>911.51120000000026</v>
      </c>
      <c r="S56" s="5">
        <f t="shared" si="7"/>
        <v>911.51120000000026</v>
      </c>
      <c r="T56" s="17"/>
      <c r="U56" s="5"/>
      <c r="V56" s="1"/>
      <c r="W56" s="1">
        <f t="shared" si="8"/>
        <v>12</v>
      </c>
      <c r="X56" s="1">
        <f t="shared" si="9"/>
        <v>8.2470718050065877</v>
      </c>
      <c r="Y56" s="1">
        <v>240.48</v>
      </c>
      <c r="Z56" s="1">
        <v>236</v>
      </c>
      <c r="AA56" s="1">
        <v>227.2</v>
      </c>
      <c r="AB56" s="1">
        <v>221.4</v>
      </c>
      <c r="AC56" s="1">
        <v>222.4</v>
      </c>
      <c r="AD56" s="1">
        <v>224.2</v>
      </c>
      <c r="AE56" s="1">
        <v>238</v>
      </c>
      <c r="AF56" s="1">
        <v>201.8</v>
      </c>
      <c r="AG56" s="1">
        <v>190.4</v>
      </c>
      <c r="AH56" s="1">
        <v>212.2</v>
      </c>
      <c r="AI56" s="1"/>
      <c r="AJ56" s="1">
        <f t="shared" si="10"/>
        <v>365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108</v>
      </c>
      <c r="B57" s="1" t="s">
        <v>43</v>
      </c>
      <c r="C57" s="1">
        <v>848</v>
      </c>
      <c r="D57" s="1">
        <v>1208</v>
      </c>
      <c r="E57" s="1">
        <v>847</v>
      </c>
      <c r="F57" s="1">
        <v>1085</v>
      </c>
      <c r="G57" s="8">
        <v>0.4</v>
      </c>
      <c r="H57" s="1">
        <v>40</v>
      </c>
      <c r="I57" s="1" t="s">
        <v>38</v>
      </c>
      <c r="J57" s="1"/>
      <c r="K57" s="1">
        <v>903</v>
      </c>
      <c r="L57" s="1">
        <f t="shared" si="19"/>
        <v>-56</v>
      </c>
      <c r="M57" s="1"/>
      <c r="N57" s="1"/>
      <c r="O57" s="1">
        <v>216.41579999999999</v>
      </c>
      <c r="P57" s="1">
        <f t="shared" si="4"/>
        <v>169.4</v>
      </c>
      <c r="Q57" s="5">
        <f t="shared" si="21"/>
        <v>561.9842000000001</v>
      </c>
      <c r="R57" s="17">
        <f t="shared" si="23"/>
        <v>731.38420000000008</v>
      </c>
      <c r="S57" s="5">
        <f t="shared" si="7"/>
        <v>731.38420000000008</v>
      </c>
      <c r="T57" s="17"/>
      <c r="U57" s="5"/>
      <c r="V57" s="1"/>
      <c r="W57" s="1">
        <f t="shared" si="8"/>
        <v>12</v>
      </c>
      <c r="X57" s="1">
        <f t="shared" si="9"/>
        <v>7.6825017709563159</v>
      </c>
      <c r="Y57" s="1">
        <v>158.68</v>
      </c>
      <c r="Z57" s="1">
        <v>176.8</v>
      </c>
      <c r="AA57" s="1">
        <v>175.8</v>
      </c>
      <c r="AB57" s="1">
        <v>174.4</v>
      </c>
      <c r="AC57" s="1">
        <v>178.4</v>
      </c>
      <c r="AD57" s="1">
        <v>186.6</v>
      </c>
      <c r="AE57" s="1">
        <v>199.8</v>
      </c>
      <c r="AF57" s="1">
        <v>158.4</v>
      </c>
      <c r="AG57" s="1">
        <v>148</v>
      </c>
      <c r="AH57" s="1">
        <v>162</v>
      </c>
      <c r="AI57" s="1"/>
      <c r="AJ57" s="1">
        <f t="shared" si="10"/>
        <v>293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109</v>
      </c>
      <c r="B58" s="1" t="s">
        <v>37</v>
      </c>
      <c r="C58" s="1">
        <v>459.17500000000001</v>
      </c>
      <c r="D58" s="1">
        <v>824.94200000000001</v>
      </c>
      <c r="E58" s="1">
        <v>469.52199999999999</v>
      </c>
      <c r="F58" s="1">
        <v>621.39</v>
      </c>
      <c r="G58" s="8">
        <v>1</v>
      </c>
      <c r="H58" s="1">
        <v>40</v>
      </c>
      <c r="I58" s="1" t="s">
        <v>38</v>
      </c>
      <c r="J58" s="1"/>
      <c r="K58" s="1">
        <v>526.15700000000004</v>
      </c>
      <c r="L58" s="1">
        <f t="shared" si="19"/>
        <v>-56.635000000000048</v>
      </c>
      <c r="M58" s="1"/>
      <c r="N58" s="1"/>
      <c r="O58" s="1">
        <v>230.3134049999999</v>
      </c>
      <c r="P58" s="1">
        <f t="shared" si="4"/>
        <v>93.904399999999995</v>
      </c>
      <c r="Q58" s="5">
        <f t="shared" si="21"/>
        <v>181.24499500000013</v>
      </c>
      <c r="R58" s="17">
        <f t="shared" si="23"/>
        <v>275.14939500000014</v>
      </c>
      <c r="S58" s="5">
        <f t="shared" si="7"/>
        <v>275.14939500000014</v>
      </c>
      <c r="T58" s="17"/>
      <c r="U58" s="5"/>
      <c r="V58" s="1"/>
      <c r="W58" s="1">
        <f t="shared" si="8"/>
        <v>12.000000000000002</v>
      </c>
      <c r="X58" s="1">
        <f t="shared" si="9"/>
        <v>9.0698988013341211</v>
      </c>
      <c r="Y58" s="1">
        <v>97.513000000000005</v>
      </c>
      <c r="Z58" s="1">
        <v>97.969000000000008</v>
      </c>
      <c r="AA58" s="1">
        <v>91.673199999999994</v>
      </c>
      <c r="AB58" s="1">
        <v>92.939400000000006</v>
      </c>
      <c r="AC58" s="1">
        <v>97.096599999999995</v>
      </c>
      <c r="AD58" s="1">
        <v>93.196200000000005</v>
      </c>
      <c r="AE58" s="1">
        <v>100.1014</v>
      </c>
      <c r="AF58" s="1">
        <v>90.679600000000008</v>
      </c>
      <c r="AG58" s="1">
        <v>80.326400000000007</v>
      </c>
      <c r="AH58" s="1">
        <v>89.883799999999994</v>
      </c>
      <c r="AI58" s="1"/>
      <c r="AJ58" s="1">
        <f t="shared" si="10"/>
        <v>275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110</v>
      </c>
      <c r="B59" s="1" t="s">
        <v>37</v>
      </c>
      <c r="C59" s="1">
        <v>313.798</v>
      </c>
      <c r="D59" s="1">
        <v>640.14700000000005</v>
      </c>
      <c r="E59" s="1">
        <v>329.86</v>
      </c>
      <c r="F59" s="1">
        <v>480.721</v>
      </c>
      <c r="G59" s="8">
        <v>1</v>
      </c>
      <c r="H59" s="1">
        <v>40</v>
      </c>
      <c r="I59" s="1" t="s">
        <v>38</v>
      </c>
      <c r="J59" s="1"/>
      <c r="K59" s="1">
        <v>357.58800000000002</v>
      </c>
      <c r="L59" s="1">
        <f t="shared" si="19"/>
        <v>-27.728000000000009</v>
      </c>
      <c r="M59" s="1"/>
      <c r="N59" s="1"/>
      <c r="O59" s="1">
        <v>140.6511330000001</v>
      </c>
      <c r="P59" s="1">
        <f t="shared" si="4"/>
        <v>65.972000000000008</v>
      </c>
      <c r="Q59" s="5">
        <f t="shared" si="21"/>
        <v>104.31986700000004</v>
      </c>
      <c r="R59" s="17">
        <f t="shared" si="23"/>
        <v>170.29186700000005</v>
      </c>
      <c r="S59" s="5">
        <f t="shared" si="7"/>
        <v>170.29186700000005</v>
      </c>
      <c r="T59" s="17"/>
      <c r="U59" s="5"/>
      <c r="V59" s="1"/>
      <c r="W59" s="1">
        <f t="shared" si="8"/>
        <v>12</v>
      </c>
      <c r="X59" s="1">
        <f t="shared" si="9"/>
        <v>9.4187251106530034</v>
      </c>
      <c r="Y59" s="1">
        <v>71.341800000000006</v>
      </c>
      <c r="Z59" s="1">
        <v>74.4452</v>
      </c>
      <c r="AA59" s="1">
        <v>67.402000000000001</v>
      </c>
      <c r="AB59" s="1">
        <v>68.881</v>
      </c>
      <c r="AC59" s="1">
        <v>69.994200000000006</v>
      </c>
      <c r="AD59" s="1">
        <v>73.686800000000005</v>
      </c>
      <c r="AE59" s="1">
        <v>81.092600000000004</v>
      </c>
      <c r="AF59" s="1">
        <v>72.393000000000001</v>
      </c>
      <c r="AG59" s="1">
        <v>64.517399999999995</v>
      </c>
      <c r="AH59" s="1">
        <v>68.82480000000001</v>
      </c>
      <c r="AI59" s="1"/>
      <c r="AJ59" s="1">
        <f t="shared" si="10"/>
        <v>170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111</v>
      </c>
      <c r="B60" s="1" t="s">
        <v>37</v>
      </c>
      <c r="C60" s="1">
        <v>372.09300000000002</v>
      </c>
      <c r="D60" s="1">
        <v>695.43600000000004</v>
      </c>
      <c r="E60" s="1">
        <v>416.62299999999999</v>
      </c>
      <c r="F60" s="1">
        <v>473.27800000000002</v>
      </c>
      <c r="G60" s="8">
        <v>1</v>
      </c>
      <c r="H60" s="1">
        <v>40</v>
      </c>
      <c r="I60" s="1" t="s">
        <v>38</v>
      </c>
      <c r="J60" s="1"/>
      <c r="K60" s="1">
        <v>470.80900000000003</v>
      </c>
      <c r="L60" s="1">
        <f t="shared" si="19"/>
        <v>-54.186000000000035</v>
      </c>
      <c r="M60" s="1"/>
      <c r="N60" s="1"/>
      <c r="O60" s="1">
        <v>256.7332980000001</v>
      </c>
      <c r="P60" s="1">
        <f t="shared" si="4"/>
        <v>83.324600000000004</v>
      </c>
      <c r="Q60" s="5">
        <f t="shared" si="21"/>
        <v>186.55930199999989</v>
      </c>
      <c r="R60" s="17">
        <f t="shared" si="23"/>
        <v>269.88390199999992</v>
      </c>
      <c r="S60" s="5">
        <f t="shared" si="7"/>
        <v>269.88390199999992</v>
      </c>
      <c r="T60" s="17"/>
      <c r="U60" s="5"/>
      <c r="V60" s="1"/>
      <c r="W60" s="1">
        <f t="shared" si="8"/>
        <v>12</v>
      </c>
      <c r="X60" s="1">
        <f t="shared" si="9"/>
        <v>8.7610537344313695</v>
      </c>
      <c r="Y60" s="1">
        <v>85.230800000000002</v>
      </c>
      <c r="Z60" s="1">
        <v>79.885999999999996</v>
      </c>
      <c r="AA60" s="1">
        <v>75.309400000000011</v>
      </c>
      <c r="AB60" s="1">
        <v>75.0458</v>
      </c>
      <c r="AC60" s="1">
        <v>77.430800000000005</v>
      </c>
      <c r="AD60" s="1">
        <v>80.472200000000001</v>
      </c>
      <c r="AE60" s="1">
        <v>82.796400000000006</v>
      </c>
      <c r="AF60" s="1">
        <v>82.494399999999999</v>
      </c>
      <c r="AG60" s="1">
        <v>80.136600000000001</v>
      </c>
      <c r="AH60" s="1">
        <v>83.582000000000008</v>
      </c>
      <c r="AI60" s="1"/>
      <c r="AJ60" s="1">
        <f t="shared" si="10"/>
        <v>270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112</v>
      </c>
      <c r="B61" s="1" t="s">
        <v>37</v>
      </c>
      <c r="C61" s="1">
        <v>109.893</v>
      </c>
      <c r="D61" s="1">
        <v>93.393000000000001</v>
      </c>
      <c r="E61" s="1">
        <v>125.35</v>
      </c>
      <c r="F61" s="1">
        <v>58.000999999999998</v>
      </c>
      <c r="G61" s="8">
        <v>1</v>
      </c>
      <c r="H61" s="1">
        <v>30</v>
      </c>
      <c r="I61" s="1" t="s">
        <v>38</v>
      </c>
      <c r="J61" s="1"/>
      <c r="K61" s="1">
        <v>135.79599999999999</v>
      </c>
      <c r="L61" s="1">
        <f t="shared" si="19"/>
        <v>-10.445999999999998</v>
      </c>
      <c r="M61" s="1"/>
      <c r="N61" s="1"/>
      <c r="O61" s="1">
        <v>152.40479999999999</v>
      </c>
      <c r="P61" s="1">
        <f t="shared" si="4"/>
        <v>25.07</v>
      </c>
      <c r="Q61" s="5">
        <f t="shared" si="21"/>
        <v>65.364199999999983</v>
      </c>
      <c r="R61" s="5">
        <f t="shared" si="12"/>
        <v>65.364199999999983</v>
      </c>
      <c r="S61" s="5">
        <f t="shared" si="7"/>
        <v>65.364199999999983</v>
      </c>
      <c r="T61" s="5"/>
      <c r="U61" s="5"/>
      <c r="V61" s="1"/>
      <c r="W61" s="1">
        <f t="shared" si="8"/>
        <v>11</v>
      </c>
      <c r="X61" s="1">
        <f t="shared" si="9"/>
        <v>8.3927323494216193</v>
      </c>
      <c r="Y61" s="1">
        <v>26.3584</v>
      </c>
      <c r="Z61" s="1">
        <v>15.442600000000001</v>
      </c>
      <c r="AA61" s="1">
        <v>15.658799999999999</v>
      </c>
      <c r="AB61" s="1">
        <v>20.945799999999998</v>
      </c>
      <c r="AC61" s="1">
        <v>20.0076</v>
      </c>
      <c r="AD61" s="1">
        <v>17.312999999999999</v>
      </c>
      <c r="AE61" s="1">
        <v>14.099399999999999</v>
      </c>
      <c r="AF61" s="1">
        <v>18.239799999999999</v>
      </c>
      <c r="AG61" s="1">
        <v>22.315200000000001</v>
      </c>
      <c r="AH61" s="1">
        <v>20.334</v>
      </c>
      <c r="AI61" s="1" t="s">
        <v>77</v>
      </c>
      <c r="AJ61" s="1">
        <f t="shared" si="10"/>
        <v>65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113</v>
      </c>
      <c r="B62" s="1" t="s">
        <v>43</v>
      </c>
      <c r="C62" s="1">
        <v>276</v>
      </c>
      <c r="D62" s="1"/>
      <c r="E62" s="1">
        <v>69</v>
      </c>
      <c r="F62" s="1">
        <v>198</v>
      </c>
      <c r="G62" s="8">
        <v>0.6</v>
      </c>
      <c r="H62" s="1">
        <v>60</v>
      </c>
      <c r="I62" s="1" t="s">
        <v>38</v>
      </c>
      <c r="J62" s="1"/>
      <c r="K62" s="1">
        <v>69</v>
      </c>
      <c r="L62" s="1">
        <f t="shared" si="19"/>
        <v>0</v>
      </c>
      <c r="M62" s="1"/>
      <c r="N62" s="1"/>
      <c r="O62" s="1">
        <v>0</v>
      </c>
      <c r="P62" s="1">
        <f t="shared" si="4"/>
        <v>13.8</v>
      </c>
      <c r="Q62" s="5"/>
      <c r="R62" s="5">
        <f t="shared" si="12"/>
        <v>0</v>
      </c>
      <c r="S62" s="5">
        <f t="shared" si="7"/>
        <v>0</v>
      </c>
      <c r="T62" s="5"/>
      <c r="U62" s="5"/>
      <c r="V62" s="1"/>
      <c r="W62" s="1">
        <f t="shared" si="8"/>
        <v>14.347826086956522</v>
      </c>
      <c r="X62" s="1">
        <f t="shared" si="9"/>
        <v>14.347826086956522</v>
      </c>
      <c r="Y62" s="1">
        <v>14.6</v>
      </c>
      <c r="Z62" s="1">
        <v>15.2</v>
      </c>
      <c r="AA62" s="1">
        <v>14.8</v>
      </c>
      <c r="AB62" s="1">
        <v>21.8</v>
      </c>
      <c r="AC62" s="1">
        <v>30.8</v>
      </c>
      <c r="AD62" s="1">
        <v>31.8</v>
      </c>
      <c r="AE62" s="1">
        <v>13.8</v>
      </c>
      <c r="AF62" s="1">
        <v>15.2</v>
      </c>
      <c r="AG62" s="1">
        <v>27.6</v>
      </c>
      <c r="AH62" s="1">
        <v>26.8</v>
      </c>
      <c r="AI62" s="15" t="s">
        <v>114</v>
      </c>
      <c r="AJ62" s="1">
        <f t="shared" si="10"/>
        <v>0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115</v>
      </c>
      <c r="B63" s="1" t="s">
        <v>43</v>
      </c>
      <c r="C63" s="1">
        <v>150</v>
      </c>
      <c r="D63" s="1">
        <v>127</v>
      </c>
      <c r="E63" s="1">
        <v>168</v>
      </c>
      <c r="F63" s="1">
        <v>106</v>
      </c>
      <c r="G63" s="8">
        <v>0.35</v>
      </c>
      <c r="H63" s="1">
        <v>50</v>
      </c>
      <c r="I63" s="1" t="s">
        <v>38</v>
      </c>
      <c r="J63" s="1"/>
      <c r="K63" s="1">
        <v>169</v>
      </c>
      <c r="L63" s="1">
        <f t="shared" si="19"/>
        <v>-1</v>
      </c>
      <c r="M63" s="1"/>
      <c r="N63" s="1"/>
      <c r="O63" s="1">
        <v>70.600000000000023</v>
      </c>
      <c r="P63" s="1">
        <f t="shared" si="4"/>
        <v>33.6</v>
      </c>
      <c r="Q63" s="5">
        <f t="shared" si="21"/>
        <v>193</v>
      </c>
      <c r="R63" s="5">
        <f t="shared" si="12"/>
        <v>193</v>
      </c>
      <c r="S63" s="5">
        <f t="shared" si="7"/>
        <v>193</v>
      </c>
      <c r="T63" s="5"/>
      <c r="U63" s="5"/>
      <c r="V63" s="1"/>
      <c r="W63" s="1">
        <f t="shared" si="8"/>
        <v>11</v>
      </c>
      <c r="X63" s="1">
        <f t="shared" si="9"/>
        <v>5.2559523809523814</v>
      </c>
      <c r="Y63" s="1">
        <v>25.6</v>
      </c>
      <c r="Z63" s="1">
        <v>23.4</v>
      </c>
      <c r="AA63" s="1">
        <v>27.8</v>
      </c>
      <c r="AB63" s="1">
        <v>27.8</v>
      </c>
      <c r="AC63" s="1">
        <v>26.6</v>
      </c>
      <c r="AD63" s="1">
        <v>33</v>
      </c>
      <c r="AE63" s="1">
        <v>30.6</v>
      </c>
      <c r="AF63" s="1">
        <v>26.6</v>
      </c>
      <c r="AG63" s="1">
        <v>24.8</v>
      </c>
      <c r="AH63" s="1">
        <v>19.2</v>
      </c>
      <c r="AI63" s="1"/>
      <c r="AJ63" s="1">
        <f t="shared" si="10"/>
        <v>68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116</v>
      </c>
      <c r="B64" s="1" t="s">
        <v>43</v>
      </c>
      <c r="C64" s="1">
        <v>466</v>
      </c>
      <c r="D64" s="1">
        <v>772</v>
      </c>
      <c r="E64" s="1">
        <v>484</v>
      </c>
      <c r="F64" s="1">
        <v>706</v>
      </c>
      <c r="G64" s="8">
        <v>0.37</v>
      </c>
      <c r="H64" s="1">
        <v>50</v>
      </c>
      <c r="I64" s="1" t="s">
        <v>38</v>
      </c>
      <c r="J64" s="1"/>
      <c r="K64" s="1">
        <v>486</v>
      </c>
      <c r="L64" s="1">
        <f t="shared" si="19"/>
        <v>-2</v>
      </c>
      <c r="M64" s="1"/>
      <c r="N64" s="1"/>
      <c r="O64" s="1">
        <v>124.5859999999999</v>
      </c>
      <c r="P64" s="1">
        <f t="shared" si="4"/>
        <v>96.8</v>
      </c>
      <c r="Q64" s="5">
        <f t="shared" si="21"/>
        <v>234.21400000000006</v>
      </c>
      <c r="R64" s="17">
        <f>Q64+$R$1*P64</f>
        <v>331.01400000000007</v>
      </c>
      <c r="S64" s="5">
        <f t="shared" si="7"/>
        <v>331.01400000000007</v>
      </c>
      <c r="T64" s="17"/>
      <c r="U64" s="5"/>
      <c r="V64" s="1"/>
      <c r="W64" s="1">
        <f t="shared" si="8"/>
        <v>12</v>
      </c>
      <c r="X64" s="1">
        <f t="shared" si="9"/>
        <v>8.5804338842975199</v>
      </c>
      <c r="Y64" s="1">
        <v>103.6</v>
      </c>
      <c r="Z64" s="1">
        <v>98.2</v>
      </c>
      <c r="AA64" s="1">
        <v>89.6</v>
      </c>
      <c r="AB64" s="1">
        <v>79.8</v>
      </c>
      <c r="AC64" s="1">
        <v>102.4</v>
      </c>
      <c r="AD64" s="1">
        <v>153.4</v>
      </c>
      <c r="AE64" s="1">
        <v>147.4</v>
      </c>
      <c r="AF64" s="1">
        <v>123.4</v>
      </c>
      <c r="AG64" s="1">
        <v>111.4</v>
      </c>
      <c r="AH64" s="1">
        <v>133</v>
      </c>
      <c r="AI64" s="1" t="s">
        <v>117</v>
      </c>
      <c r="AJ64" s="1">
        <f t="shared" si="10"/>
        <v>122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118</v>
      </c>
      <c r="B65" s="1" t="s">
        <v>43</v>
      </c>
      <c r="C65" s="1">
        <v>54</v>
      </c>
      <c r="D65" s="1">
        <v>32</v>
      </c>
      <c r="E65" s="1">
        <v>17</v>
      </c>
      <c r="F65" s="1">
        <v>56</v>
      </c>
      <c r="G65" s="8">
        <v>0.4</v>
      </c>
      <c r="H65" s="1">
        <v>30</v>
      </c>
      <c r="I65" s="1" t="s">
        <v>38</v>
      </c>
      <c r="J65" s="1"/>
      <c r="K65" s="1">
        <v>25</v>
      </c>
      <c r="L65" s="1">
        <f t="shared" si="19"/>
        <v>-8</v>
      </c>
      <c r="M65" s="1"/>
      <c r="N65" s="1"/>
      <c r="O65" s="1">
        <v>0</v>
      </c>
      <c r="P65" s="1">
        <f t="shared" si="4"/>
        <v>3.4</v>
      </c>
      <c r="Q65" s="5"/>
      <c r="R65" s="5">
        <f t="shared" si="12"/>
        <v>0</v>
      </c>
      <c r="S65" s="5">
        <f t="shared" si="7"/>
        <v>0</v>
      </c>
      <c r="T65" s="5"/>
      <c r="U65" s="5"/>
      <c r="V65" s="1"/>
      <c r="W65" s="1">
        <f t="shared" si="8"/>
        <v>16.47058823529412</v>
      </c>
      <c r="X65" s="1">
        <f t="shared" si="9"/>
        <v>16.47058823529412</v>
      </c>
      <c r="Y65" s="1">
        <v>7.2</v>
      </c>
      <c r="Z65" s="1">
        <v>14.6</v>
      </c>
      <c r="AA65" s="1">
        <v>15</v>
      </c>
      <c r="AB65" s="1">
        <v>7.4</v>
      </c>
      <c r="AC65" s="1">
        <v>4</v>
      </c>
      <c r="AD65" s="1">
        <v>15</v>
      </c>
      <c r="AE65" s="1">
        <v>13.4</v>
      </c>
      <c r="AF65" s="1">
        <v>3.8</v>
      </c>
      <c r="AG65" s="1">
        <v>8.4</v>
      </c>
      <c r="AH65" s="1">
        <v>10.6</v>
      </c>
      <c r="AI65" s="1" t="s">
        <v>119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120</v>
      </c>
      <c r="B66" s="1" t="s">
        <v>43</v>
      </c>
      <c r="C66" s="1">
        <v>150</v>
      </c>
      <c r="D66" s="1">
        <v>24</v>
      </c>
      <c r="E66" s="1">
        <v>59</v>
      </c>
      <c r="F66" s="1">
        <v>86</v>
      </c>
      <c r="G66" s="8">
        <v>0.6</v>
      </c>
      <c r="H66" s="1">
        <v>55</v>
      </c>
      <c r="I66" s="1" t="s">
        <v>38</v>
      </c>
      <c r="J66" s="1"/>
      <c r="K66" s="1">
        <v>59</v>
      </c>
      <c r="L66" s="1">
        <f t="shared" si="19"/>
        <v>0</v>
      </c>
      <c r="M66" s="1"/>
      <c r="N66" s="1"/>
      <c r="O66" s="1">
        <v>0</v>
      </c>
      <c r="P66" s="1">
        <f t="shared" si="4"/>
        <v>11.8</v>
      </c>
      <c r="Q66" s="5">
        <f t="shared" si="21"/>
        <v>43.800000000000011</v>
      </c>
      <c r="R66" s="5">
        <f t="shared" si="12"/>
        <v>43.800000000000011</v>
      </c>
      <c r="S66" s="5">
        <f t="shared" si="7"/>
        <v>43.800000000000011</v>
      </c>
      <c r="T66" s="5"/>
      <c r="U66" s="5"/>
      <c r="V66" s="1"/>
      <c r="W66" s="1">
        <f t="shared" si="8"/>
        <v>11</v>
      </c>
      <c r="X66" s="1">
        <f t="shared" si="9"/>
        <v>7.2881355932203382</v>
      </c>
      <c r="Y66" s="1">
        <v>14.8</v>
      </c>
      <c r="Z66" s="1">
        <v>15.4</v>
      </c>
      <c r="AA66" s="1">
        <v>10.8</v>
      </c>
      <c r="AB66" s="1">
        <v>13.4</v>
      </c>
      <c r="AC66" s="1">
        <v>16.399999999999999</v>
      </c>
      <c r="AD66" s="1">
        <v>14.6</v>
      </c>
      <c r="AE66" s="1">
        <v>8.4</v>
      </c>
      <c r="AF66" s="1">
        <v>10</v>
      </c>
      <c r="AG66" s="1">
        <v>12</v>
      </c>
      <c r="AH66" s="1">
        <v>13</v>
      </c>
      <c r="AI66" s="1" t="s">
        <v>77</v>
      </c>
      <c r="AJ66" s="1">
        <f t="shared" si="10"/>
        <v>26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121</v>
      </c>
      <c r="B67" s="1" t="s">
        <v>43</v>
      </c>
      <c r="C67" s="1">
        <v>40</v>
      </c>
      <c r="D67" s="1">
        <v>78</v>
      </c>
      <c r="E67" s="1">
        <v>69</v>
      </c>
      <c r="F67" s="1">
        <v>48</v>
      </c>
      <c r="G67" s="8">
        <v>0.45</v>
      </c>
      <c r="H67" s="1">
        <v>40</v>
      </c>
      <c r="I67" s="1" t="s">
        <v>38</v>
      </c>
      <c r="J67" s="1"/>
      <c r="K67" s="1">
        <v>70</v>
      </c>
      <c r="L67" s="1">
        <f t="shared" si="19"/>
        <v>-1</v>
      </c>
      <c r="M67" s="1"/>
      <c r="N67" s="1"/>
      <c r="O67" s="1">
        <v>50</v>
      </c>
      <c r="P67" s="1">
        <f t="shared" si="4"/>
        <v>13.8</v>
      </c>
      <c r="Q67" s="5">
        <f t="shared" si="21"/>
        <v>53.800000000000011</v>
      </c>
      <c r="R67" s="5">
        <f>U67</f>
        <v>0</v>
      </c>
      <c r="S67" s="5">
        <f t="shared" si="7"/>
        <v>0</v>
      </c>
      <c r="T67" s="5"/>
      <c r="U67" s="5">
        <v>0</v>
      </c>
      <c r="V67" s="1" t="s">
        <v>153</v>
      </c>
      <c r="W67" s="1">
        <f t="shared" si="8"/>
        <v>7.1014492753623184</v>
      </c>
      <c r="X67" s="1">
        <f t="shared" si="9"/>
        <v>7.1014492753623184</v>
      </c>
      <c r="Y67" s="1">
        <v>10.199999999999999</v>
      </c>
      <c r="Z67" s="1">
        <v>10.8</v>
      </c>
      <c r="AA67" s="1">
        <v>15.2</v>
      </c>
      <c r="AB67" s="1">
        <v>14.8</v>
      </c>
      <c r="AC67" s="1">
        <v>11.4</v>
      </c>
      <c r="AD67" s="1">
        <v>11.8</v>
      </c>
      <c r="AE67" s="1">
        <v>7</v>
      </c>
      <c r="AF67" s="1">
        <v>6</v>
      </c>
      <c r="AG67" s="1">
        <v>9</v>
      </c>
      <c r="AH67" s="1">
        <v>19.399999999999999</v>
      </c>
      <c r="AI67" s="1" t="s">
        <v>156</v>
      </c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122</v>
      </c>
      <c r="B68" s="1" t="s">
        <v>43</v>
      </c>
      <c r="C68" s="1">
        <v>10</v>
      </c>
      <c r="D68" s="1">
        <v>854</v>
      </c>
      <c r="E68" s="1">
        <v>294</v>
      </c>
      <c r="F68" s="1">
        <v>469</v>
      </c>
      <c r="G68" s="8">
        <v>0.4</v>
      </c>
      <c r="H68" s="1">
        <v>50</v>
      </c>
      <c r="I68" s="10" t="s">
        <v>105</v>
      </c>
      <c r="J68" s="1"/>
      <c r="K68" s="1">
        <v>321</v>
      </c>
      <c r="L68" s="1">
        <f t="shared" si="19"/>
        <v>-27</v>
      </c>
      <c r="M68" s="1"/>
      <c r="N68" s="1"/>
      <c r="O68" s="1">
        <v>0</v>
      </c>
      <c r="P68" s="1">
        <f t="shared" si="4"/>
        <v>58.8</v>
      </c>
      <c r="Q68" s="5">
        <f t="shared" si="21"/>
        <v>177.79999999999995</v>
      </c>
      <c r="R68" s="5">
        <f t="shared" si="12"/>
        <v>177.79999999999995</v>
      </c>
      <c r="S68" s="5">
        <f t="shared" si="7"/>
        <v>177.79999999999995</v>
      </c>
      <c r="T68" s="5"/>
      <c r="U68" s="5"/>
      <c r="V68" s="1"/>
      <c r="W68" s="1">
        <f t="shared" si="8"/>
        <v>11</v>
      </c>
      <c r="X68" s="1">
        <f t="shared" si="9"/>
        <v>7.9761904761904763</v>
      </c>
      <c r="Y68" s="1">
        <v>51.2</v>
      </c>
      <c r="Z68" s="1">
        <v>76.599999999999994</v>
      </c>
      <c r="AA68" s="1">
        <v>86.2</v>
      </c>
      <c r="AB68" s="1">
        <v>44</v>
      </c>
      <c r="AC68" s="1">
        <v>39.799999999999997</v>
      </c>
      <c r="AD68" s="1">
        <v>43.8</v>
      </c>
      <c r="AE68" s="1">
        <v>44.8</v>
      </c>
      <c r="AF68" s="1">
        <v>43.6</v>
      </c>
      <c r="AG68" s="1">
        <v>39.799999999999997</v>
      </c>
      <c r="AH68" s="1">
        <v>34.6</v>
      </c>
      <c r="AI68" s="1" t="s">
        <v>77</v>
      </c>
      <c r="AJ68" s="1">
        <f t="shared" si="10"/>
        <v>71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123</v>
      </c>
      <c r="B69" s="1" t="s">
        <v>43</v>
      </c>
      <c r="C69" s="1">
        <v>24</v>
      </c>
      <c r="D69" s="1">
        <v>30</v>
      </c>
      <c r="E69" s="1">
        <v>18</v>
      </c>
      <c r="F69" s="1">
        <v>36</v>
      </c>
      <c r="G69" s="8">
        <v>0.4</v>
      </c>
      <c r="H69" s="1">
        <v>55</v>
      </c>
      <c r="I69" s="1" t="s">
        <v>38</v>
      </c>
      <c r="J69" s="1"/>
      <c r="K69" s="1">
        <v>20</v>
      </c>
      <c r="L69" s="1">
        <f t="shared" si="19"/>
        <v>-2</v>
      </c>
      <c r="M69" s="1"/>
      <c r="N69" s="1"/>
      <c r="O69" s="1">
        <v>19.8</v>
      </c>
      <c r="P69" s="1">
        <f t="shared" si="4"/>
        <v>3.6</v>
      </c>
      <c r="Q69" s="5"/>
      <c r="R69" s="5">
        <f t="shared" si="12"/>
        <v>0</v>
      </c>
      <c r="S69" s="5">
        <f t="shared" si="7"/>
        <v>0</v>
      </c>
      <c r="T69" s="5"/>
      <c r="U69" s="5"/>
      <c r="V69" s="1"/>
      <c r="W69" s="1">
        <f t="shared" si="8"/>
        <v>15.499999999999998</v>
      </c>
      <c r="X69" s="1">
        <f t="shared" si="9"/>
        <v>15.499999999999998</v>
      </c>
      <c r="Y69" s="1">
        <v>5</v>
      </c>
      <c r="Z69" s="1">
        <v>4.2</v>
      </c>
      <c r="AA69" s="1">
        <v>3.4</v>
      </c>
      <c r="AB69" s="1">
        <v>2.6</v>
      </c>
      <c r="AC69" s="1">
        <v>3.2</v>
      </c>
      <c r="AD69" s="1">
        <v>4.5999999999999996</v>
      </c>
      <c r="AE69" s="1">
        <v>3</v>
      </c>
      <c r="AF69" s="1">
        <v>1.4</v>
      </c>
      <c r="AG69" s="1">
        <v>1.4</v>
      </c>
      <c r="AH69" s="1">
        <v>4.2</v>
      </c>
      <c r="AI69" s="1"/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124</v>
      </c>
      <c r="B70" s="1" t="s">
        <v>37</v>
      </c>
      <c r="C70" s="1">
        <v>327.50599999999997</v>
      </c>
      <c r="D70" s="1">
        <v>177.465</v>
      </c>
      <c r="E70" s="1">
        <v>243.17500000000001</v>
      </c>
      <c r="F70" s="1">
        <v>149.751</v>
      </c>
      <c r="G70" s="8">
        <v>1</v>
      </c>
      <c r="H70" s="1">
        <v>55</v>
      </c>
      <c r="I70" s="1" t="s">
        <v>38</v>
      </c>
      <c r="J70" s="1"/>
      <c r="K70" s="1">
        <v>280.53500000000003</v>
      </c>
      <c r="L70" s="1">
        <f t="shared" ref="L70:L94" si="24">E70-K70</f>
        <v>-37.360000000000014</v>
      </c>
      <c r="M70" s="1"/>
      <c r="N70" s="1"/>
      <c r="O70" s="1">
        <v>172.70599999999999</v>
      </c>
      <c r="P70" s="1">
        <f t="shared" si="4"/>
        <v>48.635000000000005</v>
      </c>
      <c r="Q70" s="5">
        <f t="shared" si="21"/>
        <v>212.52799999999999</v>
      </c>
      <c r="R70" s="5">
        <f>U70</f>
        <v>100</v>
      </c>
      <c r="S70" s="5">
        <f t="shared" si="7"/>
        <v>100</v>
      </c>
      <c r="T70" s="5"/>
      <c r="U70" s="5">
        <v>100</v>
      </c>
      <c r="V70" s="1" t="s">
        <v>153</v>
      </c>
      <c r="W70" s="1">
        <f t="shared" si="8"/>
        <v>8.6862753161303576</v>
      </c>
      <c r="X70" s="1">
        <f t="shared" si="9"/>
        <v>6.630142901202837</v>
      </c>
      <c r="Y70" s="1">
        <v>46.183599999999998</v>
      </c>
      <c r="Z70" s="1">
        <v>45.313400000000001</v>
      </c>
      <c r="AA70" s="1">
        <v>41.220399999999998</v>
      </c>
      <c r="AB70" s="1">
        <v>51.084400000000002</v>
      </c>
      <c r="AC70" s="1">
        <v>73.397999999999996</v>
      </c>
      <c r="AD70" s="1">
        <v>99.756399999999999</v>
      </c>
      <c r="AE70" s="1">
        <v>54.538800000000002</v>
      </c>
      <c r="AF70" s="1">
        <v>48.595399999999998</v>
      </c>
      <c r="AG70" s="1">
        <v>81.037400000000005</v>
      </c>
      <c r="AH70" s="1">
        <v>67.064400000000006</v>
      </c>
      <c r="AI70" s="1" t="s">
        <v>125</v>
      </c>
      <c r="AJ70" s="1">
        <f t="shared" si="10"/>
        <v>100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1" t="s">
        <v>126</v>
      </c>
      <c r="B71" s="11" t="s">
        <v>43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24"/>
        <v>0</v>
      </c>
      <c r="M71" s="11"/>
      <c r="N71" s="11"/>
      <c r="O71" s="11">
        <v>0</v>
      </c>
      <c r="P71" s="11">
        <f t="shared" ref="P71:P94" si="25">E71/5</f>
        <v>0</v>
      </c>
      <c r="Q71" s="13"/>
      <c r="R71" s="5">
        <f t="shared" ref="R71:R94" si="26">Q71</f>
        <v>0</v>
      </c>
      <c r="S71" s="5">
        <f t="shared" ref="S71:S94" si="27">R71-T71</f>
        <v>0</v>
      </c>
      <c r="T71" s="5"/>
      <c r="U71" s="13"/>
      <c r="V71" s="11"/>
      <c r="W71" s="1" t="e">
        <f t="shared" ref="W71:W94" si="28">(F71+O71+R71)/P71</f>
        <v>#DIV/0!</v>
      </c>
      <c r="X71" s="11" t="e">
        <f t="shared" ref="X71:X94" si="29">(F71+O71)/P71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51</v>
      </c>
      <c r="AJ71" s="1">
        <f t="shared" ref="AJ71:AK94" si="30">ROUND(G71*S71,0)</f>
        <v>0</v>
      </c>
      <c r="AK71" s="1">
        <f t="shared" ref="AK71:AK94" si="31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1" t="s">
        <v>127</v>
      </c>
      <c r="B72" s="11" t="s">
        <v>43</v>
      </c>
      <c r="C72" s="11"/>
      <c r="D72" s="11"/>
      <c r="E72" s="11"/>
      <c r="F72" s="11"/>
      <c r="G72" s="12">
        <v>0</v>
      </c>
      <c r="H72" s="11">
        <v>35</v>
      </c>
      <c r="I72" s="11" t="s">
        <v>38</v>
      </c>
      <c r="J72" s="11"/>
      <c r="K72" s="11"/>
      <c r="L72" s="11">
        <f t="shared" si="24"/>
        <v>0</v>
      </c>
      <c r="M72" s="11"/>
      <c r="N72" s="11"/>
      <c r="O72" s="11">
        <v>0</v>
      </c>
      <c r="P72" s="11">
        <f t="shared" si="25"/>
        <v>0</v>
      </c>
      <c r="Q72" s="13"/>
      <c r="R72" s="5">
        <f t="shared" si="26"/>
        <v>0</v>
      </c>
      <c r="S72" s="5">
        <f t="shared" si="27"/>
        <v>0</v>
      </c>
      <c r="T72" s="5"/>
      <c r="U72" s="13"/>
      <c r="V72" s="11"/>
      <c r="W72" s="1" t="e">
        <f t="shared" si="28"/>
        <v>#DIV/0!</v>
      </c>
      <c r="X72" s="11" t="e">
        <f t="shared" si="29"/>
        <v>#DIV/0!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 t="s">
        <v>51</v>
      </c>
      <c r="AJ72" s="1">
        <f t="shared" si="30"/>
        <v>0</v>
      </c>
      <c r="AK72" s="1">
        <f t="shared" si="31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128</v>
      </c>
      <c r="B73" s="1" t="s">
        <v>37</v>
      </c>
      <c r="C73" s="1">
        <v>1273.1130000000001</v>
      </c>
      <c r="D73" s="1">
        <v>943.16200000000003</v>
      </c>
      <c r="E73" s="1">
        <v>848.56500000000005</v>
      </c>
      <c r="F73" s="1">
        <v>1283.9639999999999</v>
      </c>
      <c r="G73" s="8">
        <v>1</v>
      </c>
      <c r="H73" s="1">
        <v>60</v>
      </c>
      <c r="I73" s="1" t="s">
        <v>38</v>
      </c>
      <c r="J73" s="1"/>
      <c r="K73" s="1">
        <v>844.05</v>
      </c>
      <c r="L73" s="1">
        <f t="shared" si="24"/>
        <v>4.5150000000001</v>
      </c>
      <c r="M73" s="1"/>
      <c r="N73" s="1"/>
      <c r="O73" s="1">
        <v>191.1791200000001</v>
      </c>
      <c r="P73" s="1">
        <f t="shared" si="25"/>
        <v>169.71300000000002</v>
      </c>
      <c r="Q73" s="5">
        <f t="shared" ref="Q73:Q76" si="32">11*P73-O73-F73</f>
        <v>391.69988000000035</v>
      </c>
      <c r="R73" s="17">
        <f t="shared" ref="R73:R76" si="33">Q73+$R$1*P73</f>
        <v>561.41288000000031</v>
      </c>
      <c r="S73" s="5">
        <f t="shared" si="27"/>
        <v>561.41288000000031</v>
      </c>
      <c r="T73" s="17"/>
      <c r="U73" s="5"/>
      <c r="V73" s="1"/>
      <c r="W73" s="1">
        <f t="shared" si="28"/>
        <v>12</v>
      </c>
      <c r="X73" s="1">
        <f t="shared" si="29"/>
        <v>8.6919865891239905</v>
      </c>
      <c r="Y73" s="1">
        <v>171.15199999999999</v>
      </c>
      <c r="Z73" s="1">
        <v>161.19999999999999</v>
      </c>
      <c r="AA73" s="1">
        <v>166.74799999999999</v>
      </c>
      <c r="AB73" s="1">
        <v>173.4674</v>
      </c>
      <c r="AC73" s="1">
        <v>180.42859999999999</v>
      </c>
      <c r="AD73" s="1">
        <v>194.99619999999999</v>
      </c>
      <c r="AE73" s="1">
        <v>198.78739999999999</v>
      </c>
      <c r="AF73" s="1">
        <v>181.26300000000001</v>
      </c>
      <c r="AG73" s="1">
        <v>166.38159999999999</v>
      </c>
      <c r="AH73" s="1">
        <v>158.89080000000001</v>
      </c>
      <c r="AI73" s="1" t="s">
        <v>56</v>
      </c>
      <c r="AJ73" s="1">
        <f t="shared" si="30"/>
        <v>561</v>
      </c>
      <c r="AK73" s="1">
        <f t="shared" si="31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129</v>
      </c>
      <c r="B74" s="1" t="s">
        <v>37</v>
      </c>
      <c r="C74" s="1">
        <v>1576.259</v>
      </c>
      <c r="D74" s="1">
        <v>1035.269</v>
      </c>
      <c r="E74" s="1">
        <v>1178.242</v>
      </c>
      <c r="F74" s="1">
        <v>1234.3879999999999</v>
      </c>
      <c r="G74" s="8">
        <v>1</v>
      </c>
      <c r="H74" s="1">
        <v>60</v>
      </c>
      <c r="I74" s="1" t="s">
        <v>38</v>
      </c>
      <c r="J74" s="1"/>
      <c r="K74" s="1">
        <v>1289.482</v>
      </c>
      <c r="L74" s="1">
        <f t="shared" si="24"/>
        <v>-111.24000000000001</v>
      </c>
      <c r="M74" s="1"/>
      <c r="N74" s="1"/>
      <c r="O74" s="1">
        <v>779.8706249999999</v>
      </c>
      <c r="P74" s="1">
        <f t="shared" si="25"/>
        <v>235.64839999999998</v>
      </c>
      <c r="Q74" s="5">
        <f t="shared" si="32"/>
        <v>577.87377500000002</v>
      </c>
      <c r="R74" s="17">
        <f t="shared" si="33"/>
        <v>813.52217500000006</v>
      </c>
      <c r="S74" s="5">
        <f t="shared" si="27"/>
        <v>813.52217500000006</v>
      </c>
      <c r="T74" s="17"/>
      <c r="U74" s="5"/>
      <c r="V74" s="1"/>
      <c r="W74" s="1">
        <f t="shared" si="28"/>
        <v>12.000000000000002</v>
      </c>
      <c r="X74" s="1">
        <f t="shared" si="29"/>
        <v>8.5477288409342052</v>
      </c>
      <c r="Y74" s="1">
        <v>230.125</v>
      </c>
      <c r="Z74" s="1">
        <v>204.4408</v>
      </c>
      <c r="AA74" s="1">
        <v>217.30719999999999</v>
      </c>
      <c r="AB74" s="1">
        <v>228.24520000000001</v>
      </c>
      <c r="AC74" s="1">
        <v>237.37039999999999</v>
      </c>
      <c r="AD74" s="1">
        <v>236.44200000000001</v>
      </c>
      <c r="AE74" s="1">
        <v>229.15780000000001</v>
      </c>
      <c r="AF74" s="1">
        <v>213.78</v>
      </c>
      <c r="AG74" s="1">
        <v>214.113</v>
      </c>
      <c r="AH74" s="1">
        <v>198.3366</v>
      </c>
      <c r="AI74" s="1"/>
      <c r="AJ74" s="1">
        <f t="shared" si="30"/>
        <v>814</v>
      </c>
      <c r="AK74" s="1">
        <f t="shared" si="31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130</v>
      </c>
      <c r="B75" s="1" t="s">
        <v>37</v>
      </c>
      <c r="C75" s="1">
        <v>1613.6389999999999</v>
      </c>
      <c r="D75" s="1">
        <v>1998.182</v>
      </c>
      <c r="E75" s="1">
        <v>1362.529</v>
      </c>
      <c r="F75" s="1">
        <v>1956.3140000000001</v>
      </c>
      <c r="G75" s="8">
        <v>1</v>
      </c>
      <c r="H75" s="1">
        <v>60</v>
      </c>
      <c r="I75" s="1" t="s">
        <v>38</v>
      </c>
      <c r="J75" s="1"/>
      <c r="K75" s="1">
        <v>1518.2</v>
      </c>
      <c r="L75" s="1">
        <f t="shared" si="24"/>
        <v>-155.67100000000005</v>
      </c>
      <c r="M75" s="1"/>
      <c r="N75" s="1"/>
      <c r="O75" s="1">
        <v>445.04144400000001</v>
      </c>
      <c r="P75" s="1">
        <f t="shared" si="25"/>
        <v>272.50580000000002</v>
      </c>
      <c r="Q75" s="5">
        <f t="shared" si="32"/>
        <v>596.20835600000032</v>
      </c>
      <c r="R75" s="17">
        <f t="shared" si="33"/>
        <v>868.71415600000034</v>
      </c>
      <c r="S75" s="5">
        <f t="shared" si="27"/>
        <v>668.71415600000034</v>
      </c>
      <c r="T75" s="17">
        <v>200</v>
      </c>
      <c r="U75" s="5"/>
      <c r="V75" s="1"/>
      <c r="W75" s="1">
        <f t="shared" si="28"/>
        <v>12.000000000000002</v>
      </c>
      <c r="X75" s="1">
        <f t="shared" si="29"/>
        <v>8.8121259951164337</v>
      </c>
      <c r="Y75" s="1">
        <v>273.9384</v>
      </c>
      <c r="Z75" s="1">
        <v>246.80439999999999</v>
      </c>
      <c r="AA75" s="1">
        <v>236.36799999999999</v>
      </c>
      <c r="AB75" s="1">
        <v>222.45259999999999</v>
      </c>
      <c r="AC75" s="1">
        <v>232.69040000000001</v>
      </c>
      <c r="AD75" s="1">
        <v>238.10839999999999</v>
      </c>
      <c r="AE75" s="1">
        <v>253.9786</v>
      </c>
      <c r="AF75" s="1">
        <v>271.63639999999998</v>
      </c>
      <c r="AG75" s="1">
        <v>252.3528</v>
      </c>
      <c r="AH75" s="1">
        <v>227.24379999999999</v>
      </c>
      <c r="AI75" s="1" t="s">
        <v>69</v>
      </c>
      <c r="AJ75" s="1">
        <f t="shared" si="30"/>
        <v>669</v>
      </c>
      <c r="AK75" s="1">
        <f t="shared" si="31"/>
        <v>200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131</v>
      </c>
      <c r="B76" s="1" t="s">
        <v>37</v>
      </c>
      <c r="C76" s="1">
        <v>3131.92</v>
      </c>
      <c r="D76" s="1">
        <v>2135.3710000000001</v>
      </c>
      <c r="E76" s="1">
        <v>2047.6079999999999</v>
      </c>
      <c r="F76" s="1">
        <v>2648.7939999999999</v>
      </c>
      <c r="G76" s="8">
        <v>1</v>
      </c>
      <c r="H76" s="1">
        <v>60</v>
      </c>
      <c r="I76" s="1" t="s">
        <v>38</v>
      </c>
      <c r="J76" s="1"/>
      <c r="K76" s="1">
        <v>2202.9050000000002</v>
      </c>
      <c r="L76" s="1">
        <f t="shared" si="24"/>
        <v>-155.29700000000025</v>
      </c>
      <c r="M76" s="1"/>
      <c r="N76" s="1"/>
      <c r="O76" s="1">
        <v>933.69715400000041</v>
      </c>
      <c r="P76" s="1">
        <f t="shared" si="25"/>
        <v>409.52159999999998</v>
      </c>
      <c r="Q76" s="5">
        <f t="shared" si="32"/>
        <v>922.2464459999992</v>
      </c>
      <c r="R76" s="17">
        <f t="shared" si="33"/>
        <v>1331.7680459999992</v>
      </c>
      <c r="S76" s="5">
        <f t="shared" si="27"/>
        <v>831.76804599999923</v>
      </c>
      <c r="T76" s="17">
        <v>500</v>
      </c>
      <c r="U76" s="5"/>
      <c r="V76" s="1"/>
      <c r="W76" s="1">
        <f t="shared" si="28"/>
        <v>12</v>
      </c>
      <c r="X76" s="1">
        <f t="shared" si="29"/>
        <v>8.7479907140429241</v>
      </c>
      <c r="Y76" s="1">
        <v>413.56040000000002</v>
      </c>
      <c r="Z76" s="1">
        <v>378.76080000000002</v>
      </c>
      <c r="AA76" s="1">
        <v>409.41719999999998</v>
      </c>
      <c r="AB76" s="1">
        <v>498.84840000000003</v>
      </c>
      <c r="AC76" s="1">
        <v>515.39139999999998</v>
      </c>
      <c r="AD76" s="1">
        <v>597.68380000000002</v>
      </c>
      <c r="AE76" s="1">
        <v>595.15940000000001</v>
      </c>
      <c r="AF76" s="1">
        <v>566.16560000000004</v>
      </c>
      <c r="AG76" s="1">
        <v>551.14959999999996</v>
      </c>
      <c r="AH76" s="1">
        <v>461.31740000000002</v>
      </c>
      <c r="AI76" s="1" t="s">
        <v>132</v>
      </c>
      <c r="AJ76" s="1">
        <f t="shared" si="30"/>
        <v>832</v>
      </c>
      <c r="AK76" s="1">
        <f t="shared" si="31"/>
        <v>500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1" t="s">
        <v>133</v>
      </c>
      <c r="B77" s="11" t="s">
        <v>37</v>
      </c>
      <c r="C77" s="11"/>
      <c r="D77" s="11"/>
      <c r="E77" s="11"/>
      <c r="F77" s="11"/>
      <c r="G77" s="12">
        <v>0</v>
      </c>
      <c r="H77" s="11">
        <v>55</v>
      </c>
      <c r="I77" s="11" t="s">
        <v>38</v>
      </c>
      <c r="J77" s="11"/>
      <c r="K77" s="11"/>
      <c r="L77" s="11">
        <f t="shared" si="24"/>
        <v>0</v>
      </c>
      <c r="M77" s="11"/>
      <c r="N77" s="11"/>
      <c r="O77" s="11">
        <v>0</v>
      </c>
      <c r="P77" s="11">
        <f t="shared" si="25"/>
        <v>0</v>
      </c>
      <c r="Q77" s="13"/>
      <c r="R77" s="5">
        <f t="shared" si="26"/>
        <v>0</v>
      </c>
      <c r="S77" s="5">
        <f t="shared" si="27"/>
        <v>0</v>
      </c>
      <c r="T77" s="5"/>
      <c r="U77" s="13"/>
      <c r="V77" s="11"/>
      <c r="W77" s="1" t="e">
        <f t="shared" si="28"/>
        <v>#DIV/0!</v>
      </c>
      <c r="X77" s="11" t="e">
        <f t="shared" si="29"/>
        <v>#DIV/0!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 t="s">
        <v>51</v>
      </c>
      <c r="AJ77" s="1">
        <f t="shared" si="30"/>
        <v>0</v>
      </c>
      <c r="AK77" s="1">
        <f t="shared" si="31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1" t="s">
        <v>134</v>
      </c>
      <c r="B78" s="11" t="s">
        <v>37</v>
      </c>
      <c r="C78" s="11"/>
      <c r="D78" s="11"/>
      <c r="E78" s="11"/>
      <c r="F78" s="11"/>
      <c r="G78" s="12">
        <v>0</v>
      </c>
      <c r="H78" s="11">
        <v>55</v>
      </c>
      <c r="I78" s="11" t="s">
        <v>38</v>
      </c>
      <c r="J78" s="11"/>
      <c r="K78" s="11"/>
      <c r="L78" s="11">
        <f t="shared" si="24"/>
        <v>0</v>
      </c>
      <c r="M78" s="11"/>
      <c r="N78" s="11"/>
      <c r="O78" s="11">
        <v>0</v>
      </c>
      <c r="P78" s="11">
        <f t="shared" si="25"/>
        <v>0</v>
      </c>
      <c r="Q78" s="13"/>
      <c r="R78" s="5">
        <f t="shared" si="26"/>
        <v>0</v>
      </c>
      <c r="S78" s="5">
        <f t="shared" si="27"/>
        <v>0</v>
      </c>
      <c r="T78" s="5"/>
      <c r="U78" s="13"/>
      <c r="V78" s="11"/>
      <c r="W78" s="1" t="e">
        <f t="shared" si="28"/>
        <v>#DIV/0!</v>
      </c>
      <c r="X78" s="11" t="e">
        <f t="shared" si="29"/>
        <v>#DIV/0!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 t="s">
        <v>51</v>
      </c>
      <c r="AJ78" s="1">
        <f t="shared" si="30"/>
        <v>0</v>
      </c>
      <c r="AK78" s="1">
        <f t="shared" si="31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1" t="s">
        <v>135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24"/>
        <v>0</v>
      </c>
      <c r="M79" s="11"/>
      <c r="N79" s="11"/>
      <c r="O79" s="11">
        <v>0</v>
      </c>
      <c r="P79" s="11">
        <f t="shared" si="25"/>
        <v>0</v>
      </c>
      <c r="Q79" s="13"/>
      <c r="R79" s="5">
        <f t="shared" si="26"/>
        <v>0</v>
      </c>
      <c r="S79" s="5">
        <f t="shared" si="27"/>
        <v>0</v>
      </c>
      <c r="T79" s="5"/>
      <c r="U79" s="13"/>
      <c r="V79" s="11"/>
      <c r="W79" s="1" t="e">
        <f t="shared" si="28"/>
        <v>#DIV/0!</v>
      </c>
      <c r="X79" s="11" t="e">
        <f t="shared" si="29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51</v>
      </c>
      <c r="AJ79" s="1">
        <f t="shared" si="30"/>
        <v>0</v>
      </c>
      <c r="AK79" s="1">
        <f t="shared" si="31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136</v>
      </c>
      <c r="B80" s="1" t="s">
        <v>37</v>
      </c>
      <c r="C80" s="1">
        <v>63.005000000000003</v>
      </c>
      <c r="D80" s="1">
        <v>85.058999999999997</v>
      </c>
      <c r="E80" s="1">
        <v>37.709000000000003</v>
      </c>
      <c r="F80" s="1">
        <v>98.311000000000007</v>
      </c>
      <c r="G80" s="8">
        <v>1</v>
      </c>
      <c r="H80" s="1">
        <v>60</v>
      </c>
      <c r="I80" s="1" t="s">
        <v>38</v>
      </c>
      <c r="J80" s="1"/>
      <c r="K80" s="1">
        <v>48.793999999999997</v>
      </c>
      <c r="L80" s="1">
        <f t="shared" si="24"/>
        <v>-11.084999999999994</v>
      </c>
      <c r="M80" s="1"/>
      <c r="N80" s="1"/>
      <c r="O80" s="1">
        <v>0</v>
      </c>
      <c r="P80" s="1">
        <f t="shared" si="25"/>
        <v>7.5418000000000003</v>
      </c>
      <c r="Q80" s="5"/>
      <c r="R80" s="5">
        <f t="shared" si="26"/>
        <v>0</v>
      </c>
      <c r="S80" s="5">
        <f t="shared" si="27"/>
        <v>0</v>
      </c>
      <c r="T80" s="5"/>
      <c r="U80" s="5"/>
      <c r="V80" s="1"/>
      <c r="W80" s="1">
        <f t="shared" si="28"/>
        <v>13.035482245617757</v>
      </c>
      <c r="X80" s="1">
        <f t="shared" si="29"/>
        <v>13.035482245617757</v>
      </c>
      <c r="Y80" s="1">
        <v>6.4278000000000004</v>
      </c>
      <c r="Z80" s="1">
        <v>11.392799999999999</v>
      </c>
      <c r="AA80" s="1">
        <v>13.325799999999999</v>
      </c>
      <c r="AB80" s="1">
        <v>11.6496</v>
      </c>
      <c r="AC80" s="1">
        <v>11.5036</v>
      </c>
      <c r="AD80" s="1">
        <v>5.6680000000000001</v>
      </c>
      <c r="AE80" s="1">
        <v>5.4792000000000014</v>
      </c>
      <c r="AF80" s="1">
        <v>9.1391999999999989</v>
      </c>
      <c r="AG80" s="1">
        <v>9.4681999999999995</v>
      </c>
      <c r="AH80" s="1">
        <v>12.5298</v>
      </c>
      <c r="AI80" s="1"/>
      <c r="AJ80" s="1">
        <f t="shared" si="30"/>
        <v>0</v>
      </c>
      <c r="AK80" s="1">
        <f t="shared" si="31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1" t="s">
        <v>137</v>
      </c>
      <c r="B81" s="11" t="s">
        <v>43</v>
      </c>
      <c r="C81" s="11"/>
      <c r="D81" s="11"/>
      <c r="E81" s="11"/>
      <c r="F81" s="11"/>
      <c r="G81" s="12">
        <v>0</v>
      </c>
      <c r="H81" s="11">
        <v>40</v>
      </c>
      <c r="I81" s="11" t="s">
        <v>38</v>
      </c>
      <c r="J81" s="11"/>
      <c r="K81" s="11"/>
      <c r="L81" s="11">
        <f t="shared" si="24"/>
        <v>0</v>
      </c>
      <c r="M81" s="11"/>
      <c r="N81" s="11"/>
      <c r="O81" s="11">
        <v>0</v>
      </c>
      <c r="P81" s="11">
        <f t="shared" si="25"/>
        <v>0</v>
      </c>
      <c r="Q81" s="13"/>
      <c r="R81" s="5">
        <f t="shared" si="26"/>
        <v>0</v>
      </c>
      <c r="S81" s="5">
        <f t="shared" si="27"/>
        <v>0</v>
      </c>
      <c r="T81" s="5"/>
      <c r="U81" s="13"/>
      <c r="V81" s="11"/>
      <c r="W81" s="1" t="e">
        <f t="shared" si="28"/>
        <v>#DIV/0!</v>
      </c>
      <c r="X81" s="11" t="e">
        <f t="shared" si="29"/>
        <v>#DIV/0!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 t="s">
        <v>51</v>
      </c>
      <c r="AJ81" s="1">
        <f t="shared" si="30"/>
        <v>0</v>
      </c>
      <c r="AK81" s="1">
        <f t="shared" si="31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1" t="s">
        <v>138</v>
      </c>
      <c r="B82" s="11" t="s">
        <v>43</v>
      </c>
      <c r="C82" s="11"/>
      <c r="D82" s="11"/>
      <c r="E82" s="11"/>
      <c r="F82" s="11"/>
      <c r="G82" s="12">
        <v>0</v>
      </c>
      <c r="H82" s="11">
        <v>40</v>
      </c>
      <c r="I82" s="11" t="s">
        <v>38</v>
      </c>
      <c r="J82" s="11"/>
      <c r="K82" s="11"/>
      <c r="L82" s="11">
        <f t="shared" si="24"/>
        <v>0</v>
      </c>
      <c r="M82" s="11"/>
      <c r="N82" s="11"/>
      <c r="O82" s="11">
        <v>0</v>
      </c>
      <c r="P82" s="11">
        <f t="shared" si="25"/>
        <v>0</v>
      </c>
      <c r="Q82" s="13"/>
      <c r="R82" s="5">
        <f t="shared" si="26"/>
        <v>0</v>
      </c>
      <c r="S82" s="5">
        <f t="shared" si="27"/>
        <v>0</v>
      </c>
      <c r="T82" s="5"/>
      <c r="U82" s="13"/>
      <c r="V82" s="11"/>
      <c r="W82" s="1" t="e">
        <f t="shared" si="28"/>
        <v>#DIV/0!</v>
      </c>
      <c r="X82" s="11" t="e">
        <f t="shared" si="29"/>
        <v>#DIV/0!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 t="s">
        <v>51</v>
      </c>
      <c r="AJ82" s="1">
        <f t="shared" si="30"/>
        <v>0</v>
      </c>
      <c r="AK82" s="1">
        <f t="shared" si="31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139</v>
      </c>
      <c r="B83" s="1" t="s">
        <v>43</v>
      </c>
      <c r="C83" s="1">
        <v>300</v>
      </c>
      <c r="D83" s="1">
        <v>480</v>
      </c>
      <c r="E83" s="1">
        <v>418</v>
      </c>
      <c r="F83" s="1">
        <v>273</v>
      </c>
      <c r="G83" s="8">
        <v>0.3</v>
      </c>
      <c r="H83" s="1">
        <v>40</v>
      </c>
      <c r="I83" s="1" t="s">
        <v>38</v>
      </c>
      <c r="J83" s="1"/>
      <c r="K83" s="1">
        <v>446</v>
      </c>
      <c r="L83" s="1">
        <f t="shared" si="24"/>
        <v>-28</v>
      </c>
      <c r="M83" s="1"/>
      <c r="N83" s="1"/>
      <c r="O83" s="1">
        <v>361.92599999999999</v>
      </c>
      <c r="P83" s="1">
        <f t="shared" si="25"/>
        <v>83.6</v>
      </c>
      <c r="Q83" s="5">
        <f>11*P83-O83-F83</f>
        <v>284.67399999999998</v>
      </c>
      <c r="R83" s="17">
        <f>Q83+$R$1*P83</f>
        <v>368.274</v>
      </c>
      <c r="S83" s="5">
        <f t="shared" si="27"/>
        <v>368.274</v>
      </c>
      <c r="T83" s="17"/>
      <c r="U83" s="5"/>
      <c r="V83" s="1"/>
      <c r="W83" s="1">
        <f t="shared" si="28"/>
        <v>12</v>
      </c>
      <c r="X83" s="1">
        <f t="shared" si="29"/>
        <v>7.5948086124401915</v>
      </c>
      <c r="Y83" s="1">
        <v>79.599999999999994</v>
      </c>
      <c r="Z83" s="1">
        <v>65</v>
      </c>
      <c r="AA83" s="1">
        <v>60.4</v>
      </c>
      <c r="AB83" s="1">
        <v>64.400000000000006</v>
      </c>
      <c r="AC83" s="1">
        <v>66.599999999999994</v>
      </c>
      <c r="AD83" s="1">
        <v>70.400000000000006</v>
      </c>
      <c r="AE83" s="1">
        <v>69</v>
      </c>
      <c r="AF83" s="1">
        <v>68.8</v>
      </c>
      <c r="AG83" s="1">
        <v>69</v>
      </c>
      <c r="AH83" s="1">
        <v>63.2</v>
      </c>
      <c r="AI83" s="1"/>
      <c r="AJ83" s="1">
        <f t="shared" si="30"/>
        <v>110</v>
      </c>
      <c r="AK83" s="1">
        <f t="shared" si="31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1" t="s">
        <v>140</v>
      </c>
      <c r="B84" s="11" t="s">
        <v>43</v>
      </c>
      <c r="C84" s="11"/>
      <c r="D84" s="11"/>
      <c r="E84" s="11"/>
      <c r="F84" s="11"/>
      <c r="G84" s="12">
        <v>0</v>
      </c>
      <c r="H84" s="11">
        <v>120</v>
      </c>
      <c r="I84" s="11" t="s">
        <v>38</v>
      </c>
      <c r="J84" s="11"/>
      <c r="K84" s="11"/>
      <c r="L84" s="11">
        <f t="shared" si="24"/>
        <v>0</v>
      </c>
      <c r="M84" s="11"/>
      <c r="N84" s="11"/>
      <c r="O84" s="11">
        <v>0</v>
      </c>
      <c r="P84" s="11">
        <f t="shared" si="25"/>
        <v>0</v>
      </c>
      <c r="Q84" s="13"/>
      <c r="R84" s="5">
        <f t="shared" si="26"/>
        <v>0</v>
      </c>
      <c r="S84" s="5">
        <f t="shared" si="27"/>
        <v>0</v>
      </c>
      <c r="T84" s="5"/>
      <c r="U84" s="13"/>
      <c r="V84" s="11"/>
      <c r="W84" s="1" t="e">
        <f t="shared" si="28"/>
        <v>#DIV/0!</v>
      </c>
      <c r="X84" s="11" t="e">
        <f t="shared" si="29"/>
        <v>#DIV/0!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 t="s">
        <v>51</v>
      </c>
      <c r="AJ84" s="1">
        <f t="shared" si="30"/>
        <v>0</v>
      </c>
      <c r="AK84" s="1">
        <f t="shared" si="3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141</v>
      </c>
      <c r="B85" s="1" t="s">
        <v>37</v>
      </c>
      <c r="C85" s="1">
        <v>2884.8670000000002</v>
      </c>
      <c r="D85" s="1">
        <v>2743.3150000000001</v>
      </c>
      <c r="E85" s="1">
        <v>2312.326</v>
      </c>
      <c r="F85" s="1">
        <v>2996.2310000000002</v>
      </c>
      <c r="G85" s="8">
        <v>1</v>
      </c>
      <c r="H85" s="1">
        <v>40</v>
      </c>
      <c r="I85" s="1" t="s">
        <v>38</v>
      </c>
      <c r="J85" s="1"/>
      <c r="K85" s="1">
        <v>2266.6280000000002</v>
      </c>
      <c r="L85" s="1">
        <f t="shared" si="24"/>
        <v>45.697999999999865</v>
      </c>
      <c r="M85" s="1"/>
      <c r="N85" s="1"/>
      <c r="O85" s="1">
        <v>1403.7431770000001</v>
      </c>
      <c r="P85" s="1">
        <f t="shared" si="25"/>
        <v>462.46519999999998</v>
      </c>
      <c r="Q85" s="5">
        <f t="shared" ref="Q85:Q89" si="34">11*P85-O85-F85</f>
        <v>687.14302299999918</v>
      </c>
      <c r="R85" s="17">
        <f t="shared" ref="R85:R87" si="35">Q85+$R$1*P85</f>
        <v>1149.6082229999993</v>
      </c>
      <c r="S85" s="5">
        <f t="shared" si="27"/>
        <v>849.60822299999927</v>
      </c>
      <c r="T85" s="17">
        <v>300</v>
      </c>
      <c r="U85" s="5"/>
      <c r="V85" s="1"/>
      <c r="W85" s="1">
        <f t="shared" si="28"/>
        <v>11.999999999999998</v>
      </c>
      <c r="X85" s="1">
        <f t="shared" si="29"/>
        <v>9.5141735572752282</v>
      </c>
      <c r="Y85" s="1">
        <v>490.18419999999998</v>
      </c>
      <c r="Z85" s="1">
        <v>442.2604</v>
      </c>
      <c r="AA85" s="1">
        <v>431.12799999999999</v>
      </c>
      <c r="AB85" s="1">
        <v>459.59219999999988</v>
      </c>
      <c r="AC85" s="1">
        <v>470.90199999999999</v>
      </c>
      <c r="AD85" s="1">
        <v>458.42500000000001</v>
      </c>
      <c r="AE85" s="1">
        <v>445.46859999999998</v>
      </c>
      <c r="AF85" s="1">
        <v>394.48439999999999</v>
      </c>
      <c r="AG85" s="1">
        <v>406.58960000000002</v>
      </c>
      <c r="AH85" s="1">
        <v>421.00439999999998</v>
      </c>
      <c r="AI85" s="1" t="s">
        <v>142</v>
      </c>
      <c r="AJ85" s="1">
        <f t="shared" si="30"/>
        <v>850</v>
      </c>
      <c r="AK85" s="1">
        <f t="shared" si="31"/>
        <v>300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143</v>
      </c>
      <c r="B86" s="1" t="s">
        <v>43</v>
      </c>
      <c r="C86" s="1">
        <v>385</v>
      </c>
      <c r="D86" s="1">
        <v>612</v>
      </c>
      <c r="E86" s="1">
        <v>484</v>
      </c>
      <c r="F86" s="1">
        <v>432</v>
      </c>
      <c r="G86" s="8">
        <v>0.3</v>
      </c>
      <c r="H86" s="1">
        <v>40</v>
      </c>
      <c r="I86" s="1" t="s">
        <v>38</v>
      </c>
      <c r="J86" s="1"/>
      <c r="K86" s="1">
        <v>495</v>
      </c>
      <c r="L86" s="1">
        <f t="shared" si="24"/>
        <v>-11</v>
      </c>
      <c r="M86" s="1"/>
      <c r="N86" s="1"/>
      <c r="O86" s="1">
        <v>341.88600000000002</v>
      </c>
      <c r="P86" s="1">
        <f t="shared" si="25"/>
        <v>96.8</v>
      </c>
      <c r="Q86" s="5">
        <f t="shared" si="34"/>
        <v>290.91399999999999</v>
      </c>
      <c r="R86" s="17">
        <f t="shared" si="35"/>
        <v>387.714</v>
      </c>
      <c r="S86" s="5">
        <f t="shared" si="27"/>
        <v>387.714</v>
      </c>
      <c r="T86" s="17"/>
      <c r="U86" s="5"/>
      <c r="V86" s="1"/>
      <c r="W86" s="1">
        <f t="shared" si="28"/>
        <v>12</v>
      </c>
      <c r="X86" s="1">
        <f t="shared" si="29"/>
        <v>7.9946900826446283</v>
      </c>
      <c r="Y86" s="1">
        <v>95.6</v>
      </c>
      <c r="Z86" s="1">
        <v>86</v>
      </c>
      <c r="AA86" s="1">
        <v>80.599999999999994</v>
      </c>
      <c r="AB86" s="1">
        <v>79.400000000000006</v>
      </c>
      <c r="AC86" s="1">
        <v>85.4</v>
      </c>
      <c r="AD86" s="1">
        <v>92.6</v>
      </c>
      <c r="AE86" s="1">
        <v>86.2</v>
      </c>
      <c r="AF86" s="1">
        <v>84</v>
      </c>
      <c r="AG86" s="1">
        <v>83.6</v>
      </c>
      <c r="AH86" s="1">
        <v>80.400000000000006</v>
      </c>
      <c r="AI86" s="1"/>
      <c r="AJ86" s="1">
        <f t="shared" si="30"/>
        <v>116</v>
      </c>
      <c r="AK86" s="1">
        <f t="shared" si="31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144</v>
      </c>
      <c r="B87" s="1" t="s">
        <v>43</v>
      </c>
      <c r="C87" s="1">
        <v>279</v>
      </c>
      <c r="D87" s="1">
        <v>510</v>
      </c>
      <c r="E87" s="1">
        <v>395</v>
      </c>
      <c r="F87" s="1">
        <v>315</v>
      </c>
      <c r="G87" s="8">
        <v>0.3</v>
      </c>
      <c r="H87" s="1">
        <v>40</v>
      </c>
      <c r="I87" s="1" t="s">
        <v>38</v>
      </c>
      <c r="J87" s="1"/>
      <c r="K87" s="1">
        <v>419</v>
      </c>
      <c r="L87" s="1">
        <f t="shared" si="24"/>
        <v>-24</v>
      </c>
      <c r="M87" s="1"/>
      <c r="N87" s="1"/>
      <c r="O87" s="1">
        <v>342.47399999999988</v>
      </c>
      <c r="P87" s="1">
        <f t="shared" si="25"/>
        <v>79</v>
      </c>
      <c r="Q87" s="5">
        <f t="shared" si="34"/>
        <v>211.52600000000007</v>
      </c>
      <c r="R87" s="17">
        <f t="shared" si="35"/>
        <v>290.52600000000007</v>
      </c>
      <c r="S87" s="5">
        <f t="shared" si="27"/>
        <v>290.52600000000007</v>
      </c>
      <c r="T87" s="17"/>
      <c r="U87" s="5"/>
      <c r="V87" s="1"/>
      <c r="W87" s="1">
        <f t="shared" si="28"/>
        <v>12</v>
      </c>
      <c r="X87" s="1">
        <f t="shared" si="29"/>
        <v>8.32245569620253</v>
      </c>
      <c r="Y87" s="1">
        <v>80.400000000000006</v>
      </c>
      <c r="Z87" s="1">
        <v>67.2</v>
      </c>
      <c r="AA87" s="1">
        <v>59</v>
      </c>
      <c r="AB87" s="1">
        <v>60.6</v>
      </c>
      <c r="AC87" s="1">
        <v>64.599999999999994</v>
      </c>
      <c r="AD87" s="1">
        <v>66.8</v>
      </c>
      <c r="AE87" s="1">
        <v>63.6</v>
      </c>
      <c r="AF87" s="1">
        <v>65.400000000000006</v>
      </c>
      <c r="AG87" s="1">
        <v>68.8</v>
      </c>
      <c r="AH87" s="1">
        <v>64.599999999999994</v>
      </c>
      <c r="AI87" s="1"/>
      <c r="AJ87" s="1">
        <f t="shared" si="30"/>
        <v>87</v>
      </c>
      <c r="AK87" s="1">
        <f t="shared" si="31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145</v>
      </c>
      <c r="B88" s="1" t="s">
        <v>37</v>
      </c>
      <c r="C88" s="1">
        <v>45.243000000000002</v>
      </c>
      <c r="D88" s="1">
        <v>148.69300000000001</v>
      </c>
      <c r="E88" s="1">
        <v>65.599999999999994</v>
      </c>
      <c r="F88" s="1">
        <v>118.929</v>
      </c>
      <c r="G88" s="8">
        <v>1</v>
      </c>
      <c r="H88" s="1">
        <v>45</v>
      </c>
      <c r="I88" s="1" t="s">
        <v>38</v>
      </c>
      <c r="J88" s="1"/>
      <c r="K88" s="1">
        <v>65.55</v>
      </c>
      <c r="L88" s="1">
        <f t="shared" si="24"/>
        <v>4.9999999999997158E-2</v>
      </c>
      <c r="M88" s="1"/>
      <c r="N88" s="1"/>
      <c r="O88" s="1">
        <v>5.0446000000000311</v>
      </c>
      <c r="P88" s="1">
        <f t="shared" si="25"/>
        <v>13.12</v>
      </c>
      <c r="Q88" s="5">
        <f t="shared" si="34"/>
        <v>20.34639999999996</v>
      </c>
      <c r="R88" s="5">
        <f t="shared" si="26"/>
        <v>20.34639999999996</v>
      </c>
      <c r="S88" s="5">
        <f t="shared" si="27"/>
        <v>20.34639999999996</v>
      </c>
      <c r="T88" s="5"/>
      <c r="U88" s="5"/>
      <c r="V88" s="1"/>
      <c r="W88" s="1">
        <f t="shared" si="28"/>
        <v>11</v>
      </c>
      <c r="X88" s="1">
        <f t="shared" si="29"/>
        <v>9.4492073170731743</v>
      </c>
      <c r="Y88" s="1">
        <v>13.4306</v>
      </c>
      <c r="Z88" s="1">
        <v>16.5564</v>
      </c>
      <c r="AA88" s="1">
        <v>17.8444</v>
      </c>
      <c r="AB88" s="1">
        <v>14.835000000000001</v>
      </c>
      <c r="AC88" s="1">
        <v>13.708600000000001</v>
      </c>
      <c r="AD88" s="1">
        <v>13.425800000000001</v>
      </c>
      <c r="AE88" s="1">
        <v>13.0458</v>
      </c>
      <c r="AF88" s="1">
        <v>17.034199999999998</v>
      </c>
      <c r="AG88" s="1">
        <v>18.535399999999999</v>
      </c>
      <c r="AH88" s="1">
        <v>16.570799999999998</v>
      </c>
      <c r="AI88" s="1"/>
      <c r="AJ88" s="1">
        <f t="shared" si="30"/>
        <v>20</v>
      </c>
      <c r="AK88" s="1">
        <f t="shared" si="31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146</v>
      </c>
      <c r="B89" s="1" t="s">
        <v>37</v>
      </c>
      <c r="C89" s="1">
        <v>364.78699999999998</v>
      </c>
      <c r="D89" s="1">
        <v>416.91300000000001</v>
      </c>
      <c r="E89" s="1">
        <v>330.30200000000002</v>
      </c>
      <c r="F89" s="1">
        <v>367.92200000000003</v>
      </c>
      <c r="G89" s="8">
        <v>1</v>
      </c>
      <c r="H89" s="1">
        <v>50</v>
      </c>
      <c r="I89" s="1" t="s">
        <v>38</v>
      </c>
      <c r="J89" s="1"/>
      <c r="K89" s="1">
        <v>374.685</v>
      </c>
      <c r="L89" s="1">
        <f t="shared" si="24"/>
        <v>-44.382999999999981</v>
      </c>
      <c r="M89" s="1"/>
      <c r="N89" s="1"/>
      <c r="O89" s="1">
        <v>216.17805899999999</v>
      </c>
      <c r="P89" s="1">
        <f t="shared" si="25"/>
        <v>66.060400000000001</v>
      </c>
      <c r="Q89" s="5">
        <f t="shared" si="34"/>
        <v>142.56434100000001</v>
      </c>
      <c r="R89" s="17">
        <f>Q89+$R$1*P89</f>
        <v>208.62474100000003</v>
      </c>
      <c r="S89" s="5">
        <f t="shared" si="27"/>
        <v>208.62474100000003</v>
      </c>
      <c r="T89" s="17"/>
      <c r="U89" s="5"/>
      <c r="V89" s="1"/>
      <c r="W89" s="1">
        <f t="shared" si="28"/>
        <v>12</v>
      </c>
      <c r="X89" s="1">
        <f t="shared" si="29"/>
        <v>8.8419092073314722</v>
      </c>
      <c r="Y89" s="1">
        <v>66.817399999999992</v>
      </c>
      <c r="Z89" s="1">
        <v>54.942399999999999</v>
      </c>
      <c r="AA89" s="1">
        <v>53.040399999999998</v>
      </c>
      <c r="AB89" s="1">
        <v>55.9908</v>
      </c>
      <c r="AC89" s="1">
        <v>56.914000000000001</v>
      </c>
      <c r="AD89" s="1">
        <v>58.755600000000001</v>
      </c>
      <c r="AE89" s="1">
        <v>61.640200000000007</v>
      </c>
      <c r="AF89" s="1">
        <v>62.127200000000002</v>
      </c>
      <c r="AG89" s="1">
        <v>55.024800000000013</v>
      </c>
      <c r="AH89" s="1">
        <v>62.885000000000012</v>
      </c>
      <c r="AI89" s="1"/>
      <c r="AJ89" s="1">
        <f t="shared" si="30"/>
        <v>209</v>
      </c>
      <c r="AK89" s="1">
        <f t="shared" si="31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1" t="s">
        <v>147</v>
      </c>
      <c r="B90" s="11" t="s">
        <v>43</v>
      </c>
      <c r="C90" s="11"/>
      <c r="D90" s="11"/>
      <c r="E90" s="11"/>
      <c r="F90" s="11"/>
      <c r="G90" s="12">
        <v>0</v>
      </c>
      <c r="H90" s="11">
        <v>40</v>
      </c>
      <c r="I90" s="11" t="s">
        <v>38</v>
      </c>
      <c r="J90" s="11"/>
      <c r="K90" s="11"/>
      <c r="L90" s="11">
        <f t="shared" si="24"/>
        <v>0</v>
      </c>
      <c r="M90" s="11"/>
      <c r="N90" s="11"/>
      <c r="O90" s="11">
        <v>0</v>
      </c>
      <c r="P90" s="11">
        <f t="shared" si="25"/>
        <v>0</v>
      </c>
      <c r="Q90" s="13"/>
      <c r="R90" s="5">
        <f t="shared" si="26"/>
        <v>0</v>
      </c>
      <c r="S90" s="5">
        <f t="shared" si="27"/>
        <v>0</v>
      </c>
      <c r="T90" s="5"/>
      <c r="U90" s="13"/>
      <c r="V90" s="11"/>
      <c r="W90" s="1" t="e">
        <f t="shared" si="28"/>
        <v>#DIV/0!</v>
      </c>
      <c r="X90" s="11" t="e">
        <f t="shared" si="29"/>
        <v>#DIV/0!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 t="s">
        <v>51</v>
      </c>
      <c r="AJ90" s="1">
        <f t="shared" si="30"/>
        <v>0</v>
      </c>
      <c r="AK90" s="1">
        <f t="shared" si="31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148</v>
      </c>
      <c r="B91" s="1" t="s">
        <v>43</v>
      </c>
      <c r="C91" s="1">
        <v>255</v>
      </c>
      <c r="D91" s="1">
        <v>354</v>
      </c>
      <c r="E91" s="1">
        <v>270</v>
      </c>
      <c r="F91" s="1">
        <v>299</v>
      </c>
      <c r="G91" s="8">
        <v>0.3</v>
      </c>
      <c r="H91" s="1">
        <v>40</v>
      </c>
      <c r="I91" s="1" t="s">
        <v>38</v>
      </c>
      <c r="J91" s="1"/>
      <c r="K91" s="1">
        <v>280</v>
      </c>
      <c r="L91" s="1">
        <f t="shared" si="24"/>
        <v>-10</v>
      </c>
      <c r="M91" s="1"/>
      <c r="N91" s="1"/>
      <c r="O91" s="1">
        <v>146.57900000000001</v>
      </c>
      <c r="P91" s="1">
        <f t="shared" si="25"/>
        <v>54</v>
      </c>
      <c r="Q91" s="5">
        <f>11*P91-O91-F91</f>
        <v>148.42099999999999</v>
      </c>
      <c r="R91" s="17">
        <f>Q91+$R$1*P91</f>
        <v>202.42099999999999</v>
      </c>
      <c r="S91" s="5">
        <f t="shared" si="27"/>
        <v>202.42099999999999</v>
      </c>
      <c r="T91" s="17"/>
      <c r="U91" s="5"/>
      <c r="V91" s="1"/>
      <c r="W91" s="1">
        <f t="shared" si="28"/>
        <v>12</v>
      </c>
      <c r="X91" s="1">
        <f t="shared" si="29"/>
        <v>8.2514629629629628</v>
      </c>
      <c r="Y91" s="1">
        <v>53.4</v>
      </c>
      <c r="Z91" s="1">
        <v>51.6</v>
      </c>
      <c r="AA91" s="1">
        <v>49.2</v>
      </c>
      <c r="AB91" s="1">
        <v>48.8</v>
      </c>
      <c r="AC91" s="1">
        <v>52.6</v>
      </c>
      <c r="AD91" s="1">
        <v>47.4</v>
      </c>
      <c r="AE91" s="1">
        <v>44.8</v>
      </c>
      <c r="AF91" s="1">
        <v>53</v>
      </c>
      <c r="AG91" s="1">
        <v>55</v>
      </c>
      <c r="AH91" s="1">
        <v>52.8</v>
      </c>
      <c r="AI91" s="1"/>
      <c r="AJ91" s="1">
        <f t="shared" si="30"/>
        <v>61</v>
      </c>
      <c r="AK91" s="1">
        <f t="shared" si="31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1" t="s">
        <v>149</v>
      </c>
      <c r="B92" s="11" t="s">
        <v>43</v>
      </c>
      <c r="C92" s="11"/>
      <c r="D92" s="11"/>
      <c r="E92" s="11">
        <v>-1</v>
      </c>
      <c r="F92" s="11"/>
      <c r="G92" s="12">
        <v>0</v>
      </c>
      <c r="H92" s="11">
        <v>45</v>
      </c>
      <c r="I92" s="11" t="s">
        <v>38</v>
      </c>
      <c r="J92" s="11"/>
      <c r="K92" s="11"/>
      <c r="L92" s="11">
        <f t="shared" si="24"/>
        <v>-1</v>
      </c>
      <c r="M92" s="11"/>
      <c r="N92" s="11"/>
      <c r="O92" s="11">
        <v>0</v>
      </c>
      <c r="P92" s="11">
        <f t="shared" si="25"/>
        <v>-0.2</v>
      </c>
      <c r="Q92" s="13"/>
      <c r="R92" s="5">
        <f t="shared" si="26"/>
        <v>0</v>
      </c>
      <c r="S92" s="5">
        <f t="shared" si="27"/>
        <v>0</v>
      </c>
      <c r="T92" s="5"/>
      <c r="U92" s="13"/>
      <c r="V92" s="11"/>
      <c r="W92" s="1">
        <f t="shared" si="28"/>
        <v>0</v>
      </c>
      <c r="X92" s="11">
        <f t="shared" si="29"/>
        <v>0</v>
      </c>
      <c r="Y92" s="11">
        <v>-0.2</v>
      </c>
      <c r="Z92" s="11">
        <v>0</v>
      </c>
      <c r="AA92" s="11">
        <v>0</v>
      </c>
      <c r="AB92" s="11">
        <v>-0.2</v>
      </c>
      <c r="AC92" s="11">
        <v>-0.2</v>
      </c>
      <c r="AD92" s="11">
        <v>-0.2</v>
      </c>
      <c r="AE92" s="11">
        <v>-0.2</v>
      </c>
      <c r="AF92" s="11">
        <v>0.2</v>
      </c>
      <c r="AG92" s="11">
        <v>-0.4</v>
      </c>
      <c r="AH92" s="11">
        <v>1.4</v>
      </c>
      <c r="AI92" s="11" t="s">
        <v>51</v>
      </c>
      <c r="AJ92" s="1">
        <f t="shared" si="30"/>
        <v>0</v>
      </c>
      <c r="AK92" s="1">
        <f t="shared" si="31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1" t="s">
        <v>150</v>
      </c>
      <c r="B93" s="11" t="s">
        <v>37</v>
      </c>
      <c r="C93" s="11"/>
      <c r="D93" s="11"/>
      <c r="E93" s="11"/>
      <c r="F93" s="11"/>
      <c r="G93" s="12">
        <v>0</v>
      </c>
      <c r="H93" s="11">
        <v>180</v>
      </c>
      <c r="I93" s="11" t="s">
        <v>38</v>
      </c>
      <c r="J93" s="11"/>
      <c r="K93" s="11"/>
      <c r="L93" s="11">
        <f t="shared" si="24"/>
        <v>0</v>
      </c>
      <c r="M93" s="11"/>
      <c r="N93" s="11"/>
      <c r="O93" s="11">
        <v>0</v>
      </c>
      <c r="P93" s="11">
        <f t="shared" si="25"/>
        <v>0</v>
      </c>
      <c r="Q93" s="13"/>
      <c r="R93" s="5">
        <f t="shared" si="26"/>
        <v>0</v>
      </c>
      <c r="S93" s="5">
        <f t="shared" si="27"/>
        <v>0</v>
      </c>
      <c r="T93" s="5"/>
      <c r="U93" s="13"/>
      <c r="V93" s="11"/>
      <c r="W93" s="1" t="e">
        <f t="shared" si="28"/>
        <v>#DIV/0!</v>
      </c>
      <c r="X93" s="11" t="e">
        <f t="shared" si="29"/>
        <v>#DIV/0!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 t="s">
        <v>151</v>
      </c>
      <c r="AJ93" s="1">
        <f t="shared" si="30"/>
        <v>0</v>
      </c>
      <c r="AK93" s="1">
        <f t="shared" si="31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1" t="s">
        <v>152</v>
      </c>
      <c r="B94" s="11" t="s">
        <v>37</v>
      </c>
      <c r="C94" s="11"/>
      <c r="D94" s="11"/>
      <c r="E94" s="11"/>
      <c r="F94" s="11"/>
      <c r="G94" s="12">
        <v>0</v>
      </c>
      <c r="H94" s="11">
        <v>60</v>
      </c>
      <c r="I94" s="11" t="s">
        <v>38</v>
      </c>
      <c r="J94" s="11"/>
      <c r="K94" s="11"/>
      <c r="L94" s="11">
        <f t="shared" si="24"/>
        <v>0</v>
      </c>
      <c r="M94" s="11"/>
      <c r="N94" s="11"/>
      <c r="O94" s="11">
        <v>0</v>
      </c>
      <c r="P94" s="11">
        <f t="shared" si="25"/>
        <v>0</v>
      </c>
      <c r="Q94" s="13"/>
      <c r="R94" s="5">
        <f t="shared" si="26"/>
        <v>0</v>
      </c>
      <c r="S94" s="5">
        <f t="shared" si="27"/>
        <v>0</v>
      </c>
      <c r="T94" s="5"/>
      <c r="U94" s="13"/>
      <c r="V94" s="11"/>
      <c r="W94" s="1" t="e">
        <f t="shared" si="28"/>
        <v>#DIV/0!</v>
      </c>
      <c r="X94" s="11" t="e">
        <f t="shared" si="29"/>
        <v>#DIV/0!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 t="s">
        <v>51</v>
      </c>
      <c r="AJ94" s="1">
        <f t="shared" si="30"/>
        <v>0</v>
      </c>
      <c r="AK94" s="1">
        <f t="shared" si="31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2025-08-14T12:46:37Z</dcterms:created>
  <dcterms:modified xsi:type="dcterms:W3CDTF">2025-08-15T08:32:52Z</dcterms:modified>
</cp:coreProperties>
</file>