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 ПОКОМ КИ филиалы\"/>
    </mc:Choice>
  </mc:AlternateContent>
  <xr:revisionPtr revIDLastSave="0" documentId="13_ncr:1_{81CF25C4-5EF2-47D5-857A-DA94C5070C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I90" i="1" s="1"/>
  <c r="S91" i="1"/>
  <c r="S92" i="1"/>
  <c r="AI92" i="1" s="1"/>
  <c r="S93" i="1"/>
  <c r="S94" i="1"/>
  <c r="AI94" i="1" s="1"/>
  <c r="S6" i="1"/>
  <c r="AI6" i="1" s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0" i="1"/>
  <c r="V91" i="1"/>
  <c r="V92" i="1"/>
  <c r="V93" i="1"/>
  <c r="V94" i="1"/>
  <c r="V6" i="1"/>
  <c r="AI88" i="1" l="1"/>
  <c r="V88" i="1"/>
  <c r="AI86" i="1"/>
  <c r="V86" i="1"/>
  <c r="AI84" i="1"/>
  <c r="V84" i="1"/>
  <c r="AI82" i="1"/>
  <c r="V82" i="1"/>
  <c r="AI80" i="1"/>
  <c r="V80" i="1"/>
  <c r="AI78" i="1"/>
  <c r="V78" i="1"/>
  <c r="AI76" i="1"/>
  <c r="V76" i="1"/>
  <c r="AI74" i="1"/>
  <c r="V74" i="1"/>
  <c r="AI72" i="1"/>
  <c r="V72" i="1"/>
  <c r="AI70" i="1"/>
  <c r="V70" i="1"/>
  <c r="AI68" i="1"/>
  <c r="V68" i="1"/>
  <c r="AI66" i="1"/>
  <c r="V66" i="1"/>
  <c r="AI64" i="1"/>
  <c r="V64" i="1"/>
  <c r="AI62" i="1"/>
  <c r="V62" i="1"/>
  <c r="AI60" i="1"/>
  <c r="V60" i="1"/>
  <c r="AI58" i="1"/>
  <c r="V58" i="1"/>
  <c r="AI56" i="1"/>
  <c r="V56" i="1"/>
  <c r="AI54" i="1"/>
  <c r="V54" i="1"/>
  <c r="AI52" i="1"/>
  <c r="V52" i="1"/>
  <c r="AI50" i="1"/>
  <c r="V50" i="1"/>
  <c r="AI48" i="1"/>
  <c r="V48" i="1"/>
  <c r="AI46" i="1"/>
  <c r="V46" i="1"/>
  <c r="AI44" i="1"/>
  <c r="V44" i="1"/>
  <c r="AI42" i="1"/>
  <c r="V42" i="1"/>
  <c r="AI40" i="1"/>
  <c r="V40" i="1"/>
  <c r="AI38" i="1"/>
  <c r="V38" i="1"/>
  <c r="AI36" i="1"/>
  <c r="V36" i="1"/>
  <c r="AI34" i="1"/>
  <c r="V34" i="1"/>
  <c r="AI32" i="1"/>
  <c r="V32" i="1"/>
  <c r="AI30" i="1"/>
  <c r="V30" i="1"/>
  <c r="AI28" i="1"/>
  <c r="V28" i="1"/>
  <c r="AI26" i="1"/>
  <c r="V26" i="1"/>
  <c r="AI24" i="1"/>
  <c r="V24" i="1"/>
  <c r="AI22" i="1"/>
  <c r="V22" i="1"/>
  <c r="AI20" i="1"/>
  <c r="V20" i="1"/>
  <c r="AI18" i="1"/>
  <c r="V18" i="1"/>
  <c r="AI16" i="1"/>
  <c r="V16" i="1"/>
  <c r="AI14" i="1"/>
  <c r="V14" i="1"/>
  <c r="AI12" i="1"/>
  <c r="V12" i="1"/>
  <c r="AI10" i="1"/>
  <c r="V10" i="1"/>
  <c r="AI8" i="1"/>
  <c r="V8" i="1"/>
  <c r="S5" i="1"/>
  <c r="M7" i="1"/>
  <c r="Q7" i="1" s="1"/>
  <c r="R7" i="1" s="1"/>
  <c r="M8" i="1"/>
  <c r="Q8" i="1" s="1"/>
  <c r="M9" i="1"/>
  <c r="Q9" i="1" s="1"/>
  <c r="M10" i="1"/>
  <c r="Q10" i="1" s="1"/>
  <c r="R10" i="1" s="1"/>
  <c r="M11" i="1"/>
  <c r="Q11" i="1" s="1"/>
  <c r="M12" i="1"/>
  <c r="Q12" i="1" s="1"/>
  <c r="M13" i="1"/>
  <c r="Q13" i="1" s="1"/>
  <c r="R13" i="1" s="1"/>
  <c r="M14" i="1"/>
  <c r="Q14" i="1" s="1"/>
  <c r="M15" i="1"/>
  <c r="Q15" i="1" s="1"/>
  <c r="R15" i="1" s="1"/>
  <c r="M16" i="1"/>
  <c r="Q16" i="1" s="1"/>
  <c r="M17" i="1"/>
  <c r="Q17" i="1" s="1"/>
  <c r="R17" i="1" s="1"/>
  <c r="M18" i="1"/>
  <c r="Q18" i="1" s="1"/>
  <c r="R18" i="1" s="1"/>
  <c r="M19" i="1"/>
  <c r="Q19" i="1" s="1"/>
  <c r="M20" i="1"/>
  <c r="Q20" i="1" s="1"/>
  <c r="M21" i="1"/>
  <c r="Q21" i="1" s="1"/>
  <c r="M22" i="1"/>
  <c r="Q22" i="1" s="1"/>
  <c r="R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R34" i="1" s="1"/>
  <c r="M35" i="1"/>
  <c r="Q35" i="1" s="1"/>
  <c r="M36" i="1"/>
  <c r="Q36" i="1" s="1"/>
  <c r="M37" i="1"/>
  <c r="Q37" i="1" s="1"/>
  <c r="M38" i="1"/>
  <c r="Q38" i="1" s="1"/>
  <c r="R38" i="1" s="1"/>
  <c r="M39" i="1"/>
  <c r="Q39" i="1" s="1"/>
  <c r="R39" i="1" s="1"/>
  <c r="M40" i="1"/>
  <c r="Q40" i="1" s="1"/>
  <c r="R40" i="1" s="1"/>
  <c r="M41" i="1"/>
  <c r="Q41" i="1" s="1"/>
  <c r="R41" i="1" s="1"/>
  <c r="M42" i="1"/>
  <c r="Q42" i="1" s="1"/>
  <c r="M43" i="1"/>
  <c r="Q43" i="1" s="1"/>
  <c r="R43" i="1" s="1"/>
  <c r="M44" i="1"/>
  <c r="Q44" i="1" s="1"/>
  <c r="M45" i="1"/>
  <c r="Q45" i="1" s="1"/>
  <c r="R45" i="1" s="1"/>
  <c r="M46" i="1"/>
  <c r="Q46" i="1" s="1"/>
  <c r="R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R53" i="1" s="1"/>
  <c r="M54" i="1"/>
  <c r="Q54" i="1" s="1"/>
  <c r="R54" i="1" s="1"/>
  <c r="M55" i="1"/>
  <c r="Q55" i="1" s="1"/>
  <c r="R55" i="1" s="1"/>
  <c r="M56" i="1"/>
  <c r="Q56" i="1" s="1"/>
  <c r="M57" i="1"/>
  <c r="Q57" i="1" s="1"/>
  <c r="M58" i="1"/>
  <c r="Q58" i="1" s="1"/>
  <c r="R58" i="1" s="1"/>
  <c r="M59" i="1"/>
  <c r="Q59" i="1" s="1"/>
  <c r="R59" i="1" s="1"/>
  <c r="M60" i="1"/>
  <c r="Q60" i="1" s="1"/>
  <c r="R60" i="1" s="1"/>
  <c r="M61" i="1"/>
  <c r="Q61" i="1" s="1"/>
  <c r="R61" i="1" s="1"/>
  <c r="M62" i="1"/>
  <c r="Q62" i="1" s="1"/>
  <c r="R62" i="1" s="1"/>
  <c r="M63" i="1"/>
  <c r="Q63" i="1" s="1"/>
  <c r="M64" i="1"/>
  <c r="Q64" i="1" s="1"/>
  <c r="M65" i="1"/>
  <c r="Q65" i="1" s="1"/>
  <c r="M66" i="1"/>
  <c r="Q66" i="1" s="1"/>
  <c r="R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R83" i="1" s="1"/>
  <c r="M84" i="1"/>
  <c r="Q84" i="1" s="1"/>
  <c r="M85" i="1"/>
  <c r="Q85" i="1" s="1"/>
  <c r="R85" i="1" s="1"/>
  <c r="M86" i="1"/>
  <c r="Q86" i="1" s="1"/>
  <c r="M87" i="1"/>
  <c r="Q87" i="1" s="1"/>
  <c r="R87" i="1" s="1"/>
  <c r="M88" i="1"/>
  <c r="Q88" i="1" s="1"/>
  <c r="M89" i="1"/>
  <c r="Q89" i="1" s="1"/>
  <c r="M90" i="1"/>
  <c r="Q90" i="1" s="1"/>
  <c r="M91" i="1"/>
  <c r="Q91" i="1" s="1"/>
  <c r="M92" i="1"/>
  <c r="Q92" i="1" s="1"/>
  <c r="W92" i="1" s="1"/>
  <c r="M93" i="1"/>
  <c r="Q93" i="1" s="1"/>
  <c r="W93" i="1" s="1"/>
  <c r="M94" i="1"/>
  <c r="Q94" i="1" s="1"/>
  <c r="M6" i="1"/>
  <c r="Q6" i="1" s="1"/>
  <c r="R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6" i="1"/>
  <c r="R8" i="1" l="1"/>
  <c r="R24" i="1"/>
  <c r="R32" i="1"/>
  <c r="R36" i="1"/>
  <c r="R48" i="1"/>
  <c r="R72" i="1"/>
  <c r="R76" i="1"/>
  <c r="R9" i="1"/>
  <c r="R16" i="1"/>
  <c r="R21" i="1"/>
  <c r="R23" i="1"/>
  <c r="R27" i="1"/>
  <c r="R33" i="1"/>
  <c r="R35" i="1"/>
  <c r="R44" i="1"/>
  <c r="R52" i="1"/>
  <c r="R68" i="1"/>
  <c r="R73" i="1"/>
  <c r="R75" i="1"/>
  <c r="R80" i="1"/>
  <c r="R8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R5" i="1" l="1"/>
  <c r="L5" i="1"/>
  <c r="AI5" i="1" l="1"/>
</calcChain>
</file>

<file path=xl/sharedStrings.xml><?xml version="1.0" encoding="utf-8"?>
<sst xmlns="http://schemas.openxmlformats.org/spreadsheetml/2006/main" count="375" uniqueCount="158">
  <si>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</si>
  <si>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</si>
  <si>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</si>
  <si>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</si>
  <si>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</si>
  <si>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</si>
  <si>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</si>
  <si>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</si>
  <si>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</si>
  <si>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</si>
  <si>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</si>
  <si>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</si>
  <si>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</si>
  <si>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</si>
  <si>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</si>
  <si>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</si>
  <si>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</si>
  <si>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</si>
  <si>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</si>
  <si>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</si>
  <si>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</si>
  <si>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</si>
  <si>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</si>
  <si>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</si>
  <si>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</si>
  <si>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</si>
  <si>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</si>
  <si>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</si>
  <si>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</si>
  <si>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</si>
  <si>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</si>
  <si>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</si>
  <si>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</si>
  <si>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</si>
  <si>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</si>
  <si>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</si>
  <si>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</si>
  <si>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</si>
  <si>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</si>
  <si>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</si>
  <si>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</si>
  <si>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</si>
  <si>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</si>
  <si>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</si>
  <si>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</si>
  <si>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</si>
  <si>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</si>
  <si>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</si>
  <si>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</si>
  <si>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</si>
  <si>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</si>
  <si>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</si>
  <si>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</si>
  <si>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</si>
  <si>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</si>
  <si>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</si>
  <si>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</si>
  <si>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</si>
  <si>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</si>
  <si>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</si>
  <si>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</si>
  <si>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</si>
  <si>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</si>
  <si>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</si>
  <si>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</si>
  <si>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</si>
  <si>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</si>
  <si>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</si>
  <si>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</si>
  <si>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</si>
  <si>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</si>
  <si>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</si>
  <si>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</si>
  <si>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</si>
  <si>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</si>
  <si>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</si>
  <si>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</si>
  <si>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</si>
  <si>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</si>
  <si>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</si>
  <si>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</si>
  <si>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</si>
  <si>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</si>
  <si>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</si>
  <si>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</si>
  <si>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</si>
  <si>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</si>
  <si>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</si>
  <si>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</si>
  <si>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</si>
  <si>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</si>
  <si>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</si>
  <si>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</si>
  <si>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</si>
  <si>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</si>
  <si>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</si>
  <si>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</si>
  <si>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</si>
  <si>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</si>
  <si>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</si>
  <si>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</si>
  <si>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</si>
  <si>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</si>
  <si>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</si>
  <si>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</si>
  <si>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</si>
  <si>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</si>
  <si>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</si>
  <si>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</si>
  <si>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</si>
  <si>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</si>
  <si>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</si>
  <si>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</si>
  <si>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</si>
  <si>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</si>
  <si>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</si>
  <si>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</si>
  <si>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</si>
  <si>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</si>
  <si>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</si>
  <si>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</si>
  <si>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</si>
  <si>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</si>
  <si>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</si>
  <si>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</si>
  <si>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</si>
  <si>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</si>
  <si>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</si>
  <si>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</si>
  <si>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</si>
  <si>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</si>
  <si>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</si>
  <si>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</si>
  <si>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</si>
  <si>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</si>
  <si>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</si>
  <si>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</si>
  <si>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</si>
  <si>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</si>
  <si>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</si>
  <si>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</si>
  <si>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</si>
  <si>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</si>
  <si>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</si>
  <si>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(_19,08)Бутырин(16,08)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</si>
  <si>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</si>
  <si>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25,07,25 филиал обнулил</t>
  </si>
  <si>
    <t>нужно увеличить продажи / ТМА август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</si>
  <si>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</si>
  <si>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t>нужно увеличить продажи / 09,12,24 в уценку 498кг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</si>
  <si>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</si>
  <si>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</si>
  <si>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</si>
  <si>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</si>
  <si>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25,05,25 в уценку 56шт.</t>
    </r>
  </si>
  <si>
    <t>06,01,25 в уценку 13шт.</t>
  </si>
  <si>
    <t>заказ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</si>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</sst>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11,08,25%20&#1041;&#1091;&#1090;&#1099;&#1088;&#1080;&#1085;%20&#1085;&#1072;%20&#1087;&#1086;&#1075;&#1088;&#1091;&#1079;&#1082;&#1091;%20&#1089;%20&#1092;&#1080;&#1083;&#1080;&#1072;&#1083;&#1072;&#1084;&#1080;%2016,08,25/&#1041;&#1091;&#1090;&#1099;&#1088;&#1080;&#1085;%20&#1044;.&#1042;%2019.08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2618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156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170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215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124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456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99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92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110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258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281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142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166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135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10.85546875" customWidth="1"/>
    <col min="22" max="23" width="5" customWidth="1"/>
    <col min="24" max="33" width="6" customWidth="1"/>
    <col min="34" max="34" width="38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144</v>
      </c>
      <c r="P4" s="1" t="s">
        <v>24</v>
      </c>
      <c r="Q4" s="1" t="s">
        <v>25</v>
      </c>
      <c r="R4" s="1"/>
      <c r="S4" s="1" t="s">
        <v>157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40804.069000000003</v>
      </c>
      <c r="F5" s="4">
        <f>SUM(F6:F500)</f>
        <v>40350.518000000004</v>
      </c>
      <c r="G5" s="8"/>
      <c r="H5" s="1"/>
      <c r="I5" s="1"/>
      <c r="J5" s="1"/>
      <c r="K5" s="4">
        <f t="shared" ref="K5:T5" si="0">SUM(K6:K500)</f>
        <v>48353.261999999995</v>
      </c>
      <c r="L5" s="4">
        <f t="shared" si="0"/>
        <v>-7549.1929999999993</v>
      </c>
      <c r="M5" s="4">
        <f t="shared" si="0"/>
        <v>37563.294000000002</v>
      </c>
      <c r="N5" s="4">
        <f t="shared" si="0"/>
        <v>3240.7750000000005</v>
      </c>
      <c r="O5" s="4">
        <f t="shared" si="0"/>
        <v>2618</v>
      </c>
      <c r="P5" s="4">
        <f t="shared" si="0"/>
        <v>17152.928408</v>
      </c>
      <c r="Q5" s="4">
        <f t="shared" si="0"/>
        <v>7512.658800000002</v>
      </c>
      <c r="R5" s="4">
        <f t="shared" si="0"/>
        <v>19992.495392000001</v>
      </c>
      <c r="S5" s="4">
        <f t="shared" si="0"/>
        <v>19992.495392000001</v>
      </c>
      <c r="T5" s="4">
        <f t="shared" si="0"/>
        <v>0</v>
      </c>
      <c r="U5" s="1"/>
      <c r="V5" s="1"/>
      <c r="W5" s="1"/>
      <c r="X5" s="4">
        <f t="shared" ref="X5:AG5" si="1">SUM(X6:X500)</f>
        <v>7335.5158000000019</v>
      </c>
      <c r="Y5" s="4">
        <f t="shared" si="1"/>
        <v>7299.181599999999</v>
      </c>
      <c r="Z5" s="4">
        <f t="shared" si="1"/>
        <v>6870.51</v>
      </c>
      <c r="AA5" s="4">
        <f t="shared" si="1"/>
        <v>6533.3864000000003</v>
      </c>
      <c r="AB5" s="4">
        <f t="shared" si="1"/>
        <v>7685.1267999999991</v>
      </c>
      <c r="AC5" s="4">
        <f t="shared" si="1"/>
        <v>6959.2389999999996</v>
      </c>
      <c r="AD5" s="4">
        <f t="shared" si="1"/>
        <v>9111.8349999999955</v>
      </c>
      <c r="AE5" s="4">
        <f t="shared" si="1"/>
        <v>8935.8065999999963</v>
      </c>
      <c r="AF5" s="4">
        <f t="shared" si="1"/>
        <v>6823.5999999999995</v>
      </c>
      <c r="AG5" s="4">
        <f t="shared" si="1"/>
        <v>7173.8292000000001</v>
      </c>
      <c r="AH5" s="1"/>
      <c r="AI5" s="4">
        <f>SUM(AI6:AI500)</f>
        <v>17136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466.14600000000002</v>
      </c>
      <c r="D6" s="1">
        <v>179.08699999999999</v>
      </c>
      <c r="E6" s="1">
        <v>364.75299999999999</v>
      </c>
      <c r="F6" s="1">
        <v>171.578</v>
      </c>
      <c r="G6" s="8">
        <v>1</v>
      </c>
      <c r="H6" s="1">
        <v>50</v>
      </c>
      <c r="I6" s="1" t="s">
        <v>38</v>
      </c>
      <c r="J6" s="1"/>
      <c r="K6" s="1">
        <v>448.58199999999999</v>
      </c>
      <c r="L6" s="1">
        <f t="shared" ref="L6:L37" si="2">E6-K6</f>
        <v>-83.829000000000008</v>
      </c>
      <c r="M6" s="1">
        <f>E6-N6</f>
        <v>354.113</v>
      </c>
      <c r="N6" s="1">
        <v>10.64</v>
      </c>
      <c r="O6" s="1">
        <f>IFERROR(VLOOKUP(A6,[1]Sheet!$A:$D,4,0),0)</f>
        <v>0</v>
      </c>
      <c r="P6" s="1">
        <v>228.25540000000001</v>
      </c>
      <c r="Q6" s="1">
        <f>M6/5</f>
        <v>70.822599999999994</v>
      </c>
      <c r="R6" s="5">
        <f>10*Q6-P6-F6</f>
        <v>308.3925999999999</v>
      </c>
      <c r="S6" s="5">
        <f>R6</f>
        <v>308.3925999999999</v>
      </c>
      <c r="T6" s="5"/>
      <c r="U6" s="1"/>
      <c r="V6" s="1">
        <f>(F6+P6+S6)/Q6</f>
        <v>10</v>
      </c>
      <c r="W6" s="1">
        <f>(F6+P6)/Q6</f>
        <v>5.6455622922626398</v>
      </c>
      <c r="X6" s="1">
        <v>58.913799999999988</v>
      </c>
      <c r="Y6" s="1">
        <v>56.46759999999999</v>
      </c>
      <c r="Z6" s="1">
        <v>68.415600000000012</v>
      </c>
      <c r="AA6" s="1">
        <v>86.022000000000006</v>
      </c>
      <c r="AB6" s="1">
        <v>129.69159999999999</v>
      </c>
      <c r="AC6" s="1">
        <v>132.0342</v>
      </c>
      <c r="AD6" s="1">
        <v>159.0694</v>
      </c>
      <c r="AE6" s="1">
        <v>180.245</v>
      </c>
      <c r="AF6" s="1">
        <v>143.02000000000001</v>
      </c>
      <c r="AG6" s="1">
        <v>117.80719999999999</v>
      </c>
      <c r="AH6" s="10" t="s">
        <v>146</v>
      </c>
      <c r="AI6" s="1">
        <f>ROUND(G6*S6,0)</f>
        <v>308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398.74900000000002</v>
      </c>
      <c r="D7" s="1">
        <v>348.91</v>
      </c>
      <c r="E7" s="1">
        <v>466.83300000000003</v>
      </c>
      <c r="F7" s="1">
        <v>142.191</v>
      </c>
      <c r="G7" s="8">
        <v>1</v>
      </c>
      <c r="H7" s="1">
        <v>45</v>
      </c>
      <c r="I7" s="1" t="s">
        <v>38</v>
      </c>
      <c r="J7" s="1"/>
      <c r="K7" s="1">
        <v>571.52</v>
      </c>
      <c r="L7" s="1">
        <f t="shared" si="2"/>
        <v>-104.68699999999995</v>
      </c>
      <c r="M7" s="1">
        <f t="shared" ref="M7:M70" si="3">E7-N7</f>
        <v>342.98700000000002</v>
      </c>
      <c r="N7" s="1">
        <v>123.846</v>
      </c>
      <c r="O7" s="1">
        <f>IFERROR(VLOOKUP(A7,[1]Sheet!$A:$D,4,0),0)</f>
        <v>121</v>
      </c>
      <c r="P7" s="1">
        <v>41.321799999999939</v>
      </c>
      <c r="Q7" s="1">
        <f t="shared" ref="Q7:Q70" si="4">M7/5</f>
        <v>68.597400000000007</v>
      </c>
      <c r="R7" s="5">
        <f>9*Q7-P7-F7</f>
        <v>433.86380000000008</v>
      </c>
      <c r="S7" s="5">
        <f t="shared" ref="S7:S70" si="5">R7</f>
        <v>433.86380000000008</v>
      </c>
      <c r="T7" s="5"/>
      <c r="U7" s="1"/>
      <c r="V7" s="1">
        <f t="shared" ref="V7:V70" si="6">(F7+P7+S7)/Q7</f>
        <v>9</v>
      </c>
      <c r="W7" s="1">
        <f t="shared" ref="W7:W70" si="7">(F7+P7)/Q7</f>
        <v>2.6752150956158678</v>
      </c>
      <c r="X7" s="1">
        <v>36.322799999999987</v>
      </c>
      <c r="Y7" s="1">
        <v>32.822400000000002</v>
      </c>
      <c r="Z7" s="1">
        <v>56.683599999999998</v>
      </c>
      <c r="AA7" s="1">
        <v>57.147000000000013</v>
      </c>
      <c r="AB7" s="1">
        <v>42.757199999999997</v>
      </c>
      <c r="AC7" s="1">
        <v>39.599800000000002</v>
      </c>
      <c r="AD7" s="1">
        <v>65.504999999999995</v>
      </c>
      <c r="AE7" s="1">
        <v>70.475399999999993</v>
      </c>
      <c r="AF7" s="1">
        <v>43.914200000000001</v>
      </c>
      <c r="AG7" s="1">
        <v>45.536000000000001</v>
      </c>
      <c r="AH7" s="1"/>
      <c r="AI7" s="1">
        <f t="shared" ref="AI7:AI70" si="8">ROUND(G7*S7,0)</f>
        <v>434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988.75300000000004</v>
      </c>
      <c r="D8" s="1">
        <v>1085.9670000000001</v>
      </c>
      <c r="E8" s="1">
        <v>932.9</v>
      </c>
      <c r="F8" s="1">
        <v>782.42600000000004</v>
      </c>
      <c r="G8" s="8">
        <v>1</v>
      </c>
      <c r="H8" s="1">
        <v>45</v>
      </c>
      <c r="I8" s="1" t="s">
        <v>38</v>
      </c>
      <c r="J8" s="1"/>
      <c r="K8" s="1">
        <v>1177.9760000000001</v>
      </c>
      <c r="L8" s="1">
        <f t="shared" si="2"/>
        <v>-245.07600000000014</v>
      </c>
      <c r="M8" s="1">
        <f t="shared" si="3"/>
        <v>745.37599999999998</v>
      </c>
      <c r="N8" s="1">
        <v>187.524</v>
      </c>
      <c r="O8" s="1">
        <f>IFERROR(VLOOKUP(A8,[1]Sheet!$A:$D,4,0),0)</f>
        <v>156</v>
      </c>
      <c r="P8" s="1">
        <v>268.57240000000002</v>
      </c>
      <c r="Q8" s="1">
        <f t="shared" si="4"/>
        <v>149.0752</v>
      </c>
      <c r="R8" s="5">
        <f t="shared" ref="R8:R10" si="9">10*Q8-P8-F8</f>
        <v>439.75359999999989</v>
      </c>
      <c r="S8" s="5">
        <f t="shared" si="5"/>
        <v>439.75359999999989</v>
      </c>
      <c r="T8" s="5"/>
      <c r="U8" s="1"/>
      <c r="V8" s="1">
        <f t="shared" si="6"/>
        <v>10</v>
      </c>
      <c r="W8" s="1">
        <f t="shared" si="7"/>
        <v>7.0501223543553859</v>
      </c>
      <c r="X8" s="1">
        <v>143.0102</v>
      </c>
      <c r="Y8" s="1">
        <v>144.119</v>
      </c>
      <c r="Z8" s="1">
        <v>135.5206</v>
      </c>
      <c r="AA8" s="1">
        <v>131.565</v>
      </c>
      <c r="AB8" s="1">
        <v>185.7578</v>
      </c>
      <c r="AC8" s="1">
        <v>167.68940000000001</v>
      </c>
      <c r="AD8" s="1">
        <v>163.09379999999999</v>
      </c>
      <c r="AE8" s="1">
        <v>152.78219999999999</v>
      </c>
      <c r="AF8" s="1">
        <v>155.4734</v>
      </c>
      <c r="AG8" s="1">
        <v>157.7688</v>
      </c>
      <c r="AH8" s="1"/>
      <c r="AI8" s="1">
        <f t="shared" si="8"/>
        <v>440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878</v>
      </c>
      <c r="D9" s="1">
        <v>1655</v>
      </c>
      <c r="E9" s="1">
        <v>815</v>
      </c>
      <c r="F9" s="1">
        <v>1055</v>
      </c>
      <c r="G9" s="8">
        <v>0.45</v>
      </c>
      <c r="H9" s="1">
        <v>45</v>
      </c>
      <c r="I9" s="1" t="s">
        <v>38</v>
      </c>
      <c r="J9" s="1"/>
      <c r="K9" s="1">
        <v>971</v>
      </c>
      <c r="L9" s="1">
        <f t="shared" si="2"/>
        <v>-156</v>
      </c>
      <c r="M9" s="1">
        <f t="shared" si="3"/>
        <v>803</v>
      </c>
      <c r="N9" s="1">
        <v>12</v>
      </c>
      <c r="O9" s="1">
        <f>IFERROR(VLOOKUP(A9,[1]Sheet!$A:$D,4,0),0)</f>
        <v>0</v>
      </c>
      <c r="P9" s="1">
        <v>415.65199999999987</v>
      </c>
      <c r="Q9" s="1">
        <f t="shared" si="4"/>
        <v>160.6</v>
      </c>
      <c r="R9" s="5">
        <f t="shared" si="9"/>
        <v>135.34800000000018</v>
      </c>
      <c r="S9" s="5">
        <f t="shared" si="5"/>
        <v>135.34800000000018</v>
      </c>
      <c r="T9" s="5"/>
      <c r="U9" s="1"/>
      <c r="V9" s="1">
        <f t="shared" si="6"/>
        <v>10</v>
      </c>
      <c r="W9" s="1">
        <f t="shared" si="7"/>
        <v>9.157235367372353</v>
      </c>
      <c r="X9" s="1">
        <v>181.4</v>
      </c>
      <c r="Y9" s="1">
        <v>173.8</v>
      </c>
      <c r="Z9" s="1">
        <v>171.2</v>
      </c>
      <c r="AA9" s="1">
        <v>171.4</v>
      </c>
      <c r="AB9" s="1">
        <v>151.4</v>
      </c>
      <c r="AC9" s="1">
        <v>132</v>
      </c>
      <c r="AD9" s="1">
        <v>220.6</v>
      </c>
      <c r="AE9" s="1">
        <v>220.8</v>
      </c>
      <c r="AF9" s="1">
        <v>132.80000000000001</v>
      </c>
      <c r="AG9" s="1">
        <v>120</v>
      </c>
      <c r="AH9" s="1" t="s">
        <v>43</v>
      </c>
      <c r="AI9" s="1">
        <f t="shared" si="8"/>
        <v>61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1038</v>
      </c>
      <c r="D10" s="1">
        <v>1729.412</v>
      </c>
      <c r="E10" s="1">
        <v>1328.412</v>
      </c>
      <c r="F10" s="1">
        <v>629.58799999999997</v>
      </c>
      <c r="G10" s="8">
        <v>0.45</v>
      </c>
      <c r="H10" s="1">
        <v>45</v>
      </c>
      <c r="I10" s="1" t="s">
        <v>38</v>
      </c>
      <c r="J10" s="1"/>
      <c r="K10" s="1">
        <v>1788.412</v>
      </c>
      <c r="L10" s="1">
        <f t="shared" si="2"/>
        <v>-460</v>
      </c>
      <c r="M10" s="1">
        <f t="shared" si="3"/>
        <v>1316.412</v>
      </c>
      <c r="N10" s="1">
        <v>12</v>
      </c>
      <c r="O10" s="1">
        <f>IFERROR(VLOOKUP(A10,[1]Sheet!$A:$D,4,0),0)</f>
        <v>0</v>
      </c>
      <c r="P10" s="1">
        <v>767.80080000000021</v>
      </c>
      <c r="Q10" s="1">
        <f t="shared" si="4"/>
        <v>263.2824</v>
      </c>
      <c r="R10" s="5">
        <f t="shared" si="9"/>
        <v>1235.4351999999999</v>
      </c>
      <c r="S10" s="5">
        <f t="shared" si="5"/>
        <v>1235.4351999999999</v>
      </c>
      <c r="T10" s="5"/>
      <c r="U10" s="1"/>
      <c r="V10" s="1">
        <f t="shared" si="6"/>
        <v>10</v>
      </c>
      <c r="W10" s="1">
        <f t="shared" si="7"/>
        <v>5.3075663242206854</v>
      </c>
      <c r="X10" s="1">
        <v>193.2824</v>
      </c>
      <c r="Y10" s="1">
        <v>136.80000000000001</v>
      </c>
      <c r="Z10" s="1">
        <v>174.2</v>
      </c>
      <c r="AA10" s="1">
        <v>243.2</v>
      </c>
      <c r="AB10" s="1">
        <v>155.22800000000001</v>
      </c>
      <c r="AC10" s="1">
        <v>163.428</v>
      </c>
      <c r="AD10" s="1">
        <v>752</v>
      </c>
      <c r="AE10" s="1">
        <v>662.8</v>
      </c>
      <c r="AF10" s="1">
        <v>333</v>
      </c>
      <c r="AG10" s="1">
        <v>572.50440000000003</v>
      </c>
      <c r="AH10" s="10" t="s">
        <v>43</v>
      </c>
      <c r="AI10" s="1">
        <f t="shared" si="8"/>
        <v>556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104</v>
      </c>
      <c r="D11" s="1">
        <v>45</v>
      </c>
      <c r="E11" s="1">
        <v>33</v>
      </c>
      <c r="F11" s="1">
        <v>109</v>
      </c>
      <c r="G11" s="8">
        <v>0.17</v>
      </c>
      <c r="H11" s="1">
        <v>180</v>
      </c>
      <c r="I11" s="1" t="s">
        <v>38</v>
      </c>
      <c r="J11" s="1"/>
      <c r="K11" s="1">
        <v>33</v>
      </c>
      <c r="L11" s="1">
        <f t="shared" si="2"/>
        <v>0</v>
      </c>
      <c r="M11" s="1">
        <f t="shared" si="3"/>
        <v>33</v>
      </c>
      <c r="N11" s="1"/>
      <c r="O11" s="1">
        <f>IFERROR(VLOOKUP(A11,[1]Sheet!$A:$D,4,0),0)</f>
        <v>0</v>
      </c>
      <c r="P11" s="1">
        <v>17.199999999999989</v>
      </c>
      <c r="Q11" s="1">
        <f t="shared" si="4"/>
        <v>6.6</v>
      </c>
      <c r="R11" s="5"/>
      <c r="S11" s="5">
        <f t="shared" si="5"/>
        <v>0</v>
      </c>
      <c r="T11" s="5"/>
      <c r="U11" s="1"/>
      <c r="V11" s="1">
        <f t="shared" si="6"/>
        <v>19.121212121212121</v>
      </c>
      <c r="W11" s="1">
        <f t="shared" si="7"/>
        <v>19.121212121212121</v>
      </c>
      <c r="X11" s="1">
        <v>10.199999999999999</v>
      </c>
      <c r="Y11" s="1">
        <v>10.199999999999999</v>
      </c>
      <c r="Z11" s="1">
        <v>6.6</v>
      </c>
      <c r="AA11" s="1">
        <v>7</v>
      </c>
      <c r="AB11" s="1">
        <v>8.8000000000000007</v>
      </c>
      <c r="AC11" s="1">
        <v>9</v>
      </c>
      <c r="AD11" s="1">
        <v>12.6</v>
      </c>
      <c r="AE11" s="1">
        <v>13.8</v>
      </c>
      <c r="AF11" s="1">
        <v>13.2</v>
      </c>
      <c r="AG11" s="1">
        <v>13.6</v>
      </c>
      <c r="AH11" s="14" t="s">
        <v>52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16</v>
      </c>
      <c r="D12" s="1">
        <v>20</v>
      </c>
      <c r="E12" s="1">
        <v>10</v>
      </c>
      <c r="F12" s="1">
        <v>24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0</v>
      </c>
      <c r="M12" s="1">
        <f t="shared" si="3"/>
        <v>10</v>
      </c>
      <c r="N12" s="1"/>
      <c r="O12" s="1">
        <f>IFERROR(VLOOKUP(A12,[1]Sheet!$A:$D,4,0),0)</f>
        <v>0</v>
      </c>
      <c r="P12" s="1">
        <v>8.2000000000000028</v>
      </c>
      <c r="Q12" s="1">
        <f t="shared" si="4"/>
        <v>2</v>
      </c>
      <c r="R12" s="5"/>
      <c r="S12" s="5">
        <f t="shared" si="5"/>
        <v>0</v>
      </c>
      <c r="T12" s="5"/>
      <c r="U12" s="1"/>
      <c r="V12" s="1">
        <f t="shared" si="6"/>
        <v>16.100000000000001</v>
      </c>
      <c r="W12" s="1">
        <f t="shared" si="7"/>
        <v>16.100000000000001</v>
      </c>
      <c r="X12" s="1">
        <v>3.2</v>
      </c>
      <c r="Y12" s="1">
        <v>3.2</v>
      </c>
      <c r="Z12" s="1">
        <v>2.6</v>
      </c>
      <c r="AA12" s="1">
        <v>2.6</v>
      </c>
      <c r="AB12" s="1">
        <v>2.2000000000000002</v>
      </c>
      <c r="AC12" s="1">
        <v>3.2</v>
      </c>
      <c r="AD12" s="1">
        <v>2.6</v>
      </c>
      <c r="AE12" s="1">
        <v>4</v>
      </c>
      <c r="AF12" s="1">
        <v>3.4</v>
      </c>
      <c r="AG12" s="1">
        <v>1.2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121</v>
      </c>
      <c r="D13" s="1">
        <v>210</v>
      </c>
      <c r="E13" s="1">
        <v>162</v>
      </c>
      <c r="F13" s="1">
        <v>21</v>
      </c>
      <c r="G13" s="8">
        <v>0.17</v>
      </c>
      <c r="H13" s="1">
        <v>180</v>
      </c>
      <c r="I13" s="1" t="s">
        <v>38</v>
      </c>
      <c r="J13" s="1"/>
      <c r="K13" s="1">
        <v>253</v>
      </c>
      <c r="L13" s="1">
        <f t="shared" si="2"/>
        <v>-91</v>
      </c>
      <c r="M13" s="1">
        <f t="shared" si="3"/>
        <v>162</v>
      </c>
      <c r="N13" s="1"/>
      <c r="O13" s="1">
        <f>IFERROR(VLOOKUP(A13,[1]Sheet!$A:$D,4,0),0)</f>
        <v>0</v>
      </c>
      <c r="P13" s="1">
        <v>76.800000000000011</v>
      </c>
      <c r="Q13" s="1">
        <f t="shared" si="4"/>
        <v>32.4</v>
      </c>
      <c r="R13" s="5">
        <f>9*Q13-P13-F13</f>
        <v>193.79999999999995</v>
      </c>
      <c r="S13" s="5">
        <f t="shared" si="5"/>
        <v>193.79999999999995</v>
      </c>
      <c r="T13" s="5"/>
      <c r="U13" s="1"/>
      <c r="V13" s="1">
        <f t="shared" si="6"/>
        <v>9</v>
      </c>
      <c r="W13" s="1">
        <f t="shared" si="7"/>
        <v>3.018518518518519</v>
      </c>
      <c r="X13" s="1">
        <v>20.8</v>
      </c>
      <c r="Y13" s="1">
        <v>18.2</v>
      </c>
      <c r="Z13" s="1">
        <v>27.6</v>
      </c>
      <c r="AA13" s="1">
        <v>21.4</v>
      </c>
      <c r="AB13" s="1">
        <v>31.8</v>
      </c>
      <c r="AC13" s="1">
        <v>17.2</v>
      </c>
      <c r="AD13" s="1">
        <v>37.799999999999997</v>
      </c>
      <c r="AE13" s="1">
        <v>40.4</v>
      </c>
      <c r="AF13" s="1">
        <v>35.799999999999997</v>
      </c>
      <c r="AG13" s="1">
        <v>40.6</v>
      </c>
      <c r="AH13" s="1"/>
      <c r="AI13" s="1">
        <f t="shared" si="8"/>
        <v>33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48</v>
      </c>
      <c r="B14" s="11" t="s">
        <v>42</v>
      </c>
      <c r="C14" s="11">
        <v>13</v>
      </c>
      <c r="D14" s="11"/>
      <c r="E14" s="11">
        <v>4</v>
      </c>
      <c r="F14" s="11">
        <v>7</v>
      </c>
      <c r="G14" s="12">
        <v>0</v>
      </c>
      <c r="H14" s="11">
        <v>50</v>
      </c>
      <c r="I14" s="11" t="s">
        <v>49</v>
      </c>
      <c r="J14" s="11"/>
      <c r="K14" s="11">
        <v>4</v>
      </c>
      <c r="L14" s="11">
        <f t="shared" si="2"/>
        <v>0</v>
      </c>
      <c r="M14" s="11">
        <f t="shared" si="3"/>
        <v>4</v>
      </c>
      <c r="N14" s="11"/>
      <c r="O14" s="11">
        <f>IFERROR(VLOOKUP(A14,[1]Sheet!$A:$D,4,0),0)</f>
        <v>0</v>
      </c>
      <c r="P14" s="11">
        <v>0</v>
      </c>
      <c r="Q14" s="11">
        <f t="shared" si="4"/>
        <v>0.8</v>
      </c>
      <c r="R14" s="13"/>
      <c r="S14" s="5">
        <f t="shared" si="5"/>
        <v>0</v>
      </c>
      <c r="T14" s="13"/>
      <c r="U14" s="11"/>
      <c r="V14" s="1">
        <f t="shared" si="6"/>
        <v>8.75</v>
      </c>
      <c r="W14" s="11">
        <f t="shared" si="7"/>
        <v>8.75</v>
      </c>
      <c r="X14" s="11">
        <v>1.2</v>
      </c>
      <c r="Y14" s="11">
        <v>1</v>
      </c>
      <c r="Z14" s="11">
        <v>0.6</v>
      </c>
      <c r="AA14" s="11">
        <v>0.8</v>
      </c>
      <c r="AB14" s="11">
        <v>0.8</v>
      </c>
      <c r="AC14" s="11">
        <v>0.6</v>
      </c>
      <c r="AD14" s="11">
        <v>1.2</v>
      </c>
      <c r="AE14" s="11">
        <v>1</v>
      </c>
      <c r="AF14" s="11">
        <v>1.4</v>
      </c>
      <c r="AG14" s="11">
        <v>1.6</v>
      </c>
      <c r="AH14" s="14" t="s">
        <v>110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124</v>
      </c>
      <c r="D15" s="1"/>
      <c r="E15" s="1">
        <v>58</v>
      </c>
      <c r="F15" s="1">
        <v>45</v>
      </c>
      <c r="G15" s="8">
        <v>0.35</v>
      </c>
      <c r="H15" s="1">
        <v>50</v>
      </c>
      <c r="I15" s="1" t="s">
        <v>38</v>
      </c>
      <c r="J15" s="1"/>
      <c r="K15" s="1">
        <v>59</v>
      </c>
      <c r="L15" s="1">
        <f t="shared" si="2"/>
        <v>-1</v>
      </c>
      <c r="M15" s="1">
        <f t="shared" si="3"/>
        <v>58</v>
      </c>
      <c r="N15" s="1"/>
      <c r="O15" s="1">
        <f>IFERROR(VLOOKUP(A15,[1]Sheet!$A:$D,4,0),0)</f>
        <v>0</v>
      </c>
      <c r="P15" s="1">
        <v>0</v>
      </c>
      <c r="Q15" s="1">
        <f t="shared" si="4"/>
        <v>11.6</v>
      </c>
      <c r="R15" s="5">
        <f t="shared" ref="R15:R18" si="10">10*Q15-P15-F15</f>
        <v>71</v>
      </c>
      <c r="S15" s="5">
        <f t="shared" si="5"/>
        <v>71</v>
      </c>
      <c r="T15" s="5"/>
      <c r="U15" s="1"/>
      <c r="V15" s="1">
        <f t="shared" si="6"/>
        <v>10</v>
      </c>
      <c r="W15" s="1">
        <f t="shared" si="7"/>
        <v>3.8793103448275863</v>
      </c>
      <c r="X15" s="1">
        <v>9.8000000000000007</v>
      </c>
      <c r="Y15" s="1">
        <v>6.6</v>
      </c>
      <c r="Z15" s="1">
        <v>2.6</v>
      </c>
      <c r="AA15" s="1">
        <v>6.4</v>
      </c>
      <c r="AB15" s="1">
        <v>8.4</v>
      </c>
      <c r="AC15" s="1">
        <v>7.6</v>
      </c>
      <c r="AD15" s="1">
        <v>15.2</v>
      </c>
      <c r="AE15" s="1">
        <v>13.6</v>
      </c>
      <c r="AF15" s="1">
        <v>10.4</v>
      </c>
      <c r="AG15" s="1">
        <v>13.6</v>
      </c>
      <c r="AH15" s="10" t="s">
        <v>43</v>
      </c>
      <c r="AI15" s="1">
        <f t="shared" si="8"/>
        <v>25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2001.0909999999999</v>
      </c>
      <c r="D16" s="1">
        <v>2331.6959999999999</v>
      </c>
      <c r="E16" s="1">
        <v>1874.848</v>
      </c>
      <c r="F16" s="1">
        <v>1674.221</v>
      </c>
      <c r="G16" s="8">
        <v>1</v>
      </c>
      <c r="H16" s="1">
        <v>55</v>
      </c>
      <c r="I16" s="1" t="s">
        <v>38</v>
      </c>
      <c r="J16" s="1"/>
      <c r="K16" s="1">
        <v>1795.338</v>
      </c>
      <c r="L16" s="1">
        <f t="shared" si="2"/>
        <v>79.509999999999991</v>
      </c>
      <c r="M16" s="1">
        <f t="shared" si="3"/>
        <v>1657.502</v>
      </c>
      <c r="N16" s="1">
        <v>217.346</v>
      </c>
      <c r="O16" s="1">
        <f>IFERROR(VLOOKUP(A16,[1]Sheet!$A:$D,4,0),0)</f>
        <v>170</v>
      </c>
      <c r="P16" s="1">
        <v>632.61411000000066</v>
      </c>
      <c r="Q16" s="1">
        <f t="shared" si="4"/>
        <v>331.50040000000001</v>
      </c>
      <c r="R16" s="5">
        <f t="shared" si="10"/>
        <v>1008.1688899999995</v>
      </c>
      <c r="S16" s="5">
        <f t="shared" si="5"/>
        <v>1008.1688899999995</v>
      </c>
      <c r="T16" s="5"/>
      <c r="U16" s="1"/>
      <c r="V16" s="1">
        <f t="shared" si="6"/>
        <v>10</v>
      </c>
      <c r="W16" s="1">
        <f t="shared" si="7"/>
        <v>6.9587702156618843</v>
      </c>
      <c r="X16" s="1">
        <v>316.81979999999999</v>
      </c>
      <c r="Y16" s="1">
        <v>331.11559999999997</v>
      </c>
      <c r="Z16" s="1">
        <v>303.43380000000002</v>
      </c>
      <c r="AA16" s="1">
        <v>292.61540000000002</v>
      </c>
      <c r="AB16" s="1">
        <v>341.21539999999999</v>
      </c>
      <c r="AC16" s="1">
        <v>264.26760000000002</v>
      </c>
      <c r="AD16" s="1">
        <v>306.24740000000003</v>
      </c>
      <c r="AE16" s="1">
        <v>266.8974</v>
      </c>
      <c r="AF16" s="1">
        <v>145.39240000000001</v>
      </c>
      <c r="AG16" s="1">
        <v>209.9734</v>
      </c>
      <c r="AH16" s="1" t="s">
        <v>54</v>
      </c>
      <c r="AI16" s="1">
        <f t="shared" si="8"/>
        <v>1008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2046.2239999999999</v>
      </c>
      <c r="D17" s="1">
        <v>4770.0659999999998</v>
      </c>
      <c r="E17" s="1">
        <v>2755.5070000000001</v>
      </c>
      <c r="F17" s="1">
        <v>2631.66</v>
      </c>
      <c r="G17" s="8">
        <v>1</v>
      </c>
      <c r="H17" s="1">
        <v>50</v>
      </c>
      <c r="I17" s="1" t="s">
        <v>38</v>
      </c>
      <c r="J17" s="1"/>
      <c r="K17" s="1">
        <v>3583.587</v>
      </c>
      <c r="L17" s="1">
        <f t="shared" si="2"/>
        <v>-828.07999999999993</v>
      </c>
      <c r="M17" s="1">
        <f t="shared" si="3"/>
        <v>2466.7849999999999</v>
      </c>
      <c r="N17" s="1">
        <v>288.72199999999998</v>
      </c>
      <c r="O17" s="1">
        <f>IFERROR(VLOOKUP(A17,[1]Sheet!$A:$D,4,0),0)</f>
        <v>215</v>
      </c>
      <c r="P17" s="1">
        <v>654.4481999999997</v>
      </c>
      <c r="Q17" s="1">
        <f t="shared" si="4"/>
        <v>493.35699999999997</v>
      </c>
      <c r="R17" s="5">
        <f t="shared" si="10"/>
        <v>1647.4618</v>
      </c>
      <c r="S17" s="5">
        <f t="shared" si="5"/>
        <v>1647.4618</v>
      </c>
      <c r="T17" s="5"/>
      <c r="U17" s="1"/>
      <c r="V17" s="1">
        <f t="shared" si="6"/>
        <v>10</v>
      </c>
      <c r="W17" s="1">
        <f t="shared" si="7"/>
        <v>6.6607106010454897</v>
      </c>
      <c r="X17" s="1">
        <v>462.59759999999989</v>
      </c>
      <c r="Y17" s="1">
        <v>485.04379999999992</v>
      </c>
      <c r="Z17" s="1">
        <v>537.00080000000003</v>
      </c>
      <c r="AA17" s="1">
        <v>361.52140000000003</v>
      </c>
      <c r="AB17" s="1">
        <v>461.87979999999999</v>
      </c>
      <c r="AC17" s="1">
        <v>455.86419999999998</v>
      </c>
      <c r="AD17" s="1">
        <v>558.49559999999997</v>
      </c>
      <c r="AE17" s="1">
        <v>562.65740000000005</v>
      </c>
      <c r="AF17" s="1">
        <v>388.6746</v>
      </c>
      <c r="AG17" s="1">
        <v>368.59039999999999</v>
      </c>
      <c r="AH17" s="1" t="s">
        <v>54</v>
      </c>
      <c r="AI17" s="1">
        <f t="shared" si="8"/>
        <v>1647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264.05500000000001</v>
      </c>
      <c r="D18" s="1">
        <v>226.727</v>
      </c>
      <c r="E18" s="1">
        <v>172.15199999999999</v>
      </c>
      <c r="F18" s="1">
        <v>158.04599999999999</v>
      </c>
      <c r="G18" s="8">
        <v>1</v>
      </c>
      <c r="H18" s="1">
        <v>60</v>
      </c>
      <c r="I18" s="1" t="s">
        <v>38</v>
      </c>
      <c r="J18" s="1"/>
      <c r="K18" s="1">
        <v>189.72300000000001</v>
      </c>
      <c r="L18" s="1">
        <f t="shared" si="2"/>
        <v>-17.571000000000026</v>
      </c>
      <c r="M18" s="1">
        <f t="shared" si="3"/>
        <v>172.15199999999999</v>
      </c>
      <c r="N18" s="1"/>
      <c r="O18" s="1">
        <f>IFERROR(VLOOKUP(A18,[1]Sheet!$A:$D,4,0),0)</f>
        <v>0</v>
      </c>
      <c r="P18" s="1">
        <v>82.093400000000031</v>
      </c>
      <c r="Q18" s="1">
        <f t="shared" si="4"/>
        <v>34.430399999999999</v>
      </c>
      <c r="R18" s="5">
        <f t="shared" si="10"/>
        <v>104.16459999999995</v>
      </c>
      <c r="S18" s="5">
        <f t="shared" si="5"/>
        <v>104.16459999999995</v>
      </c>
      <c r="T18" s="5"/>
      <c r="U18" s="1"/>
      <c r="V18" s="1">
        <f t="shared" si="6"/>
        <v>10</v>
      </c>
      <c r="W18" s="1">
        <f t="shared" si="7"/>
        <v>6.9746328825688932</v>
      </c>
      <c r="X18" s="1">
        <v>35.499600000000001</v>
      </c>
      <c r="Y18" s="1">
        <v>33.082799999999999</v>
      </c>
      <c r="Z18" s="1">
        <v>37.029600000000002</v>
      </c>
      <c r="AA18" s="1">
        <v>37.272799999999997</v>
      </c>
      <c r="AB18" s="1">
        <v>35.485999999999997</v>
      </c>
      <c r="AC18" s="1">
        <v>36.704999999999998</v>
      </c>
      <c r="AD18" s="1">
        <v>38.287199999999999</v>
      </c>
      <c r="AE18" s="1">
        <v>39.398200000000003</v>
      </c>
      <c r="AF18" s="1">
        <v>36.1218</v>
      </c>
      <c r="AG18" s="1">
        <v>38.089599999999997</v>
      </c>
      <c r="AH18" s="1"/>
      <c r="AI18" s="1">
        <f t="shared" si="8"/>
        <v>104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1070.001</v>
      </c>
      <c r="D19" s="1">
        <v>2235.652</v>
      </c>
      <c r="E19" s="1">
        <v>677.37300000000005</v>
      </c>
      <c r="F19" s="1">
        <v>2147.567</v>
      </c>
      <c r="G19" s="8">
        <v>1</v>
      </c>
      <c r="H19" s="1">
        <v>60</v>
      </c>
      <c r="I19" s="1" t="s">
        <v>38</v>
      </c>
      <c r="J19" s="1"/>
      <c r="K19" s="1">
        <v>682.34400000000005</v>
      </c>
      <c r="L19" s="1">
        <f t="shared" si="2"/>
        <v>-4.9710000000000036</v>
      </c>
      <c r="M19" s="1">
        <f t="shared" si="3"/>
        <v>542.529</v>
      </c>
      <c r="N19" s="1">
        <v>134.84399999999999</v>
      </c>
      <c r="O19" s="1">
        <f>IFERROR(VLOOKUP(A19,[1]Sheet!$A:$D,4,0),0)</f>
        <v>124</v>
      </c>
      <c r="P19" s="1">
        <v>605.76349999999991</v>
      </c>
      <c r="Q19" s="1">
        <f t="shared" si="4"/>
        <v>108.50579999999999</v>
      </c>
      <c r="R19" s="5"/>
      <c r="S19" s="5">
        <f t="shared" si="5"/>
        <v>0</v>
      </c>
      <c r="T19" s="5"/>
      <c r="U19" s="1"/>
      <c r="V19" s="1">
        <f t="shared" si="6"/>
        <v>25.374961522794177</v>
      </c>
      <c r="W19" s="1">
        <f t="shared" si="7"/>
        <v>25.374961522794177</v>
      </c>
      <c r="X19" s="1">
        <v>267.83600000000001</v>
      </c>
      <c r="Y19" s="1">
        <v>293.80500000000001</v>
      </c>
      <c r="Z19" s="1">
        <v>127.1848</v>
      </c>
      <c r="AA19" s="1">
        <v>98.499600000000015</v>
      </c>
      <c r="AB19" s="1">
        <v>195.4282</v>
      </c>
      <c r="AC19" s="1">
        <v>205.9366</v>
      </c>
      <c r="AD19" s="1">
        <v>171.65880000000001</v>
      </c>
      <c r="AE19" s="1">
        <v>152.57939999999999</v>
      </c>
      <c r="AF19" s="1">
        <v>146.43539999999999</v>
      </c>
      <c r="AG19" s="1">
        <v>173.25040000000001</v>
      </c>
      <c r="AH19" s="14" t="s">
        <v>147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58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>
        <f>IFERROR(VLOOKUP(A20,[1]Sheet!$A:$D,4,0),0)</f>
        <v>0</v>
      </c>
      <c r="P20" s="15">
        <v>0</v>
      </c>
      <c r="Q20" s="15">
        <f t="shared" si="4"/>
        <v>0</v>
      </c>
      <c r="R20" s="17"/>
      <c r="S20" s="5">
        <f t="shared" si="5"/>
        <v>0</v>
      </c>
      <c r="T20" s="17"/>
      <c r="U20" s="15"/>
      <c r="V20" s="1" t="e">
        <f t="shared" si="6"/>
        <v>#DIV/0!</v>
      </c>
      <c r="W20" s="15" t="e">
        <f t="shared" si="7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59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2409.8870000000002</v>
      </c>
      <c r="D21" s="1">
        <v>6704.982</v>
      </c>
      <c r="E21" s="1">
        <v>3436.5340000000001</v>
      </c>
      <c r="F21" s="1">
        <v>3071.12</v>
      </c>
      <c r="G21" s="8">
        <v>1</v>
      </c>
      <c r="H21" s="1">
        <v>60</v>
      </c>
      <c r="I21" s="1" t="s">
        <v>38</v>
      </c>
      <c r="J21" s="1"/>
      <c r="K21" s="1">
        <v>3717.84</v>
      </c>
      <c r="L21" s="1">
        <f t="shared" si="2"/>
        <v>-281.30600000000004</v>
      </c>
      <c r="M21" s="1">
        <f t="shared" si="3"/>
        <v>2932.0840000000003</v>
      </c>
      <c r="N21" s="1">
        <v>504.45</v>
      </c>
      <c r="O21" s="1">
        <f>IFERROR(VLOOKUP(A21,[1]Sheet!$A:$D,4,0),0)</f>
        <v>456</v>
      </c>
      <c r="P21" s="1">
        <v>1107.154652000002</v>
      </c>
      <c r="Q21" s="1">
        <f t="shared" si="4"/>
        <v>586.41680000000008</v>
      </c>
      <c r="R21" s="5">
        <f t="shared" ref="R21:R24" si="11">10*Q21-P21-F21</f>
        <v>1685.8933479999987</v>
      </c>
      <c r="S21" s="5">
        <f t="shared" si="5"/>
        <v>1685.8933479999987</v>
      </c>
      <c r="T21" s="5"/>
      <c r="U21" s="1"/>
      <c r="V21" s="1">
        <f t="shared" si="6"/>
        <v>10</v>
      </c>
      <c r="W21" s="1">
        <f t="shared" si="7"/>
        <v>7.1250937080929493</v>
      </c>
      <c r="X21" s="1">
        <v>534.98919999999998</v>
      </c>
      <c r="Y21" s="1">
        <v>555.95759999999996</v>
      </c>
      <c r="Z21" s="1">
        <v>437.25760000000002</v>
      </c>
      <c r="AA21" s="1">
        <v>424.34440000000012</v>
      </c>
      <c r="AB21" s="1">
        <v>461.00240000000002</v>
      </c>
      <c r="AC21" s="1">
        <v>451.80239999999992</v>
      </c>
      <c r="AD21" s="1">
        <v>539.97180000000003</v>
      </c>
      <c r="AE21" s="1">
        <v>564.37860000000001</v>
      </c>
      <c r="AF21" s="1">
        <v>439.40379999999988</v>
      </c>
      <c r="AG21" s="1">
        <v>434.84800000000001</v>
      </c>
      <c r="AH21" s="1" t="s">
        <v>54</v>
      </c>
      <c r="AI21" s="1">
        <f t="shared" si="8"/>
        <v>1686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233.09299999999999</v>
      </c>
      <c r="D22" s="1">
        <v>887.17899999999997</v>
      </c>
      <c r="E22" s="1">
        <v>428.23200000000003</v>
      </c>
      <c r="F22" s="1">
        <v>312.44400000000002</v>
      </c>
      <c r="G22" s="8">
        <v>1</v>
      </c>
      <c r="H22" s="1">
        <v>60</v>
      </c>
      <c r="I22" s="1" t="s">
        <v>38</v>
      </c>
      <c r="J22" s="1"/>
      <c r="K22" s="1">
        <v>439.34</v>
      </c>
      <c r="L22" s="1">
        <f t="shared" si="2"/>
        <v>-11.107999999999947</v>
      </c>
      <c r="M22" s="1">
        <f t="shared" si="3"/>
        <v>307.58199999999999</v>
      </c>
      <c r="N22" s="1">
        <v>120.65</v>
      </c>
      <c r="O22" s="1">
        <f>IFERROR(VLOOKUP(A22,[1]Sheet!$A:$D,4,0),0)</f>
        <v>99</v>
      </c>
      <c r="P22" s="1">
        <v>236.97920000000011</v>
      </c>
      <c r="Q22" s="1">
        <f t="shared" si="4"/>
        <v>61.516399999999997</v>
      </c>
      <c r="R22" s="5">
        <f t="shared" si="11"/>
        <v>65.740799999999865</v>
      </c>
      <c r="S22" s="5">
        <f t="shared" si="5"/>
        <v>65.740799999999865</v>
      </c>
      <c r="T22" s="5"/>
      <c r="U22" s="1"/>
      <c r="V22" s="1">
        <f t="shared" si="6"/>
        <v>10</v>
      </c>
      <c r="W22" s="1">
        <f t="shared" si="7"/>
        <v>8.9313288814039868</v>
      </c>
      <c r="X22" s="1">
        <v>69.022599999999997</v>
      </c>
      <c r="Y22" s="1">
        <v>72.255200000000002</v>
      </c>
      <c r="Z22" s="1">
        <v>61.949800000000003</v>
      </c>
      <c r="AA22" s="1">
        <v>65.077399999999997</v>
      </c>
      <c r="AB22" s="1">
        <v>99.620800000000003</v>
      </c>
      <c r="AC22" s="1">
        <v>104.06319999999999</v>
      </c>
      <c r="AD22" s="1">
        <v>139.09479999999999</v>
      </c>
      <c r="AE22" s="1">
        <v>135.62139999999999</v>
      </c>
      <c r="AF22" s="1">
        <v>96.094000000000008</v>
      </c>
      <c r="AG22" s="1">
        <v>89.822000000000003</v>
      </c>
      <c r="AH22" s="1"/>
      <c r="AI22" s="1">
        <f t="shared" si="8"/>
        <v>66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855.85299999999995</v>
      </c>
      <c r="D23" s="1">
        <v>1349.444</v>
      </c>
      <c r="E23" s="1">
        <v>964.90800000000002</v>
      </c>
      <c r="F23" s="1">
        <v>562.04700000000003</v>
      </c>
      <c r="G23" s="8">
        <v>1</v>
      </c>
      <c r="H23" s="1">
        <v>60</v>
      </c>
      <c r="I23" s="1" t="s">
        <v>38</v>
      </c>
      <c r="J23" s="1"/>
      <c r="K23" s="1">
        <v>1093.5619999999999</v>
      </c>
      <c r="L23" s="1">
        <f t="shared" si="2"/>
        <v>-128.65399999999988</v>
      </c>
      <c r="M23" s="1">
        <f t="shared" si="3"/>
        <v>869.81100000000004</v>
      </c>
      <c r="N23" s="1">
        <v>95.096999999999994</v>
      </c>
      <c r="O23" s="1">
        <f>IFERROR(VLOOKUP(A23,[1]Sheet!$A:$D,4,0),0)</f>
        <v>92</v>
      </c>
      <c r="P23" s="1">
        <v>359.71874200000002</v>
      </c>
      <c r="Q23" s="1">
        <f t="shared" si="4"/>
        <v>173.9622</v>
      </c>
      <c r="R23" s="5">
        <f t="shared" si="11"/>
        <v>817.8562579999998</v>
      </c>
      <c r="S23" s="5">
        <f t="shared" si="5"/>
        <v>817.8562579999998</v>
      </c>
      <c r="T23" s="5"/>
      <c r="U23" s="1"/>
      <c r="V23" s="1">
        <f t="shared" si="6"/>
        <v>10</v>
      </c>
      <c r="W23" s="1">
        <f t="shared" si="7"/>
        <v>5.2986553515648804</v>
      </c>
      <c r="X23" s="1">
        <v>129.33359999999999</v>
      </c>
      <c r="Y23" s="1">
        <v>135.83539999999999</v>
      </c>
      <c r="Z23" s="1">
        <v>136.5136</v>
      </c>
      <c r="AA23" s="1">
        <v>123.0706</v>
      </c>
      <c r="AB23" s="1">
        <v>94.346399999999988</v>
      </c>
      <c r="AC23" s="1">
        <v>95.048000000000002</v>
      </c>
      <c r="AD23" s="1">
        <v>140.0378</v>
      </c>
      <c r="AE23" s="1">
        <v>134.8638</v>
      </c>
      <c r="AF23" s="1">
        <v>103.4538</v>
      </c>
      <c r="AG23" s="1">
        <v>104.9114</v>
      </c>
      <c r="AH23" s="1" t="s">
        <v>54</v>
      </c>
      <c r="AI23" s="1">
        <f t="shared" si="8"/>
        <v>818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1658.7349999999999</v>
      </c>
      <c r="D24" s="1">
        <v>2453.7109999999998</v>
      </c>
      <c r="E24" s="1">
        <v>1318.75</v>
      </c>
      <c r="F24" s="1">
        <v>1119.0039999999999</v>
      </c>
      <c r="G24" s="8">
        <v>1</v>
      </c>
      <c r="H24" s="1">
        <v>60</v>
      </c>
      <c r="I24" s="1" t="s">
        <v>38</v>
      </c>
      <c r="J24" s="1"/>
      <c r="K24" s="1">
        <v>1302.171</v>
      </c>
      <c r="L24" s="1">
        <f t="shared" si="2"/>
        <v>16.578999999999951</v>
      </c>
      <c r="M24" s="1">
        <f t="shared" si="3"/>
        <v>1165.615</v>
      </c>
      <c r="N24" s="1">
        <v>153.13499999999999</v>
      </c>
      <c r="O24" s="1">
        <f>IFERROR(VLOOKUP(A24,[1]Sheet!$A:$D,4,0),0)</f>
        <v>110</v>
      </c>
      <c r="P24" s="1">
        <v>429.08945999999918</v>
      </c>
      <c r="Q24" s="1">
        <f t="shared" si="4"/>
        <v>233.12299999999999</v>
      </c>
      <c r="R24" s="5">
        <f t="shared" si="11"/>
        <v>783.13654000000088</v>
      </c>
      <c r="S24" s="5">
        <f t="shared" si="5"/>
        <v>783.13654000000088</v>
      </c>
      <c r="T24" s="5"/>
      <c r="U24" s="1"/>
      <c r="V24" s="1">
        <f t="shared" si="6"/>
        <v>10</v>
      </c>
      <c r="W24" s="1">
        <f t="shared" si="7"/>
        <v>6.6406723489316768</v>
      </c>
      <c r="X24" s="1">
        <v>218.1892</v>
      </c>
      <c r="Y24" s="1">
        <v>227.3108</v>
      </c>
      <c r="Z24" s="1">
        <v>228.71340000000001</v>
      </c>
      <c r="AA24" s="1">
        <v>218.39840000000001</v>
      </c>
      <c r="AB24" s="1">
        <v>261.24540000000002</v>
      </c>
      <c r="AC24" s="1">
        <v>198.59</v>
      </c>
      <c r="AD24" s="1">
        <v>232.54560000000001</v>
      </c>
      <c r="AE24" s="1">
        <v>235.4008</v>
      </c>
      <c r="AF24" s="1">
        <v>201.32060000000001</v>
      </c>
      <c r="AG24" s="1">
        <v>202.9872</v>
      </c>
      <c r="AH24" s="1" t="s">
        <v>54</v>
      </c>
      <c r="AI24" s="1">
        <f t="shared" si="8"/>
        <v>783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64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f>IFERROR(VLOOKUP(A25,[1]Sheet!$A:$D,4,0),0)</f>
        <v>0</v>
      </c>
      <c r="P25" s="15">
        <v>0</v>
      </c>
      <c r="Q25" s="15">
        <f t="shared" si="4"/>
        <v>0</v>
      </c>
      <c r="R25" s="17"/>
      <c r="S25" s="5">
        <f t="shared" si="5"/>
        <v>0</v>
      </c>
      <c r="T25" s="17"/>
      <c r="U25" s="15"/>
      <c r="V25" s="1" t="e">
        <f t="shared" si="6"/>
        <v>#DIV/0!</v>
      </c>
      <c r="W25" s="15" t="e">
        <f t="shared" si="7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59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65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f>IFERROR(VLOOKUP(A26,[1]Sheet!$A:$D,4,0),0)</f>
        <v>0</v>
      </c>
      <c r="P26" s="15">
        <v>0</v>
      </c>
      <c r="Q26" s="15">
        <f t="shared" si="4"/>
        <v>0</v>
      </c>
      <c r="R26" s="17"/>
      <c r="S26" s="5">
        <f t="shared" si="5"/>
        <v>0</v>
      </c>
      <c r="T26" s="17"/>
      <c r="U26" s="15"/>
      <c r="V26" s="1" t="e">
        <f t="shared" si="6"/>
        <v>#DIV/0!</v>
      </c>
      <c r="W26" s="15" t="e">
        <f t="shared" si="7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59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1309.9690000000001</v>
      </c>
      <c r="D27" s="1">
        <v>2115.0909999999999</v>
      </c>
      <c r="E27" s="1">
        <v>1309.6369999999999</v>
      </c>
      <c r="F27" s="1">
        <v>848.89300000000003</v>
      </c>
      <c r="G27" s="8">
        <v>1</v>
      </c>
      <c r="H27" s="1">
        <v>30</v>
      </c>
      <c r="I27" s="1" t="s">
        <v>38</v>
      </c>
      <c r="J27" s="1"/>
      <c r="K27" s="1">
        <v>1603.1369999999999</v>
      </c>
      <c r="L27" s="1">
        <f t="shared" si="2"/>
        <v>-293.5</v>
      </c>
      <c r="M27" s="1">
        <f t="shared" si="3"/>
        <v>1199.662</v>
      </c>
      <c r="N27" s="1">
        <v>109.97499999999999</v>
      </c>
      <c r="O27" s="1">
        <f>IFERROR(VLOOKUP(A27,[1]Sheet!$A:$D,4,0),0)</f>
        <v>93</v>
      </c>
      <c r="P27" s="1">
        <v>546.19639999999958</v>
      </c>
      <c r="Q27" s="1">
        <f t="shared" si="4"/>
        <v>239.9324</v>
      </c>
      <c r="R27" s="5">
        <f>10*Q27-P27-F27</f>
        <v>1004.2346000000005</v>
      </c>
      <c r="S27" s="5">
        <f t="shared" si="5"/>
        <v>1004.2346000000005</v>
      </c>
      <c r="T27" s="5"/>
      <c r="U27" s="1"/>
      <c r="V27" s="1">
        <f t="shared" si="6"/>
        <v>10</v>
      </c>
      <c r="W27" s="1">
        <f t="shared" si="7"/>
        <v>5.8145102537214637</v>
      </c>
      <c r="X27" s="1">
        <v>203.25640000000001</v>
      </c>
      <c r="Y27" s="1">
        <v>201.97280000000001</v>
      </c>
      <c r="Z27" s="1">
        <v>204.7424</v>
      </c>
      <c r="AA27" s="1">
        <v>208.33879999999999</v>
      </c>
      <c r="AB27" s="1">
        <v>250.77879999999999</v>
      </c>
      <c r="AC27" s="1">
        <v>210.34299999999999</v>
      </c>
      <c r="AD27" s="1">
        <v>213.1086</v>
      </c>
      <c r="AE27" s="1">
        <v>236.9854</v>
      </c>
      <c r="AF27" s="1">
        <v>176.1448</v>
      </c>
      <c r="AG27" s="1">
        <v>170.4014</v>
      </c>
      <c r="AH27" s="1" t="s">
        <v>54</v>
      </c>
      <c r="AI27" s="1">
        <f t="shared" si="8"/>
        <v>1004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67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f>IFERROR(VLOOKUP(A28,[1]Sheet!$A:$D,4,0),0)</f>
        <v>0</v>
      </c>
      <c r="P28" s="15">
        <v>0</v>
      </c>
      <c r="Q28" s="15">
        <f t="shared" si="4"/>
        <v>0</v>
      </c>
      <c r="R28" s="17"/>
      <c r="S28" s="5">
        <f t="shared" si="5"/>
        <v>0</v>
      </c>
      <c r="T28" s="17"/>
      <c r="U28" s="15"/>
      <c r="V28" s="1" t="e">
        <f t="shared" si="6"/>
        <v>#DIV/0!</v>
      </c>
      <c r="W28" s="15" t="e">
        <f t="shared" si="7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59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5" t="s">
        <v>37</v>
      </c>
      <c r="C29" s="15"/>
      <c r="D29" s="15"/>
      <c r="E29" s="15"/>
      <c r="F29" s="15"/>
      <c r="G29" s="16">
        <v>0</v>
      </c>
      <c r="H29" s="15">
        <v>40</v>
      </c>
      <c r="I29" s="15" t="s">
        <v>38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f>IFERROR(VLOOKUP(A29,[1]Sheet!$A:$D,4,0),0)</f>
        <v>0</v>
      </c>
      <c r="P29" s="15">
        <v>0</v>
      </c>
      <c r="Q29" s="15">
        <f t="shared" si="4"/>
        <v>0</v>
      </c>
      <c r="R29" s="17"/>
      <c r="S29" s="5">
        <f t="shared" si="5"/>
        <v>0</v>
      </c>
      <c r="T29" s="17"/>
      <c r="U29" s="15"/>
      <c r="V29" s="1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59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69</v>
      </c>
      <c r="B30" s="15" t="s">
        <v>37</v>
      </c>
      <c r="C30" s="15"/>
      <c r="D30" s="15"/>
      <c r="E30" s="15"/>
      <c r="F30" s="15"/>
      <c r="G30" s="16">
        <v>0</v>
      </c>
      <c r="H30" s="15">
        <v>30</v>
      </c>
      <c r="I30" s="15" t="s">
        <v>38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f>IFERROR(VLOOKUP(A30,[1]Sheet!$A:$D,4,0),0)</f>
        <v>0</v>
      </c>
      <c r="P30" s="15">
        <v>0</v>
      </c>
      <c r="Q30" s="15">
        <f t="shared" si="4"/>
        <v>0</v>
      </c>
      <c r="R30" s="17"/>
      <c r="S30" s="5">
        <f t="shared" si="5"/>
        <v>0</v>
      </c>
      <c r="T30" s="17"/>
      <c r="U30" s="15"/>
      <c r="V30" s="1" t="e">
        <f t="shared" si="6"/>
        <v>#DIV/0!</v>
      </c>
      <c r="W30" s="15" t="e">
        <f t="shared" si="7"/>
        <v>#DIV/0!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 t="s">
        <v>59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70</v>
      </c>
      <c r="B31" s="15" t="s">
        <v>37</v>
      </c>
      <c r="C31" s="15"/>
      <c r="D31" s="15"/>
      <c r="E31" s="15"/>
      <c r="F31" s="15"/>
      <c r="G31" s="16">
        <v>0</v>
      </c>
      <c r="H31" s="15">
        <v>50</v>
      </c>
      <c r="I31" s="15" t="s">
        <v>38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f>IFERROR(VLOOKUP(A31,[1]Sheet!$A:$D,4,0),0)</f>
        <v>0</v>
      </c>
      <c r="P31" s="15">
        <v>0</v>
      </c>
      <c r="Q31" s="15">
        <f t="shared" si="4"/>
        <v>0</v>
      </c>
      <c r="R31" s="17"/>
      <c r="S31" s="5">
        <f t="shared" si="5"/>
        <v>0</v>
      </c>
      <c r="T31" s="17"/>
      <c r="U31" s="15"/>
      <c r="V31" s="1" t="e">
        <f t="shared" si="6"/>
        <v>#DIV/0!</v>
      </c>
      <c r="W31" s="15" t="e">
        <f t="shared" si="7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59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7.423</v>
      </c>
      <c r="D32" s="1">
        <v>5.5369999999999999</v>
      </c>
      <c r="E32" s="1">
        <v>3.7050000000000001</v>
      </c>
      <c r="F32" s="1">
        <v>2.7370000000000001</v>
      </c>
      <c r="G32" s="8">
        <v>1</v>
      </c>
      <c r="H32" s="1">
        <v>50</v>
      </c>
      <c r="I32" s="1" t="s">
        <v>38</v>
      </c>
      <c r="J32" s="1"/>
      <c r="K32" s="1">
        <v>8.1999999999999993</v>
      </c>
      <c r="L32" s="1">
        <f t="shared" si="2"/>
        <v>-4.4949999999999992</v>
      </c>
      <c r="M32" s="1">
        <f t="shared" si="3"/>
        <v>3.7050000000000001</v>
      </c>
      <c r="N32" s="1"/>
      <c r="O32" s="1">
        <f>IFERROR(VLOOKUP(A32,[1]Sheet!$A:$D,4,0),0)</f>
        <v>0</v>
      </c>
      <c r="P32" s="1">
        <v>0</v>
      </c>
      <c r="Q32" s="1">
        <f t="shared" si="4"/>
        <v>0.74099999999999999</v>
      </c>
      <c r="R32" s="5">
        <f t="shared" ref="R32:R36" si="12">10*Q32-P32-F32</f>
        <v>4.673</v>
      </c>
      <c r="S32" s="5">
        <f t="shared" si="5"/>
        <v>4.673</v>
      </c>
      <c r="T32" s="5"/>
      <c r="U32" s="1"/>
      <c r="V32" s="1">
        <f t="shared" si="6"/>
        <v>10</v>
      </c>
      <c r="W32" s="1">
        <f t="shared" si="7"/>
        <v>3.6936572199730096</v>
      </c>
      <c r="X32" s="1">
        <v>0.187</v>
      </c>
      <c r="Y32" s="1">
        <v>0.37319999999999998</v>
      </c>
      <c r="Z32" s="1">
        <v>0.92300000000000004</v>
      </c>
      <c r="AA32" s="1">
        <v>0.54980000000000007</v>
      </c>
      <c r="AB32" s="1">
        <v>0.55859999999999999</v>
      </c>
      <c r="AC32" s="1">
        <v>0.74439999999999995</v>
      </c>
      <c r="AD32" s="1">
        <v>0.18579999999999999</v>
      </c>
      <c r="AE32" s="1">
        <v>0</v>
      </c>
      <c r="AF32" s="1">
        <v>0.19259999999999999</v>
      </c>
      <c r="AG32" s="1">
        <v>0.19259999999999999</v>
      </c>
      <c r="AH32" s="1" t="s">
        <v>72</v>
      </c>
      <c r="AI32" s="1">
        <f t="shared" si="8"/>
        <v>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42</v>
      </c>
      <c r="C33" s="1">
        <v>1286</v>
      </c>
      <c r="D33" s="1">
        <v>2605</v>
      </c>
      <c r="E33" s="1">
        <v>1459</v>
      </c>
      <c r="F33" s="1">
        <v>1381</v>
      </c>
      <c r="G33" s="8">
        <v>0.4</v>
      </c>
      <c r="H33" s="1">
        <v>45</v>
      </c>
      <c r="I33" s="1" t="s">
        <v>38</v>
      </c>
      <c r="J33" s="1"/>
      <c r="K33" s="1">
        <v>1776</v>
      </c>
      <c r="L33" s="1">
        <f t="shared" si="2"/>
        <v>-317</v>
      </c>
      <c r="M33" s="1">
        <f t="shared" si="3"/>
        <v>1189</v>
      </c>
      <c r="N33" s="1">
        <v>270</v>
      </c>
      <c r="O33" s="1">
        <f>IFERROR(VLOOKUP(A33,[1]Sheet!$A:$D,4,0),0)</f>
        <v>258</v>
      </c>
      <c r="P33" s="1">
        <v>527.22399999999971</v>
      </c>
      <c r="Q33" s="1">
        <f t="shared" si="4"/>
        <v>237.8</v>
      </c>
      <c r="R33" s="5">
        <f t="shared" si="12"/>
        <v>469.77600000000029</v>
      </c>
      <c r="S33" s="5">
        <f t="shared" si="5"/>
        <v>469.77600000000029</v>
      </c>
      <c r="T33" s="5"/>
      <c r="U33" s="1"/>
      <c r="V33" s="1">
        <f t="shared" si="6"/>
        <v>10</v>
      </c>
      <c r="W33" s="1">
        <f t="shared" si="7"/>
        <v>8.0244911690496199</v>
      </c>
      <c r="X33" s="1">
        <v>226</v>
      </c>
      <c r="Y33" s="1">
        <v>220</v>
      </c>
      <c r="Z33" s="1">
        <v>239.6</v>
      </c>
      <c r="AA33" s="1">
        <v>234.8</v>
      </c>
      <c r="AB33" s="1">
        <v>256.8</v>
      </c>
      <c r="AC33" s="1">
        <v>215.8</v>
      </c>
      <c r="AD33" s="1">
        <v>271.8</v>
      </c>
      <c r="AE33" s="1">
        <v>261.8</v>
      </c>
      <c r="AF33" s="1">
        <v>199.4</v>
      </c>
      <c r="AG33" s="1">
        <v>191.4</v>
      </c>
      <c r="AH33" s="1" t="s">
        <v>43</v>
      </c>
      <c r="AI33" s="1">
        <f t="shared" si="8"/>
        <v>188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42</v>
      </c>
      <c r="C34" s="1">
        <v>725</v>
      </c>
      <c r="D34" s="1">
        <v>452.63</v>
      </c>
      <c r="E34" s="1">
        <v>499.63</v>
      </c>
      <c r="F34" s="1">
        <v>342.37</v>
      </c>
      <c r="G34" s="8">
        <v>0.45</v>
      </c>
      <c r="H34" s="1">
        <v>50</v>
      </c>
      <c r="I34" s="1" t="s">
        <v>38</v>
      </c>
      <c r="J34" s="1"/>
      <c r="K34" s="1">
        <v>617.63</v>
      </c>
      <c r="L34" s="1">
        <f t="shared" si="2"/>
        <v>-118</v>
      </c>
      <c r="M34" s="1">
        <f t="shared" si="3"/>
        <v>499.63</v>
      </c>
      <c r="N34" s="1"/>
      <c r="O34" s="1">
        <f>IFERROR(VLOOKUP(A34,[1]Sheet!$A:$D,4,0),0)</f>
        <v>0</v>
      </c>
      <c r="P34" s="1">
        <v>323.39999999999998</v>
      </c>
      <c r="Q34" s="1">
        <f t="shared" si="4"/>
        <v>99.926000000000002</v>
      </c>
      <c r="R34" s="5">
        <f t="shared" si="12"/>
        <v>333.49</v>
      </c>
      <c r="S34" s="5">
        <f t="shared" si="5"/>
        <v>333.49</v>
      </c>
      <c r="T34" s="5"/>
      <c r="U34" s="1"/>
      <c r="V34" s="1">
        <f t="shared" si="6"/>
        <v>10</v>
      </c>
      <c r="W34" s="1">
        <f t="shared" si="7"/>
        <v>6.6626303464563774</v>
      </c>
      <c r="X34" s="1">
        <v>89.2</v>
      </c>
      <c r="Y34" s="1">
        <v>67.8</v>
      </c>
      <c r="Z34" s="1">
        <v>63</v>
      </c>
      <c r="AA34" s="1">
        <v>102.2</v>
      </c>
      <c r="AB34" s="1">
        <v>67</v>
      </c>
      <c r="AC34" s="1">
        <v>41</v>
      </c>
      <c r="AD34" s="1">
        <v>229</v>
      </c>
      <c r="AE34" s="1">
        <v>249.4</v>
      </c>
      <c r="AF34" s="1">
        <v>257</v>
      </c>
      <c r="AG34" s="1">
        <v>334.4</v>
      </c>
      <c r="AH34" s="1" t="s">
        <v>43</v>
      </c>
      <c r="AI34" s="1">
        <f t="shared" si="8"/>
        <v>150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42</v>
      </c>
      <c r="C35" s="1">
        <v>736</v>
      </c>
      <c r="D35" s="1">
        <v>2892</v>
      </c>
      <c r="E35" s="1">
        <v>1223</v>
      </c>
      <c r="F35" s="1">
        <v>1177</v>
      </c>
      <c r="G35" s="8">
        <v>0.4</v>
      </c>
      <c r="H35" s="1">
        <v>45</v>
      </c>
      <c r="I35" s="1" t="s">
        <v>38</v>
      </c>
      <c r="J35" s="1"/>
      <c r="K35" s="1">
        <v>1477</v>
      </c>
      <c r="L35" s="1">
        <f t="shared" si="2"/>
        <v>-254</v>
      </c>
      <c r="M35" s="1">
        <f t="shared" si="3"/>
        <v>929</v>
      </c>
      <c r="N35" s="1">
        <v>294</v>
      </c>
      <c r="O35" s="1">
        <f>IFERROR(VLOOKUP(A35,[1]Sheet!$A:$D,4,0),0)</f>
        <v>281</v>
      </c>
      <c r="P35" s="1">
        <v>426.2</v>
      </c>
      <c r="Q35" s="1">
        <f t="shared" si="4"/>
        <v>185.8</v>
      </c>
      <c r="R35" s="5">
        <f t="shared" si="12"/>
        <v>254.79999999999995</v>
      </c>
      <c r="S35" s="5">
        <f t="shared" si="5"/>
        <v>254.79999999999995</v>
      </c>
      <c r="T35" s="5"/>
      <c r="U35" s="1"/>
      <c r="V35" s="1">
        <f t="shared" si="6"/>
        <v>10</v>
      </c>
      <c r="W35" s="1">
        <f t="shared" si="7"/>
        <v>8.6286329386437028</v>
      </c>
      <c r="X35" s="1">
        <v>187.8</v>
      </c>
      <c r="Y35" s="1">
        <v>189.8</v>
      </c>
      <c r="Z35" s="1">
        <v>203.2</v>
      </c>
      <c r="AA35" s="1">
        <v>180.6</v>
      </c>
      <c r="AB35" s="1">
        <v>260.2</v>
      </c>
      <c r="AC35" s="1">
        <v>241.8</v>
      </c>
      <c r="AD35" s="1">
        <v>288.2</v>
      </c>
      <c r="AE35" s="1">
        <v>289.60000000000002</v>
      </c>
      <c r="AF35" s="1">
        <v>201.6</v>
      </c>
      <c r="AG35" s="1">
        <v>203.2</v>
      </c>
      <c r="AH35" s="1"/>
      <c r="AI35" s="1">
        <f t="shared" si="8"/>
        <v>102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>
        <v>152.17699999999999</v>
      </c>
      <c r="D36" s="1">
        <v>1134.277</v>
      </c>
      <c r="E36" s="1">
        <v>392.77699999999999</v>
      </c>
      <c r="F36" s="1">
        <v>516.60599999999999</v>
      </c>
      <c r="G36" s="8">
        <v>1</v>
      </c>
      <c r="H36" s="1">
        <v>45</v>
      </c>
      <c r="I36" s="1" t="s">
        <v>38</v>
      </c>
      <c r="J36" s="1"/>
      <c r="K36" s="1">
        <v>523.05499999999995</v>
      </c>
      <c r="L36" s="1">
        <f t="shared" si="2"/>
        <v>-130.27799999999996</v>
      </c>
      <c r="M36" s="1">
        <f t="shared" si="3"/>
        <v>392.77699999999999</v>
      </c>
      <c r="N36" s="1"/>
      <c r="O36" s="1">
        <f>IFERROR(VLOOKUP(A36,[1]Sheet!$A:$D,4,0),0)</f>
        <v>0</v>
      </c>
      <c r="P36" s="1">
        <v>224.1072080000001</v>
      </c>
      <c r="Q36" s="1">
        <f t="shared" si="4"/>
        <v>78.555399999999992</v>
      </c>
      <c r="R36" s="5">
        <f t="shared" si="12"/>
        <v>44.840791999999738</v>
      </c>
      <c r="S36" s="5">
        <f t="shared" si="5"/>
        <v>44.840791999999738</v>
      </c>
      <c r="T36" s="5"/>
      <c r="U36" s="1"/>
      <c r="V36" s="1">
        <f t="shared" si="6"/>
        <v>10</v>
      </c>
      <c r="W36" s="1">
        <f t="shared" si="7"/>
        <v>9.42918256415218</v>
      </c>
      <c r="X36" s="1">
        <v>89.589799999999997</v>
      </c>
      <c r="Y36" s="1">
        <v>98.007000000000005</v>
      </c>
      <c r="Z36" s="1">
        <v>74.71520000000001</v>
      </c>
      <c r="AA36" s="1">
        <v>65.141000000000005</v>
      </c>
      <c r="AB36" s="1">
        <v>69.625600000000006</v>
      </c>
      <c r="AC36" s="1">
        <v>68.394599999999997</v>
      </c>
      <c r="AD36" s="1">
        <v>73.153400000000005</v>
      </c>
      <c r="AE36" s="1">
        <v>82.155799999999999</v>
      </c>
      <c r="AF36" s="1">
        <v>76.114999999999995</v>
      </c>
      <c r="AG36" s="1">
        <v>69.273400000000009</v>
      </c>
      <c r="AH36" s="1"/>
      <c r="AI36" s="1">
        <f t="shared" si="8"/>
        <v>45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77</v>
      </c>
      <c r="B37" s="15" t="s">
        <v>42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f>IFERROR(VLOOKUP(A37,[1]Sheet!$A:$D,4,0),0)</f>
        <v>0</v>
      </c>
      <c r="P37" s="15">
        <v>0</v>
      </c>
      <c r="Q37" s="15">
        <f t="shared" si="4"/>
        <v>0</v>
      </c>
      <c r="R37" s="17"/>
      <c r="S37" s="5">
        <f t="shared" si="5"/>
        <v>0</v>
      </c>
      <c r="T37" s="17"/>
      <c r="U37" s="15"/>
      <c r="V37" s="1" t="e">
        <f t="shared" si="6"/>
        <v>#DIV/0!</v>
      </c>
      <c r="W37" s="15" t="e">
        <f t="shared" si="7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78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258</v>
      </c>
      <c r="D38" s="1">
        <v>319</v>
      </c>
      <c r="E38" s="1">
        <v>303</v>
      </c>
      <c r="F38" s="1">
        <v>168</v>
      </c>
      <c r="G38" s="8">
        <v>0.35</v>
      </c>
      <c r="H38" s="1">
        <v>40</v>
      </c>
      <c r="I38" s="1" t="s">
        <v>38</v>
      </c>
      <c r="J38" s="1"/>
      <c r="K38" s="1">
        <v>361</v>
      </c>
      <c r="L38" s="1">
        <f t="shared" ref="L38:L69" si="13">E38-K38</f>
        <v>-58</v>
      </c>
      <c r="M38" s="1">
        <f t="shared" si="3"/>
        <v>303</v>
      </c>
      <c r="N38" s="1"/>
      <c r="O38" s="1">
        <f>IFERROR(VLOOKUP(A38,[1]Sheet!$A:$D,4,0),0)</f>
        <v>0</v>
      </c>
      <c r="P38" s="1">
        <v>139.4499999999999</v>
      </c>
      <c r="Q38" s="1">
        <f t="shared" si="4"/>
        <v>60.6</v>
      </c>
      <c r="R38" s="5">
        <f t="shared" ref="R38:R46" si="14">10*Q38-P38-F38</f>
        <v>298.55000000000007</v>
      </c>
      <c r="S38" s="5">
        <f t="shared" si="5"/>
        <v>298.55000000000007</v>
      </c>
      <c r="T38" s="5"/>
      <c r="U38" s="1"/>
      <c r="V38" s="1">
        <f t="shared" si="6"/>
        <v>10</v>
      </c>
      <c r="W38" s="1">
        <f t="shared" si="7"/>
        <v>5.0734323432343222</v>
      </c>
      <c r="X38" s="1">
        <v>46</v>
      </c>
      <c r="Y38" s="1">
        <v>46.6</v>
      </c>
      <c r="Z38" s="1">
        <v>58.2</v>
      </c>
      <c r="AA38" s="1">
        <v>45.2</v>
      </c>
      <c r="AB38" s="1">
        <v>38.799999999999997</v>
      </c>
      <c r="AC38" s="1">
        <v>42.4</v>
      </c>
      <c r="AD38" s="1">
        <v>57</v>
      </c>
      <c r="AE38" s="1">
        <v>55</v>
      </c>
      <c r="AF38" s="1">
        <v>47</v>
      </c>
      <c r="AG38" s="1">
        <v>49</v>
      </c>
      <c r="AH38" s="1"/>
      <c r="AI38" s="1">
        <f t="shared" si="8"/>
        <v>104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51.552</v>
      </c>
      <c r="D39" s="1">
        <v>12.292</v>
      </c>
      <c r="E39" s="1">
        <v>30.332000000000001</v>
      </c>
      <c r="F39" s="1">
        <v>-2.2759999999999998</v>
      </c>
      <c r="G39" s="8">
        <v>1</v>
      </c>
      <c r="H39" s="1">
        <v>40</v>
      </c>
      <c r="I39" s="1" t="s">
        <v>38</v>
      </c>
      <c r="J39" s="1"/>
      <c r="K39" s="1">
        <v>35.299999999999997</v>
      </c>
      <c r="L39" s="1">
        <f t="shared" si="13"/>
        <v>-4.9679999999999964</v>
      </c>
      <c r="M39" s="1">
        <f t="shared" si="3"/>
        <v>30.332000000000001</v>
      </c>
      <c r="N39" s="1"/>
      <c r="O39" s="1">
        <f>IFERROR(VLOOKUP(A39,[1]Sheet!$A:$D,4,0),0)</f>
        <v>0</v>
      </c>
      <c r="P39" s="1">
        <v>35.873600000000003</v>
      </c>
      <c r="Q39" s="1">
        <f t="shared" si="4"/>
        <v>6.0663999999999998</v>
      </c>
      <c r="R39" s="5">
        <f t="shared" si="14"/>
        <v>27.066399999999998</v>
      </c>
      <c r="S39" s="5">
        <f t="shared" si="5"/>
        <v>27.066399999999998</v>
      </c>
      <c r="T39" s="5"/>
      <c r="U39" s="1"/>
      <c r="V39" s="1">
        <f t="shared" si="6"/>
        <v>10</v>
      </c>
      <c r="W39" s="1">
        <f t="shared" si="7"/>
        <v>5.5383093762363185</v>
      </c>
      <c r="X39" s="1">
        <v>5.0255999999999998</v>
      </c>
      <c r="Y39" s="1">
        <v>5.6017999999999999</v>
      </c>
      <c r="Z39" s="1">
        <v>6.6915999999999993</v>
      </c>
      <c r="AA39" s="1">
        <v>5.8218000000000014</v>
      </c>
      <c r="AB39" s="1">
        <v>8.3680000000000003</v>
      </c>
      <c r="AC39" s="1">
        <v>8.6486000000000001</v>
      </c>
      <c r="AD39" s="1">
        <v>8.718399999999999</v>
      </c>
      <c r="AE39" s="1">
        <v>11.184200000000001</v>
      </c>
      <c r="AF39" s="1">
        <v>9.6757999999999988</v>
      </c>
      <c r="AG39" s="1">
        <v>6.9428000000000001</v>
      </c>
      <c r="AH39" s="1"/>
      <c r="AI39" s="1">
        <f t="shared" si="8"/>
        <v>27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42</v>
      </c>
      <c r="C40" s="1">
        <v>283</v>
      </c>
      <c r="D40" s="1">
        <v>408</v>
      </c>
      <c r="E40" s="1">
        <v>479</v>
      </c>
      <c r="F40" s="1">
        <v>102</v>
      </c>
      <c r="G40" s="8">
        <v>0.4</v>
      </c>
      <c r="H40" s="1">
        <v>40</v>
      </c>
      <c r="I40" s="1" t="s">
        <v>38</v>
      </c>
      <c r="J40" s="1"/>
      <c r="K40" s="1">
        <v>489</v>
      </c>
      <c r="L40" s="1">
        <f t="shared" si="13"/>
        <v>-10</v>
      </c>
      <c r="M40" s="1">
        <f t="shared" si="3"/>
        <v>335</v>
      </c>
      <c r="N40" s="1">
        <v>144</v>
      </c>
      <c r="O40" s="1">
        <f>IFERROR(VLOOKUP(A40,[1]Sheet!$A:$D,4,0),0)</f>
        <v>142</v>
      </c>
      <c r="P40" s="1">
        <v>100.93000000000011</v>
      </c>
      <c r="Q40" s="1">
        <f t="shared" si="4"/>
        <v>67</v>
      </c>
      <c r="R40" s="5">
        <f>9*Q40-P40-F40</f>
        <v>400.06999999999988</v>
      </c>
      <c r="S40" s="5">
        <f t="shared" si="5"/>
        <v>400.06999999999988</v>
      </c>
      <c r="T40" s="5"/>
      <c r="U40" s="1"/>
      <c r="V40" s="1">
        <f t="shared" si="6"/>
        <v>9</v>
      </c>
      <c r="W40" s="1">
        <f t="shared" si="7"/>
        <v>3.0288059701492553</v>
      </c>
      <c r="X40" s="1">
        <v>45.6</v>
      </c>
      <c r="Y40" s="1">
        <v>46.8</v>
      </c>
      <c r="Z40" s="1">
        <v>51</v>
      </c>
      <c r="AA40" s="1">
        <v>46.6</v>
      </c>
      <c r="AB40" s="1">
        <v>49.4</v>
      </c>
      <c r="AC40" s="1">
        <v>35.4</v>
      </c>
      <c r="AD40" s="1">
        <v>58</v>
      </c>
      <c r="AE40" s="1">
        <v>61.8</v>
      </c>
      <c r="AF40" s="1">
        <v>39</v>
      </c>
      <c r="AG40" s="1">
        <v>41.8</v>
      </c>
      <c r="AH40" s="1"/>
      <c r="AI40" s="1">
        <f t="shared" si="8"/>
        <v>160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472</v>
      </c>
      <c r="D41" s="1">
        <v>617</v>
      </c>
      <c r="E41" s="1">
        <v>577</v>
      </c>
      <c r="F41" s="1">
        <v>239</v>
      </c>
      <c r="G41" s="8">
        <v>0.4</v>
      </c>
      <c r="H41" s="1">
        <v>45</v>
      </c>
      <c r="I41" s="1" t="s">
        <v>38</v>
      </c>
      <c r="J41" s="1"/>
      <c r="K41" s="1">
        <v>586</v>
      </c>
      <c r="L41" s="1">
        <f t="shared" si="13"/>
        <v>-9</v>
      </c>
      <c r="M41" s="1">
        <f t="shared" si="3"/>
        <v>409</v>
      </c>
      <c r="N41" s="1">
        <v>168</v>
      </c>
      <c r="O41" s="1">
        <f>IFERROR(VLOOKUP(A41,[1]Sheet!$A:$D,4,0),0)</f>
        <v>166</v>
      </c>
      <c r="P41" s="1">
        <v>129.89999999999989</v>
      </c>
      <c r="Q41" s="1">
        <f t="shared" si="4"/>
        <v>81.8</v>
      </c>
      <c r="R41" s="5">
        <f t="shared" si="14"/>
        <v>449.10000000000014</v>
      </c>
      <c r="S41" s="5">
        <f t="shared" si="5"/>
        <v>449.10000000000014</v>
      </c>
      <c r="T41" s="5"/>
      <c r="U41" s="1"/>
      <c r="V41" s="1">
        <f t="shared" si="6"/>
        <v>10</v>
      </c>
      <c r="W41" s="1">
        <f t="shared" si="7"/>
        <v>4.509779951100243</v>
      </c>
      <c r="X41" s="1">
        <v>65</v>
      </c>
      <c r="Y41" s="1">
        <v>71.599999999999994</v>
      </c>
      <c r="Z41" s="1">
        <v>78.599999999999994</v>
      </c>
      <c r="AA41" s="1">
        <v>78.599999999999994</v>
      </c>
      <c r="AB41" s="1">
        <v>76</v>
      </c>
      <c r="AC41" s="1">
        <v>66</v>
      </c>
      <c r="AD41" s="1">
        <v>118.2</v>
      </c>
      <c r="AE41" s="1">
        <v>121</v>
      </c>
      <c r="AF41" s="1">
        <v>93.6</v>
      </c>
      <c r="AG41" s="1">
        <v>91.8</v>
      </c>
      <c r="AH41" s="1" t="s">
        <v>43</v>
      </c>
      <c r="AI41" s="1">
        <f t="shared" si="8"/>
        <v>180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101.57899999999999</v>
      </c>
      <c r="D42" s="1">
        <v>307.98</v>
      </c>
      <c r="E42" s="1">
        <v>92.521000000000001</v>
      </c>
      <c r="F42" s="1">
        <v>277.71899999999999</v>
      </c>
      <c r="G42" s="8">
        <v>1</v>
      </c>
      <c r="H42" s="1">
        <v>40</v>
      </c>
      <c r="I42" s="1" t="s">
        <v>38</v>
      </c>
      <c r="J42" s="1"/>
      <c r="K42" s="1">
        <v>123.95</v>
      </c>
      <c r="L42" s="1">
        <f t="shared" si="13"/>
        <v>-31.429000000000002</v>
      </c>
      <c r="M42" s="1">
        <f t="shared" si="3"/>
        <v>92.521000000000001</v>
      </c>
      <c r="N42" s="1"/>
      <c r="O42" s="1">
        <f>IFERROR(VLOOKUP(A42,[1]Sheet!$A:$D,4,0),0)</f>
        <v>0</v>
      </c>
      <c r="P42" s="1">
        <v>37.952600000000032</v>
      </c>
      <c r="Q42" s="1">
        <f t="shared" si="4"/>
        <v>18.504200000000001</v>
      </c>
      <c r="R42" s="5"/>
      <c r="S42" s="5">
        <f t="shared" si="5"/>
        <v>0</v>
      </c>
      <c r="T42" s="5"/>
      <c r="U42" s="1"/>
      <c r="V42" s="1">
        <f t="shared" si="6"/>
        <v>17.059456771976091</v>
      </c>
      <c r="W42" s="1">
        <f t="shared" si="7"/>
        <v>17.059456771976091</v>
      </c>
      <c r="X42" s="1">
        <v>18.932600000000001</v>
      </c>
      <c r="Y42" s="1">
        <v>18.726600000000001</v>
      </c>
      <c r="Z42" s="1">
        <v>14.045400000000001</v>
      </c>
      <c r="AA42" s="1">
        <v>13.469799999999999</v>
      </c>
      <c r="AB42" s="1">
        <v>22.4056</v>
      </c>
      <c r="AC42" s="1">
        <v>16.251000000000001</v>
      </c>
      <c r="AD42" s="1">
        <v>22.1892</v>
      </c>
      <c r="AE42" s="1">
        <v>19.838000000000001</v>
      </c>
      <c r="AF42" s="1">
        <v>10.396599999999999</v>
      </c>
      <c r="AG42" s="1">
        <v>17.164999999999999</v>
      </c>
      <c r="AH42" s="1"/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42</v>
      </c>
      <c r="C43" s="1">
        <v>390</v>
      </c>
      <c r="D43" s="1">
        <v>667</v>
      </c>
      <c r="E43" s="1">
        <v>331</v>
      </c>
      <c r="F43" s="1">
        <v>373</v>
      </c>
      <c r="G43" s="8">
        <v>0.35</v>
      </c>
      <c r="H43" s="1">
        <v>40</v>
      </c>
      <c r="I43" s="1" t="s">
        <v>38</v>
      </c>
      <c r="J43" s="1"/>
      <c r="K43" s="1">
        <v>388</v>
      </c>
      <c r="L43" s="1">
        <f t="shared" si="13"/>
        <v>-57</v>
      </c>
      <c r="M43" s="1">
        <f t="shared" si="3"/>
        <v>331</v>
      </c>
      <c r="N43" s="1"/>
      <c r="O43" s="1">
        <f>IFERROR(VLOOKUP(A43,[1]Sheet!$A:$D,4,0),0)</f>
        <v>0</v>
      </c>
      <c r="P43" s="1">
        <v>265.80000000000013</v>
      </c>
      <c r="Q43" s="1">
        <f t="shared" si="4"/>
        <v>66.2</v>
      </c>
      <c r="R43" s="5">
        <f t="shared" si="14"/>
        <v>23.199999999999875</v>
      </c>
      <c r="S43" s="5">
        <f t="shared" si="5"/>
        <v>23.199999999999875</v>
      </c>
      <c r="T43" s="5"/>
      <c r="U43" s="1"/>
      <c r="V43" s="1">
        <f t="shared" si="6"/>
        <v>10</v>
      </c>
      <c r="W43" s="1">
        <f t="shared" si="7"/>
        <v>9.6495468277945644</v>
      </c>
      <c r="X43" s="1">
        <v>73.400000000000006</v>
      </c>
      <c r="Y43" s="1">
        <v>74</v>
      </c>
      <c r="Z43" s="1">
        <v>76.8</v>
      </c>
      <c r="AA43" s="1">
        <v>71.2</v>
      </c>
      <c r="AB43" s="1">
        <v>72.2</v>
      </c>
      <c r="AC43" s="1">
        <v>67.400000000000006</v>
      </c>
      <c r="AD43" s="1">
        <v>79.599999999999994</v>
      </c>
      <c r="AE43" s="1">
        <v>82.2</v>
      </c>
      <c r="AF43" s="1">
        <v>67.8</v>
      </c>
      <c r="AG43" s="1">
        <v>70</v>
      </c>
      <c r="AH43" s="1" t="s">
        <v>43</v>
      </c>
      <c r="AI43" s="1">
        <f t="shared" si="8"/>
        <v>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42</v>
      </c>
      <c r="C44" s="1">
        <v>430</v>
      </c>
      <c r="D44" s="1">
        <v>378</v>
      </c>
      <c r="E44" s="1">
        <v>362</v>
      </c>
      <c r="F44" s="1">
        <v>391</v>
      </c>
      <c r="G44" s="8">
        <v>0.4</v>
      </c>
      <c r="H44" s="1">
        <v>40</v>
      </c>
      <c r="I44" s="1" t="s">
        <v>38</v>
      </c>
      <c r="J44" s="1"/>
      <c r="K44" s="1">
        <v>386</v>
      </c>
      <c r="L44" s="1">
        <f t="shared" si="13"/>
        <v>-24</v>
      </c>
      <c r="M44" s="1">
        <f t="shared" si="3"/>
        <v>362</v>
      </c>
      <c r="N44" s="1"/>
      <c r="O44" s="1">
        <f>IFERROR(VLOOKUP(A44,[1]Sheet!$A:$D,4,0),0)</f>
        <v>0</v>
      </c>
      <c r="P44" s="1">
        <v>0</v>
      </c>
      <c r="Q44" s="1">
        <f t="shared" si="4"/>
        <v>72.400000000000006</v>
      </c>
      <c r="R44" s="5">
        <f t="shared" si="14"/>
        <v>333</v>
      </c>
      <c r="S44" s="5">
        <f t="shared" si="5"/>
        <v>333</v>
      </c>
      <c r="T44" s="5"/>
      <c r="U44" s="1"/>
      <c r="V44" s="1">
        <f t="shared" si="6"/>
        <v>10</v>
      </c>
      <c r="W44" s="1">
        <f t="shared" si="7"/>
        <v>5.4005524861878449</v>
      </c>
      <c r="X44" s="1">
        <v>48.4</v>
      </c>
      <c r="Y44" s="1">
        <v>52.2</v>
      </c>
      <c r="Z44" s="1">
        <v>78</v>
      </c>
      <c r="AA44" s="1">
        <v>73.599999999999994</v>
      </c>
      <c r="AB44" s="1">
        <v>49.4</v>
      </c>
      <c r="AC44" s="1">
        <v>53.2</v>
      </c>
      <c r="AD44" s="1">
        <v>67.400000000000006</v>
      </c>
      <c r="AE44" s="1">
        <v>65.599999999999994</v>
      </c>
      <c r="AF44" s="1">
        <v>62.2</v>
      </c>
      <c r="AG44" s="1">
        <v>62</v>
      </c>
      <c r="AH44" s="1" t="s">
        <v>43</v>
      </c>
      <c r="AI44" s="1">
        <f t="shared" si="8"/>
        <v>133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257.96600000000001</v>
      </c>
      <c r="D45" s="1">
        <v>80.11</v>
      </c>
      <c r="E45" s="1">
        <v>142.56200000000001</v>
      </c>
      <c r="F45" s="1">
        <v>133.053</v>
      </c>
      <c r="G45" s="8">
        <v>1</v>
      </c>
      <c r="H45" s="1">
        <v>50</v>
      </c>
      <c r="I45" s="1" t="s">
        <v>38</v>
      </c>
      <c r="J45" s="1"/>
      <c r="K45" s="1">
        <v>211.34200000000001</v>
      </c>
      <c r="L45" s="1">
        <f t="shared" si="13"/>
        <v>-68.78</v>
      </c>
      <c r="M45" s="1">
        <f t="shared" si="3"/>
        <v>142.56200000000001</v>
      </c>
      <c r="N45" s="1"/>
      <c r="O45" s="1">
        <f>IFERROR(VLOOKUP(A45,[1]Sheet!$A:$D,4,0),0)</f>
        <v>0</v>
      </c>
      <c r="P45" s="1">
        <v>25.213599999999989</v>
      </c>
      <c r="Q45" s="1">
        <f t="shared" si="4"/>
        <v>28.512400000000003</v>
      </c>
      <c r="R45" s="5">
        <f t="shared" si="14"/>
        <v>126.85740000000004</v>
      </c>
      <c r="S45" s="5">
        <f t="shared" si="5"/>
        <v>126.85740000000004</v>
      </c>
      <c r="T45" s="5"/>
      <c r="U45" s="1"/>
      <c r="V45" s="1">
        <f t="shared" si="6"/>
        <v>10</v>
      </c>
      <c r="W45" s="1">
        <f t="shared" si="7"/>
        <v>5.5507989506320046</v>
      </c>
      <c r="X45" s="1">
        <v>21.672599999999999</v>
      </c>
      <c r="Y45" s="1">
        <v>13.978400000000001</v>
      </c>
      <c r="Z45" s="1">
        <v>28.5654</v>
      </c>
      <c r="AA45" s="1">
        <v>34.4664</v>
      </c>
      <c r="AB45" s="1">
        <v>21.773599999999998</v>
      </c>
      <c r="AC45" s="1">
        <v>19.187200000000001</v>
      </c>
      <c r="AD45" s="1">
        <v>26.2836</v>
      </c>
      <c r="AE45" s="1">
        <v>27.843599999999999</v>
      </c>
      <c r="AF45" s="1">
        <v>20.196999999999999</v>
      </c>
      <c r="AG45" s="1">
        <v>18.057400000000001</v>
      </c>
      <c r="AH45" s="1"/>
      <c r="AI45" s="1">
        <f t="shared" si="8"/>
        <v>127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812.28899999999999</v>
      </c>
      <c r="D46" s="1">
        <v>1125.0260000000001</v>
      </c>
      <c r="E46" s="1">
        <v>680.53300000000002</v>
      </c>
      <c r="F46" s="1">
        <v>821.56399999999996</v>
      </c>
      <c r="G46" s="8">
        <v>1</v>
      </c>
      <c r="H46" s="1">
        <v>50</v>
      </c>
      <c r="I46" s="1" t="s">
        <v>38</v>
      </c>
      <c r="J46" s="1"/>
      <c r="K46" s="1">
        <v>993.73199999999997</v>
      </c>
      <c r="L46" s="1">
        <f t="shared" si="13"/>
        <v>-313.19899999999996</v>
      </c>
      <c r="M46" s="1">
        <f t="shared" si="3"/>
        <v>658.99700000000007</v>
      </c>
      <c r="N46" s="1">
        <v>21.536000000000001</v>
      </c>
      <c r="O46" s="1">
        <f>IFERROR(VLOOKUP(A46,[1]Sheet!$A:$D,4,0),0)</f>
        <v>0</v>
      </c>
      <c r="P46" s="1">
        <v>242.35121000000001</v>
      </c>
      <c r="Q46" s="1">
        <f t="shared" si="4"/>
        <v>131.79940000000002</v>
      </c>
      <c r="R46" s="5">
        <f t="shared" si="14"/>
        <v>254.07879000000014</v>
      </c>
      <c r="S46" s="5">
        <f t="shared" si="5"/>
        <v>254.07879000000014</v>
      </c>
      <c r="T46" s="5"/>
      <c r="U46" s="1"/>
      <c r="V46" s="1">
        <f t="shared" si="6"/>
        <v>10</v>
      </c>
      <c r="W46" s="1">
        <f t="shared" si="7"/>
        <v>8.0722310571975271</v>
      </c>
      <c r="X46" s="1">
        <v>134.44120000000001</v>
      </c>
      <c r="Y46" s="1">
        <v>135.4554</v>
      </c>
      <c r="Z46" s="1">
        <v>150.6636</v>
      </c>
      <c r="AA46" s="1">
        <v>131.27379999999999</v>
      </c>
      <c r="AB46" s="1">
        <v>125.21299999999999</v>
      </c>
      <c r="AC46" s="1">
        <v>140.15719999999999</v>
      </c>
      <c r="AD46" s="1">
        <v>209.74780000000001</v>
      </c>
      <c r="AE46" s="1">
        <v>190.33879999999999</v>
      </c>
      <c r="AF46" s="1">
        <v>102.7022</v>
      </c>
      <c r="AG46" s="1">
        <v>124.3322</v>
      </c>
      <c r="AH46" s="1"/>
      <c r="AI46" s="1">
        <f t="shared" si="8"/>
        <v>254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88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/>
      <c r="L47" s="15">
        <f t="shared" si="13"/>
        <v>0</v>
      </c>
      <c r="M47" s="15">
        <f t="shared" si="3"/>
        <v>0</v>
      </c>
      <c r="N47" s="15"/>
      <c r="O47" s="15">
        <f>IFERROR(VLOOKUP(A47,[1]Sheet!$A:$D,4,0),0)</f>
        <v>0</v>
      </c>
      <c r="P47" s="15">
        <v>0</v>
      </c>
      <c r="Q47" s="15">
        <f t="shared" si="4"/>
        <v>0</v>
      </c>
      <c r="R47" s="17"/>
      <c r="S47" s="5">
        <f t="shared" si="5"/>
        <v>0</v>
      </c>
      <c r="T47" s="17"/>
      <c r="U47" s="15"/>
      <c r="V47" s="1" t="e">
        <f t="shared" si="6"/>
        <v>#DIV/0!</v>
      </c>
      <c r="W47" s="15" t="e">
        <f t="shared" si="7"/>
        <v>#DIV/0!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 t="s">
        <v>59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380</v>
      </c>
      <c r="D48" s="1">
        <v>176.63499999999999</v>
      </c>
      <c r="E48" s="1">
        <v>171.63499999999999</v>
      </c>
      <c r="F48" s="1">
        <v>223.36500000000001</v>
      </c>
      <c r="G48" s="8">
        <v>0.45</v>
      </c>
      <c r="H48" s="1">
        <v>50</v>
      </c>
      <c r="I48" s="1" t="s">
        <v>38</v>
      </c>
      <c r="J48" s="1"/>
      <c r="K48" s="1">
        <v>183.63499999999999</v>
      </c>
      <c r="L48" s="1">
        <f t="shared" si="13"/>
        <v>-12</v>
      </c>
      <c r="M48" s="1">
        <f t="shared" si="3"/>
        <v>171.63499999999999</v>
      </c>
      <c r="N48" s="1"/>
      <c r="O48" s="1">
        <f>IFERROR(VLOOKUP(A48,[1]Sheet!$A:$D,4,0),0)</f>
        <v>0</v>
      </c>
      <c r="P48" s="1">
        <v>41.200000000000053</v>
      </c>
      <c r="Q48" s="1">
        <f t="shared" si="4"/>
        <v>34.326999999999998</v>
      </c>
      <c r="R48" s="5">
        <f>10*Q48-P48-F48</f>
        <v>78.704999999999927</v>
      </c>
      <c r="S48" s="5">
        <f t="shared" si="5"/>
        <v>78.704999999999927</v>
      </c>
      <c r="T48" s="5"/>
      <c r="U48" s="1"/>
      <c r="V48" s="1">
        <f t="shared" si="6"/>
        <v>10</v>
      </c>
      <c r="W48" s="1">
        <f t="shared" si="7"/>
        <v>7.7071984152416482</v>
      </c>
      <c r="X48" s="1">
        <v>37.200000000000003</v>
      </c>
      <c r="Y48" s="1">
        <v>36</v>
      </c>
      <c r="Z48" s="1">
        <v>43.2</v>
      </c>
      <c r="AA48" s="1">
        <v>43.4</v>
      </c>
      <c r="AB48" s="1">
        <v>58.2</v>
      </c>
      <c r="AC48" s="1">
        <v>63.8</v>
      </c>
      <c r="AD48" s="1">
        <v>50.4</v>
      </c>
      <c r="AE48" s="1">
        <v>45.4</v>
      </c>
      <c r="AF48" s="1">
        <v>49.4</v>
      </c>
      <c r="AG48" s="1">
        <v>52.4</v>
      </c>
      <c r="AH48" s="1" t="s">
        <v>43</v>
      </c>
      <c r="AI48" s="1">
        <f t="shared" si="8"/>
        <v>35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90</v>
      </c>
      <c r="B49" s="15" t="s">
        <v>37</v>
      </c>
      <c r="C49" s="15"/>
      <c r="D49" s="15"/>
      <c r="E49" s="15"/>
      <c r="F49" s="15"/>
      <c r="G49" s="16">
        <v>0</v>
      </c>
      <c r="H49" s="15">
        <v>40</v>
      </c>
      <c r="I49" s="15" t="s">
        <v>38</v>
      </c>
      <c r="J49" s="15"/>
      <c r="K49" s="15"/>
      <c r="L49" s="15">
        <f t="shared" si="13"/>
        <v>0</v>
      </c>
      <c r="M49" s="15">
        <f t="shared" si="3"/>
        <v>0</v>
      </c>
      <c r="N49" s="15"/>
      <c r="O49" s="15">
        <f>IFERROR(VLOOKUP(A49,[1]Sheet!$A:$D,4,0),0)</f>
        <v>0</v>
      </c>
      <c r="P49" s="15">
        <v>0</v>
      </c>
      <c r="Q49" s="15">
        <f t="shared" si="4"/>
        <v>0</v>
      </c>
      <c r="R49" s="17"/>
      <c r="S49" s="5">
        <f t="shared" si="5"/>
        <v>0</v>
      </c>
      <c r="T49" s="17"/>
      <c r="U49" s="15"/>
      <c r="V49" s="1" t="e">
        <f t="shared" si="6"/>
        <v>#DIV/0!</v>
      </c>
      <c r="W49" s="15" t="e">
        <f t="shared" si="7"/>
        <v>#DIV/0!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 t="s">
        <v>78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42</v>
      </c>
      <c r="C50" s="1">
        <v>96</v>
      </c>
      <c r="D50" s="1">
        <v>46</v>
      </c>
      <c r="E50" s="1">
        <v>34</v>
      </c>
      <c r="F50" s="1">
        <v>65</v>
      </c>
      <c r="G50" s="8">
        <v>0.4</v>
      </c>
      <c r="H50" s="1">
        <v>40</v>
      </c>
      <c r="I50" s="1" t="s">
        <v>38</v>
      </c>
      <c r="J50" s="1"/>
      <c r="K50" s="1">
        <v>38</v>
      </c>
      <c r="L50" s="1">
        <f t="shared" si="13"/>
        <v>-4</v>
      </c>
      <c r="M50" s="1">
        <f t="shared" si="3"/>
        <v>34</v>
      </c>
      <c r="N50" s="1"/>
      <c r="O50" s="1">
        <f>IFERROR(VLOOKUP(A50,[1]Sheet!$A:$D,4,0),0)</f>
        <v>0</v>
      </c>
      <c r="P50" s="1">
        <v>0</v>
      </c>
      <c r="Q50" s="1">
        <f t="shared" si="4"/>
        <v>6.8</v>
      </c>
      <c r="R50" s="5">
        <v>6</v>
      </c>
      <c r="S50" s="5">
        <f t="shared" si="5"/>
        <v>6</v>
      </c>
      <c r="T50" s="5"/>
      <c r="U50" s="1"/>
      <c r="V50" s="1">
        <f t="shared" si="6"/>
        <v>10.441176470588236</v>
      </c>
      <c r="W50" s="1">
        <f t="shared" si="7"/>
        <v>9.5588235294117645</v>
      </c>
      <c r="X50" s="1">
        <v>7</v>
      </c>
      <c r="Y50" s="1">
        <v>7.2</v>
      </c>
      <c r="Z50" s="1">
        <v>11.8</v>
      </c>
      <c r="AA50" s="1">
        <v>12.2</v>
      </c>
      <c r="AB50" s="1">
        <v>8.8000000000000007</v>
      </c>
      <c r="AC50" s="1">
        <v>9.4</v>
      </c>
      <c r="AD50" s="1">
        <v>8.6</v>
      </c>
      <c r="AE50" s="1">
        <v>7</v>
      </c>
      <c r="AF50" s="1">
        <v>4.5999999999999996</v>
      </c>
      <c r="AG50" s="1">
        <v>3.4</v>
      </c>
      <c r="AH50" s="1"/>
      <c r="AI50" s="1">
        <f t="shared" si="8"/>
        <v>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42</v>
      </c>
      <c r="C51" s="1">
        <v>21</v>
      </c>
      <c r="D51" s="1">
        <v>75</v>
      </c>
      <c r="E51" s="1">
        <v>33</v>
      </c>
      <c r="F51" s="1">
        <v>59</v>
      </c>
      <c r="G51" s="8">
        <v>0.4</v>
      </c>
      <c r="H51" s="1">
        <v>40</v>
      </c>
      <c r="I51" s="1" t="s">
        <v>38</v>
      </c>
      <c r="J51" s="1"/>
      <c r="K51" s="1">
        <v>36</v>
      </c>
      <c r="L51" s="1">
        <f t="shared" si="13"/>
        <v>-3</v>
      </c>
      <c r="M51" s="1">
        <f t="shared" si="3"/>
        <v>33</v>
      </c>
      <c r="N51" s="1"/>
      <c r="O51" s="1">
        <f>IFERROR(VLOOKUP(A51,[1]Sheet!$A:$D,4,0),0)</f>
        <v>0</v>
      </c>
      <c r="P51" s="1">
        <v>17.8</v>
      </c>
      <c r="Q51" s="1">
        <f t="shared" si="4"/>
        <v>6.6</v>
      </c>
      <c r="R51" s="5"/>
      <c r="S51" s="5">
        <f t="shared" si="5"/>
        <v>0</v>
      </c>
      <c r="T51" s="5"/>
      <c r="U51" s="1"/>
      <c r="V51" s="1">
        <f t="shared" si="6"/>
        <v>11.636363636363637</v>
      </c>
      <c r="W51" s="1">
        <f t="shared" si="7"/>
        <v>11.636363636363637</v>
      </c>
      <c r="X51" s="1">
        <v>9</v>
      </c>
      <c r="Y51" s="1">
        <v>10</v>
      </c>
      <c r="Z51" s="1">
        <v>6.8</v>
      </c>
      <c r="AA51" s="1">
        <v>6.4</v>
      </c>
      <c r="AB51" s="1">
        <v>8.1999999999999993</v>
      </c>
      <c r="AC51" s="1">
        <v>8.6</v>
      </c>
      <c r="AD51" s="1">
        <v>7.8</v>
      </c>
      <c r="AE51" s="1">
        <v>6</v>
      </c>
      <c r="AF51" s="1">
        <v>4</v>
      </c>
      <c r="AG51" s="1">
        <v>4.5999999999999996</v>
      </c>
      <c r="AH51" s="1" t="s">
        <v>93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37</v>
      </c>
      <c r="C52" s="1">
        <v>284.66000000000003</v>
      </c>
      <c r="D52" s="1">
        <v>199.196</v>
      </c>
      <c r="E52" s="1">
        <v>157.64500000000001</v>
      </c>
      <c r="F52" s="1">
        <v>250.453</v>
      </c>
      <c r="G52" s="8">
        <v>1</v>
      </c>
      <c r="H52" s="1">
        <v>50</v>
      </c>
      <c r="I52" s="1" t="s">
        <v>38</v>
      </c>
      <c r="J52" s="1"/>
      <c r="K52" s="1">
        <v>194.85900000000001</v>
      </c>
      <c r="L52" s="1">
        <f t="shared" si="13"/>
        <v>-37.213999999999999</v>
      </c>
      <c r="M52" s="1">
        <f t="shared" si="3"/>
        <v>157.64500000000001</v>
      </c>
      <c r="N52" s="1"/>
      <c r="O52" s="1">
        <f>IFERROR(VLOOKUP(A52,[1]Sheet!$A:$D,4,0),0)</f>
        <v>0</v>
      </c>
      <c r="P52" s="1">
        <v>30.354399999999941</v>
      </c>
      <c r="Q52" s="1">
        <f t="shared" si="4"/>
        <v>31.529000000000003</v>
      </c>
      <c r="R52" s="5">
        <f t="shared" ref="R52:R62" si="15">10*Q52-P52-F52</f>
        <v>34.482600000000076</v>
      </c>
      <c r="S52" s="5">
        <f t="shared" si="5"/>
        <v>34.482600000000076</v>
      </c>
      <c r="T52" s="5"/>
      <c r="U52" s="1"/>
      <c r="V52" s="1">
        <f t="shared" si="6"/>
        <v>9.9999999999999982</v>
      </c>
      <c r="W52" s="1">
        <f t="shared" si="7"/>
        <v>8.9063211646420726</v>
      </c>
      <c r="X52" s="1">
        <v>37.711399999999998</v>
      </c>
      <c r="Y52" s="1">
        <v>40.578800000000001</v>
      </c>
      <c r="Z52" s="1">
        <v>42.943199999999997</v>
      </c>
      <c r="AA52" s="1">
        <v>45.397000000000013</v>
      </c>
      <c r="AB52" s="1">
        <v>43.11</v>
      </c>
      <c r="AC52" s="1">
        <v>42.560600000000001</v>
      </c>
      <c r="AD52" s="1">
        <v>43.384399999999999</v>
      </c>
      <c r="AE52" s="1">
        <v>41.558</v>
      </c>
      <c r="AF52" s="1">
        <v>41.238199999999999</v>
      </c>
      <c r="AG52" s="1">
        <v>37.407600000000002</v>
      </c>
      <c r="AH52" s="1"/>
      <c r="AI52" s="1">
        <f t="shared" si="8"/>
        <v>34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953.79700000000003</v>
      </c>
      <c r="D53" s="1">
        <v>529.03599999999994</v>
      </c>
      <c r="E53" s="1">
        <v>579.46100000000001</v>
      </c>
      <c r="F53" s="1">
        <v>607.10500000000002</v>
      </c>
      <c r="G53" s="8">
        <v>1</v>
      </c>
      <c r="H53" s="1">
        <v>50</v>
      </c>
      <c r="I53" s="1" t="s">
        <v>38</v>
      </c>
      <c r="J53" s="1"/>
      <c r="K53" s="1">
        <v>780.03700000000003</v>
      </c>
      <c r="L53" s="1">
        <f t="shared" si="13"/>
        <v>-200.57600000000002</v>
      </c>
      <c r="M53" s="1">
        <f t="shared" si="3"/>
        <v>579.46100000000001</v>
      </c>
      <c r="N53" s="1"/>
      <c r="O53" s="1">
        <f>IFERROR(VLOOKUP(A53,[1]Sheet!$A:$D,4,0),0)</f>
        <v>0</v>
      </c>
      <c r="P53" s="1">
        <v>513.34869999999978</v>
      </c>
      <c r="Q53" s="1">
        <f t="shared" si="4"/>
        <v>115.8922</v>
      </c>
      <c r="R53" s="5">
        <f t="shared" si="15"/>
        <v>38.468300000000227</v>
      </c>
      <c r="S53" s="5">
        <f t="shared" si="5"/>
        <v>38.468300000000227</v>
      </c>
      <c r="T53" s="5"/>
      <c r="U53" s="1"/>
      <c r="V53" s="1">
        <f t="shared" si="6"/>
        <v>10</v>
      </c>
      <c r="W53" s="1">
        <f t="shared" si="7"/>
        <v>9.6680682565349496</v>
      </c>
      <c r="X53" s="1">
        <v>131.89660000000001</v>
      </c>
      <c r="Y53" s="1">
        <v>124.553</v>
      </c>
      <c r="Z53" s="1">
        <v>127.5472</v>
      </c>
      <c r="AA53" s="1">
        <v>137.80080000000001</v>
      </c>
      <c r="AB53" s="1">
        <v>125.3412</v>
      </c>
      <c r="AC53" s="1">
        <v>137.40719999999999</v>
      </c>
      <c r="AD53" s="1">
        <v>204.02160000000001</v>
      </c>
      <c r="AE53" s="1">
        <v>182.7406</v>
      </c>
      <c r="AF53" s="1">
        <v>109.23220000000001</v>
      </c>
      <c r="AG53" s="1">
        <v>131.0198</v>
      </c>
      <c r="AH53" s="1"/>
      <c r="AI53" s="1">
        <f t="shared" si="8"/>
        <v>38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117.378</v>
      </c>
      <c r="D54" s="1">
        <v>220.18600000000001</v>
      </c>
      <c r="E54" s="1">
        <v>124.708</v>
      </c>
      <c r="F54" s="1">
        <v>101.794</v>
      </c>
      <c r="G54" s="8">
        <v>1</v>
      </c>
      <c r="H54" s="1">
        <v>50</v>
      </c>
      <c r="I54" s="1" t="s">
        <v>38</v>
      </c>
      <c r="J54" s="1"/>
      <c r="K54" s="1">
        <v>224.392</v>
      </c>
      <c r="L54" s="1">
        <f t="shared" si="13"/>
        <v>-99.683999999999997</v>
      </c>
      <c r="M54" s="1">
        <f t="shared" si="3"/>
        <v>124.708</v>
      </c>
      <c r="N54" s="1"/>
      <c r="O54" s="1">
        <f>IFERROR(VLOOKUP(A54,[1]Sheet!$A:$D,4,0),0)</f>
        <v>0</v>
      </c>
      <c r="P54" s="1">
        <v>25.858800000000031</v>
      </c>
      <c r="Q54" s="1">
        <f t="shared" si="4"/>
        <v>24.941600000000001</v>
      </c>
      <c r="R54" s="5">
        <f t="shared" si="15"/>
        <v>121.76319999999997</v>
      </c>
      <c r="S54" s="5">
        <f t="shared" si="5"/>
        <v>121.76319999999997</v>
      </c>
      <c r="T54" s="5"/>
      <c r="U54" s="1"/>
      <c r="V54" s="1">
        <f t="shared" si="6"/>
        <v>10</v>
      </c>
      <c r="W54" s="1">
        <f t="shared" si="7"/>
        <v>5.1180678063957412</v>
      </c>
      <c r="X54" s="1">
        <v>18.396799999999999</v>
      </c>
      <c r="Y54" s="1">
        <v>18.398199999999999</v>
      </c>
      <c r="Z54" s="1">
        <v>28.5534</v>
      </c>
      <c r="AA54" s="1">
        <v>21.732800000000001</v>
      </c>
      <c r="AB54" s="1">
        <v>19.531199999999998</v>
      </c>
      <c r="AC54" s="1">
        <v>11.9512</v>
      </c>
      <c r="AD54" s="1">
        <v>35.343800000000002</v>
      </c>
      <c r="AE54" s="1">
        <v>33.697600000000001</v>
      </c>
      <c r="AF54" s="1">
        <v>21.495799999999999</v>
      </c>
      <c r="AG54" s="1">
        <v>22.317599999999999</v>
      </c>
      <c r="AH54" s="1" t="s">
        <v>97</v>
      </c>
      <c r="AI54" s="1">
        <f t="shared" si="8"/>
        <v>122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42</v>
      </c>
      <c r="C55" s="1">
        <v>230</v>
      </c>
      <c r="D55" s="1">
        <v>317.81</v>
      </c>
      <c r="E55" s="1">
        <v>143.81</v>
      </c>
      <c r="F55" s="1">
        <v>225.19</v>
      </c>
      <c r="G55" s="8">
        <v>0.4</v>
      </c>
      <c r="H55" s="1">
        <v>50</v>
      </c>
      <c r="I55" s="1" t="s">
        <v>38</v>
      </c>
      <c r="J55" s="1"/>
      <c r="K55" s="1">
        <v>193.81</v>
      </c>
      <c r="L55" s="1">
        <f t="shared" si="13"/>
        <v>-50</v>
      </c>
      <c r="M55" s="1">
        <f t="shared" si="3"/>
        <v>143.81</v>
      </c>
      <c r="N55" s="1"/>
      <c r="O55" s="1">
        <f>IFERROR(VLOOKUP(A55,[1]Sheet!$A:$D,4,0),0)</f>
        <v>0</v>
      </c>
      <c r="P55" s="1">
        <v>53.600000000000023</v>
      </c>
      <c r="Q55" s="1">
        <f t="shared" si="4"/>
        <v>28.762</v>
      </c>
      <c r="R55" s="5">
        <f t="shared" si="15"/>
        <v>8.8299999999999841</v>
      </c>
      <c r="S55" s="5">
        <f t="shared" si="5"/>
        <v>8.8299999999999841</v>
      </c>
      <c r="T55" s="5"/>
      <c r="U55" s="1"/>
      <c r="V55" s="1">
        <f t="shared" si="6"/>
        <v>10</v>
      </c>
      <c r="W55" s="1">
        <f t="shared" si="7"/>
        <v>9.6929977053056113</v>
      </c>
      <c r="X55" s="1">
        <v>37.200000000000003</v>
      </c>
      <c r="Y55" s="1">
        <v>37.200000000000003</v>
      </c>
      <c r="Z55" s="1">
        <v>34.799999999999997</v>
      </c>
      <c r="AA55" s="1">
        <v>35</v>
      </c>
      <c r="AB55" s="1">
        <v>43.8</v>
      </c>
      <c r="AC55" s="1">
        <v>36</v>
      </c>
      <c r="AD55" s="1">
        <v>38.4</v>
      </c>
      <c r="AE55" s="1">
        <v>33.799999999999997</v>
      </c>
      <c r="AF55" s="1">
        <v>31.6</v>
      </c>
      <c r="AG55" s="1">
        <v>36.200000000000003</v>
      </c>
      <c r="AH55" s="1"/>
      <c r="AI55" s="1">
        <f t="shared" si="8"/>
        <v>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42</v>
      </c>
      <c r="C56" s="1">
        <v>918</v>
      </c>
      <c r="D56" s="1">
        <v>1548</v>
      </c>
      <c r="E56" s="1">
        <v>841</v>
      </c>
      <c r="F56" s="1">
        <v>1401</v>
      </c>
      <c r="G56" s="8">
        <v>0.4</v>
      </c>
      <c r="H56" s="1">
        <v>40</v>
      </c>
      <c r="I56" s="1" t="s">
        <v>38</v>
      </c>
      <c r="J56" s="1"/>
      <c r="K56" s="1">
        <v>993</v>
      </c>
      <c r="L56" s="1">
        <f t="shared" si="13"/>
        <v>-152</v>
      </c>
      <c r="M56" s="1">
        <f t="shared" si="3"/>
        <v>841</v>
      </c>
      <c r="N56" s="1"/>
      <c r="O56" s="1">
        <f>IFERROR(VLOOKUP(A56,[1]Sheet!$A:$D,4,0),0)</f>
        <v>0</v>
      </c>
      <c r="P56" s="1">
        <v>394.00000000000011</v>
      </c>
      <c r="Q56" s="1">
        <f t="shared" si="4"/>
        <v>168.2</v>
      </c>
      <c r="R56" s="5"/>
      <c r="S56" s="5">
        <f t="shared" si="5"/>
        <v>0</v>
      </c>
      <c r="T56" s="5"/>
      <c r="U56" s="1"/>
      <c r="V56" s="1">
        <f t="shared" si="6"/>
        <v>10.671819262782403</v>
      </c>
      <c r="W56" s="1">
        <f t="shared" si="7"/>
        <v>10.671819262782403</v>
      </c>
      <c r="X56" s="1">
        <v>206.6</v>
      </c>
      <c r="Y56" s="1">
        <v>209</v>
      </c>
      <c r="Z56" s="1">
        <v>189.8</v>
      </c>
      <c r="AA56" s="1">
        <v>192.2</v>
      </c>
      <c r="AB56" s="1">
        <v>235.2</v>
      </c>
      <c r="AC56" s="1">
        <v>233.2</v>
      </c>
      <c r="AD56" s="1">
        <v>260.2</v>
      </c>
      <c r="AE56" s="1">
        <v>257.2</v>
      </c>
      <c r="AF56" s="1">
        <v>178.2</v>
      </c>
      <c r="AG56" s="1">
        <v>177.6</v>
      </c>
      <c r="AH56" s="1"/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42</v>
      </c>
      <c r="C57" s="1">
        <v>712</v>
      </c>
      <c r="D57" s="1">
        <v>702</v>
      </c>
      <c r="E57" s="1">
        <v>554</v>
      </c>
      <c r="F57" s="1">
        <v>738</v>
      </c>
      <c r="G57" s="8">
        <v>0.4</v>
      </c>
      <c r="H57" s="1">
        <v>40</v>
      </c>
      <c r="I57" s="1" t="s">
        <v>38</v>
      </c>
      <c r="J57" s="1"/>
      <c r="K57" s="1">
        <v>626</v>
      </c>
      <c r="L57" s="1">
        <f t="shared" si="13"/>
        <v>-72</v>
      </c>
      <c r="M57" s="1">
        <f t="shared" si="3"/>
        <v>542</v>
      </c>
      <c r="N57" s="1">
        <v>12</v>
      </c>
      <c r="O57" s="1">
        <f>IFERROR(VLOOKUP(A57,[1]Sheet!$A:$D,4,0),0)</f>
        <v>0</v>
      </c>
      <c r="P57" s="1">
        <v>417.7999999999999</v>
      </c>
      <c r="Q57" s="1">
        <f t="shared" si="4"/>
        <v>108.4</v>
      </c>
      <c r="R57" s="5"/>
      <c r="S57" s="5">
        <f t="shared" si="5"/>
        <v>0</v>
      </c>
      <c r="T57" s="5"/>
      <c r="U57" s="1"/>
      <c r="V57" s="1">
        <f t="shared" si="6"/>
        <v>10.662361623616235</v>
      </c>
      <c r="W57" s="1">
        <f t="shared" si="7"/>
        <v>10.662361623616235</v>
      </c>
      <c r="X57" s="1">
        <v>133.19999999999999</v>
      </c>
      <c r="Y57" s="1">
        <v>132.80000000000001</v>
      </c>
      <c r="Z57" s="1">
        <v>133.4</v>
      </c>
      <c r="AA57" s="1">
        <v>134.6</v>
      </c>
      <c r="AB57" s="1">
        <v>189.6</v>
      </c>
      <c r="AC57" s="1">
        <v>167.2</v>
      </c>
      <c r="AD57" s="1">
        <v>182.4</v>
      </c>
      <c r="AE57" s="1">
        <v>186.8</v>
      </c>
      <c r="AF57" s="1">
        <v>130.19999999999999</v>
      </c>
      <c r="AG57" s="1">
        <v>126.8</v>
      </c>
      <c r="AH57" s="1"/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142.46899999999999</v>
      </c>
      <c r="D58" s="1">
        <v>1081.627</v>
      </c>
      <c r="E58" s="1">
        <v>403.63</v>
      </c>
      <c r="F58" s="1">
        <v>386.82799999999997</v>
      </c>
      <c r="G58" s="8">
        <v>1</v>
      </c>
      <c r="H58" s="1">
        <v>40</v>
      </c>
      <c r="I58" s="1" t="s">
        <v>38</v>
      </c>
      <c r="J58" s="1"/>
      <c r="K58" s="1">
        <v>589.66099999999994</v>
      </c>
      <c r="L58" s="1">
        <f t="shared" si="13"/>
        <v>-186.03099999999995</v>
      </c>
      <c r="M58" s="1">
        <f t="shared" si="3"/>
        <v>403.63</v>
      </c>
      <c r="N58" s="1"/>
      <c r="O58" s="1">
        <f>IFERROR(VLOOKUP(A58,[1]Sheet!$A:$D,4,0),0)</f>
        <v>0</v>
      </c>
      <c r="P58" s="1">
        <v>165.14920000000001</v>
      </c>
      <c r="Q58" s="1">
        <f t="shared" si="4"/>
        <v>80.725999999999999</v>
      </c>
      <c r="R58" s="5">
        <f t="shared" si="15"/>
        <v>255.28279999999995</v>
      </c>
      <c r="S58" s="5">
        <f t="shared" si="5"/>
        <v>255.28279999999995</v>
      </c>
      <c r="T58" s="5"/>
      <c r="U58" s="1"/>
      <c r="V58" s="1">
        <f t="shared" si="6"/>
        <v>10</v>
      </c>
      <c r="W58" s="1">
        <f t="shared" si="7"/>
        <v>6.8376632064019036</v>
      </c>
      <c r="X58" s="1">
        <v>87.055199999999999</v>
      </c>
      <c r="Y58" s="1">
        <v>92.268200000000007</v>
      </c>
      <c r="Z58" s="1">
        <v>67.621200000000002</v>
      </c>
      <c r="AA58" s="1">
        <v>58.877200000000002</v>
      </c>
      <c r="AB58" s="1">
        <v>72.7136</v>
      </c>
      <c r="AC58" s="1">
        <v>66.600200000000001</v>
      </c>
      <c r="AD58" s="1">
        <v>73.413600000000002</v>
      </c>
      <c r="AE58" s="1">
        <v>87.097400000000007</v>
      </c>
      <c r="AF58" s="1">
        <v>63.089399999999998</v>
      </c>
      <c r="AG58" s="1">
        <v>55.241200000000013</v>
      </c>
      <c r="AH58" s="1"/>
      <c r="AI58" s="1">
        <f t="shared" si="8"/>
        <v>255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200.87799999999999</v>
      </c>
      <c r="D59" s="1">
        <v>753.74400000000003</v>
      </c>
      <c r="E59" s="1">
        <v>367.37900000000002</v>
      </c>
      <c r="F59" s="1">
        <v>258.22300000000001</v>
      </c>
      <c r="G59" s="8">
        <v>1</v>
      </c>
      <c r="H59" s="1">
        <v>40</v>
      </c>
      <c r="I59" s="1" t="s">
        <v>38</v>
      </c>
      <c r="J59" s="1"/>
      <c r="K59" s="1">
        <v>595.91499999999996</v>
      </c>
      <c r="L59" s="1">
        <f t="shared" si="13"/>
        <v>-228.53599999999994</v>
      </c>
      <c r="M59" s="1">
        <f t="shared" si="3"/>
        <v>361.91500000000002</v>
      </c>
      <c r="N59" s="1">
        <v>5.4640000000000004</v>
      </c>
      <c r="O59" s="1">
        <f>IFERROR(VLOOKUP(A59,[1]Sheet!$A:$D,4,0),0)</f>
        <v>0</v>
      </c>
      <c r="P59" s="1">
        <v>254.1603999999999</v>
      </c>
      <c r="Q59" s="1">
        <f t="shared" si="4"/>
        <v>72.38300000000001</v>
      </c>
      <c r="R59" s="5">
        <f t="shared" si="15"/>
        <v>211.44660000000027</v>
      </c>
      <c r="S59" s="5">
        <f t="shared" si="5"/>
        <v>211.44660000000027</v>
      </c>
      <c r="T59" s="5"/>
      <c r="U59" s="1"/>
      <c r="V59" s="1">
        <f t="shared" si="6"/>
        <v>10</v>
      </c>
      <c r="W59" s="1">
        <f t="shared" si="7"/>
        <v>7.0787809292237105</v>
      </c>
      <c r="X59" s="1">
        <v>66.17819999999999</v>
      </c>
      <c r="Y59" s="1">
        <v>61.200599999999987</v>
      </c>
      <c r="Z59" s="1">
        <v>52.41</v>
      </c>
      <c r="AA59" s="1">
        <v>50.162999999999997</v>
      </c>
      <c r="AB59" s="1">
        <v>63.509</v>
      </c>
      <c r="AC59" s="1">
        <v>59.794800000000002</v>
      </c>
      <c r="AD59" s="1">
        <v>51.628</v>
      </c>
      <c r="AE59" s="1">
        <v>58.153200000000012</v>
      </c>
      <c r="AF59" s="1">
        <v>51.646000000000001</v>
      </c>
      <c r="AG59" s="1">
        <v>45.8414</v>
      </c>
      <c r="AH59" s="1"/>
      <c r="AI59" s="1">
        <f t="shared" si="8"/>
        <v>211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37</v>
      </c>
      <c r="C60" s="1">
        <v>249.292</v>
      </c>
      <c r="D60" s="1">
        <v>1107.162</v>
      </c>
      <c r="E60" s="1">
        <v>608.35500000000002</v>
      </c>
      <c r="F60" s="1">
        <v>133.70400000000001</v>
      </c>
      <c r="G60" s="8">
        <v>1</v>
      </c>
      <c r="H60" s="1">
        <v>40</v>
      </c>
      <c r="I60" s="1" t="s">
        <v>38</v>
      </c>
      <c r="J60" s="1"/>
      <c r="K60" s="1">
        <v>911.28899999999999</v>
      </c>
      <c r="L60" s="1">
        <f t="shared" si="13"/>
        <v>-302.93399999999997</v>
      </c>
      <c r="M60" s="1">
        <f t="shared" si="3"/>
        <v>602.81100000000004</v>
      </c>
      <c r="N60" s="1">
        <v>5.5439999999999996</v>
      </c>
      <c r="O60" s="1">
        <f>IFERROR(VLOOKUP(A60,[1]Sheet!$A:$D,4,0),0)</f>
        <v>0</v>
      </c>
      <c r="P60" s="1">
        <v>269.05279999999999</v>
      </c>
      <c r="Q60" s="1">
        <f t="shared" si="4"/>
        <v>120.5622</v>
      </c>
      <c r="R60" s="5">
        <f>9*Q60-P60-F60</f>
        <v>682.30300000000011</v>
      </c>
      <c r="S60" s="5">
        <f t="shared" si="5"/>
        <v>682.30300000000011</v>
      </c>
      <c r="T60" s="5"/>
      <c r="U60" s="1"/>
      <c r="V60" s="1">
        <f t="shared" si="6"/>
        <v>9</v>
      </c>
      <c r="W60" s="1">
        <f t="shared" si="7"/>
        <v>3.3406556947368244</v>
      </c>
      <c r="X60" s="1">
        <v>83.140599999999992</v>
      </c>
      <c r="Y60" s="1">
        <v>86.580600000000004</v>
      </c>
      <c r="Z60" s="1">
        <v>86.440799999999996</v>
      </c>
      <c r="AA60" s="1">
        <v>67.859000000000009</v>
      </c>
      <c r="AB60" s="1">
        <v>84.910799999999995</v>
      </c>
      <c r="AC60" s="1">
        <v>79.094799999999992</v>
      </c>
      <c r="AD60" s="1">
        <v>73.268799999999999</v>
      </c>
      <c r="AE60" s="1">
        <v>96.21459999999999</v>
      </c>
      <c r="AF60" s="1">
        <v>69.495000000000005</v>
      </c>
      <c r="AG60" s="1">
        <v>69.407000000000011</v>
      </c>
      <c r="AH60" s="1"/>
      <c r="AI60" s="1">
        <f t="shared" si="8"/>
        <v>682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97.02</v>
      </c>
      <c r="D61" s="1">
        <v>32.642000000000003</v>
      </c>
      <c r="E61" s="1">
        <v>42.752000000000002</v>
      </c>
      <c r="F61" s="1">
        <v>74.323999999999998</v>
      </c>
      <c r="G61" s="8">
        <v>1</v>
      </c>
      <c r="H61" s="1">
        <v>30</v>
      </c>
      <c r="I61" s="1" t="s">
        <v>38</v>
      </c>
      <c r="J61" s="1"/>
      <c r="K61" s="1">
        <v>46.1</v>
      </c>
      <c r="L61" s="1">
        <f t="shared" si="13"/>
        <v>-3.347999999999999</v>
      </c>
      <c r="M61" s="1">
        <f t="shared" si="3"/>
        <v>42.752000000000002</v>
      </c>
      <c r="N61" s="1"/>
      <c r="O61" s="1">
        <f>IFERROR(VLOOKUP(A61,[1]Sheet!$A:$D,4,0),0)</f>
        <v>0</v>
      </c>
      <c r="P61" s="1">
        <v>0</v>
      </c>
      <c r="Q61" s="1">
        <f t="shared" si="4"/>
        <v>8.5503999999999998</v>
      </c>
      <c r="R61" s="5">
        <f t="shared" si="15"/>
        <v>11.179999999999993</v>
      </c>
      <c r="S61" s="5">
        <f t="shared" si="5"/>
        <v>11.179999999999993</v>
      </c>
      <c r="T61" s="5"/>
      <c r="U61" s="1"/>
      <c r="V61" s="1">
        <f t="shared" si="6"/>
        <v>10</v>
      </c>
      <c r="W61" s="1">
        <f t="shared" si="7"/>
        <v>8.6924588323353298</v>
      </c>
      <c r="X61" s="1">
        <v>7.7866</v>
      </c>
      <c r="Y61" s="1">
        <v>8.4524000000000008</v>
      </c>
      <c r="Z61" s="1">
        <v>13.197800000000001</v>
      </c>
      <c r="AA61" s="1">
        <v>12.559799999999999</v>
      </c>
      <c r="AB61" s="1">
        <v>9.2561999999999998</v>
      </c>
      <c r="AC61" s="1">
        <v>9.0839999999999996</v>
      </c>
      <c r="AD61" s="1">
        <v>9.7495999999999992</v>
      </c>
      <c r="AE61" s="1">
        <v>10.4552</v>
      </c>
      <c r="AF61" s="1">
        <v>10.8696</v>
      </c>
      <c r="AG61" s="1">
        <v>10.617599999999999</v>
      </c>
      <c r="AH61" s="1"/>
      <c r="AI61" s="1">
        <f t="shared" si="8"/>
        <v>11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42</v>
      </c>
      <c r="C62" s="1">
        <v>276</v>
      </c>
      <c r="D62" s="1"/>
      <c r="E62" s="1">
        <v>109</v>
      </c>
      <c r="F62" s="1">
        <v>157</v>
      </c>
      <c r="G62" s="8">
        <v>0.6</v>
      </c>
      <c r="H62" s="1">
        <v>60</v>
      </c>
      <c r="I62" s="1" t="s">
        <v>38</v>
      </c>
      <c r="J62" s="1"/>
      <c r="K62" s="1">
        <v>109</v>
      </c>
      <c r="L62" s="1">
        <f t="shared" si="13"/>
        <v>0</v>
      </c>
      <c r="M62" s="1">
        <f t="shared" si="3"/>
        <v>109</v>
      </c>
      <c r="N62" s="1"/>
      <c r="O62" s="1">
        <f>IFERROR(VLOOKUP(A62,[1]Sheet!$A:$D,4,0),0)</f>
        <v>0</v>
      </c>
      <c r="P62" s="1">
        <v>0</v>
      </c>
      <c r="Q62" s="1">
        <f t="shared" si="4"/>
        <v>21.8</v>
      </c>
      <c r="R62" s="5">
        <f t="shared" si="15"/>
        <v>61</v>
      </c>
      <c r="S62" s="5">
        <f t="shared" si="5"/>
        <v>61</v>
      </c>
      <c r="T62" s="5"/>
      <c r="U62" s="1"/>
      <c r="V62" s="1">
        <f t="shared" si="6"/>
        <v>10</v>
      </c>
      <c r="W62" s="1">
        <f t="shared" si="7"/>
        <v>7.2018348623853212</v>
      </c>
      <c r="X62" s="1">
        <v>18.600000000000001</v>
      </c>
      <c r="Y62" s="1">
        <v>15.8</v>
      </c>
      <c r="Z62" s="1">
        <v>9</v>
      </c>
      <c r="AA62" s="1">
        <v>26.6</v>
      </c>
      <c r="AB62" s="1">
        <v>26.8</v>
      </c>
      <c r="AC62" s="1">
        <v>19.8</v>
      </c>
      <c r="AD62" s="1">
        <v>42</v>
      </c>
      <c r="AE62" s="1">
        <v>41.4</v>
      </c>
      <c r="AF62" s="1">
        <v>37.6</v>
      </c>
      <c r="AG62" s="1">
        <v>40</v>
      </c>
      <c r="AH62" s="1" t="s">
        <v>43</v>
      </c>
      <c r="AI62" s="1">
        <f t="shared" si="8"/>
        <v>37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106</v>
      </c>
      <c r="B63" s="15" t="s">
        <v>42</v>
      </c>
      <c r="C63" s="15"/>
      <c r="D63" s="15"/>
      <c r="E63" s="15"/>
      <c r="F63" s="15"/>
      <c r="G63" s="16">
        <v>0</v>
      </c>
      <c r="H63" s="15">
        <v>50</v>
      </c>
      <c r="I63" s="15" t="s">
        <v>38</v>
      </c>
      <c r="J63" s="15"/>
      <c r="K63" s="15"/>
      <c r="L63" s="15">
        <f t="shared" si="13"/>
        <v>0</v>
      </c>
      <c r="M63" s="15">
        <f t="shared" si="3"/>
        <v>0</v>
      </c>
      <c r="N63" s="15"/>
      <c r="O63" s="15">
        <f>IFERROR(VLOOKUP(A63,[1]Sheet!$A:$D,4,0),0)</f>
        <v>0</v>
      </c>
      <c r="P63" s="15">
        <v>0</v>
      </c>
      <c r="Q63" s="15">
        <f t="shared" si="4"/>
        <v>0</v>
      </c>
      <c r="R63" s="17"/>
      <c r="S63" s="5">
        <f t="shared" si="5"/>
        <v>0</v>
      </c>
      <c r="T63" s="17"/>
      <c r="U63" s="15"/>
      <c r="V63" s="1" t="e">
        <f t="shared" si="6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59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107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/>
      <c r="L64" s="15">
        <f t="shared" si="13"/>
        <v>0</v>
      </c>
      <c r="M64" s="15">
        <f t="shared" si="3"/>
        <v>0</v>
      </c>
      <c r="N64" s="15"/>
      <c r="O64" s="15">
        <f>IFERROR(VLOOKUP(A64,[1]Sheet!$A:$D,4,0),0)</f>
        <v>0</v>
      </c>
      <c r="P64" s="15">
        <v>0</v>
      </c>
      <c r="Q64" s="15">
        <f t="shared" si="4"/>
        <v>0</v>
      </c>
      <c r="R64" s="17"/>
      <c r="S64" s="5">
        <f t="shared" si="5"/>
        <v>0</v>
      </c>
      <c r="T64" s="17"/>
      <c r="U64" s="15"/>
      <c r="V64" s="1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59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108</v>
      </c>
      <c r="B65" s="15" t="s">
        <v>42</v>
      </c>
      <c r="C65" s="15"/>
      <c r="D65" s="15"/>
      <c r="E65" s="15"/>
      <c r="F65" s="15"/>
      <c r="G65" s="16">
        <v>0</v>
      </c>
      <c r="H65" s="15">
        <v>30</v>
      </c>
      <c r="I65" s="15" t="s">
        <v>38</v>
      </c>
      <c r="J65" s="15"/>
      <c r="K65" s="15">
        <v>36</v>
      </c>
      <c r="L65" s="15">
        <f t="shared" si="13"/>
        <v>-36</v>
      </c>
      <c r="M65" s="15">
        <f t="shared" si="3"/>
        <v>0</v>
      </c>
      <c r="N65" s="15"/>
      <c r="O65" s="15">
        <f>IFERROR(VLOOKUP(A65,[1]Sheet!$A:$D,4,0),0)</f>
        <v>0</v>
      </c>
      <c r="P65" s="15">
        <v>0</v>
      </c>
      <c r="Q65" s="15">
        <f t="shared" si="4"/>
        <v>0</v>
      </c>
      <c r="R65" s="17"/>
      <c r="S65" s="5">
        <f t="shared" si="5"/>
        <v>0</v>
      </c>
      <c r="T65" s="17"/>
      <c r="U65" s="15"/>
      <c r="V65" s="1" t="e">
        <f t="shared" si="6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59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42</v>
      </c>
      <c r="C66" s="1">
        <v>229</v>
      </c>
      <c r="D66" s="1"/>
      <c r="E66" s="1">
        <v>91</v>
      </c>
      <c r="F66" s="1">
        <v>121</v>
      </c>
      <c r="G66" s="8">
        <v>0.6</v>
      </c>
      <c r="H66" s="1">
        <v>55</v>
      </c>
      <c r="I66" s="1" t="s">
        <v>38</v>
      </c>
      <c r="J66" s="1"/>
      <c r="K66" s="1">
        <v>93</v>
      </c>
      <c r="L66" s="1">
        <f t="shared" si="13"/>
        <v>-2</v>
      </c>
      <c r="M66" s="1">
        <f t="shared" si="3"/>
        <v>91</v>
      </c>
      <c r="N66" s="1"/>
      <c r="O66" s="1">
        <f>IFERROR(VLOOKUP(A66,[1]Sheet!$A:$D,4,0),0)</f>
        <v>0</v>
      </c>
      <c r="P66" s="1">
        <v>0</v>
      </c>
      <c r="Q66" s="1">
        <f t="shared" si="4"/>
        <v>18.2</v>
      </c>
      <c r="R66" s="5">
        <f>10*Q66-P66-F66</f>
        <v>61</v>
      </c>
      <c r="S66" s="5">
        <f t="shared" si="5"/>
        <v>61</v>
      </c>
      <c r="T66" s="5"/>
      <c r="U66" s="1"/>
      <c r="V66" s="1">
        <f t="shared" si="6"/>
        <v>10</v>
      </c>
      <c r="W66" s="1">
        <f t="shared" si="7"/>
        <v>6.6483516483516487</v>
      </c>
      <c r="X66" s="1">
        <v>18</v>
      </c>
      <c r="Y66" s="1">
        <v>12.4</v>
      </c>
      <c r="Z66" s="1">
        <v>6.2</v>
      </c>
      <c r="AA66" s="1">
        <v>14.8</v>
      </c>
      <c r="AB66" s="1">
        <v>17.399999999999999</v>
      </c>
      <c r="AC66" s="1">
        <v>14</v>
      </c>
      <c r="AD66" s="1">
        <v>37.6</v>
      </c>
      <c r="AE66" s="1">
        <v>42.8</v>
      </c>
      <c r="AF66" s="1">
        <v>33</v>
      </c>
      <c r="AG66" s="1">
        <v>27</v>
      </c>
      <c r="AH66" s="1"/>
      <c r="AI66" s="1">
        <f t="shared" si="8"/>
        <v>37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111</v>
      </c>
      <c r="B67" s="15" t="s">
        <v>42</v>
      </c>
      <c r="C67" s="15"/>
      <c r="D67" s="15"/>
      <c r="E67" s="15"/>
      <c r="F67" s="15"/>
      <c r="G67" s="16">
        <v>0</v>
      </c>
      <c r="H67" s="15">
        <v>40</v>
      </c>
      <c r="I67" s="15" t="s">
        <v>38</v>
      </c>
      <c r="J67" s="15"/>
      <c r="K67" s="15"/>
      <c r="L67" s="15">
        <f t="shared" si="13"/>
        <v>0</v>
      </c>
      <c r="M67" s="15">
        <f t="shared" si="3"/>
        <v>0</v>
      </c>
      <c r="N67" s="15"/>
      <c r="O67" s="15">
        <f>IFERROR(VLOOKUP(A67,[1]Sheet!$A:$D,4,0),0)</f>
        <v>0</v>
      </c>
      <c r="P67" s="15">
        <v>0</v>
      </c>
      <c r="Q67" s="15">
        <f t="shared" si="4"/>
        <v>0</v>
      </c>
      <c r="R67" s="17"/>
      <c r="S67" s="5">
        <f t="shared" si="5"/>
        <v>0</v>
      </c>
      <c r="T67" s="17"/>
      <c r="U67" s="15"/>
      <c r="V67" s="1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59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42</v>
      </c>
      <c r="C68" s="1">
        <v>47</v>
      </c>
      <c r="D68" s="1">
        <v>28</v>
      </c>
      <c r="E68" s="1">
        <v>56</v>
      </c>
      <c r="F68" s="1">
        <v>6</v>
      </c>
      <c r="G68" s="8">
        <v>0.4</v>
      </c>
      <c r="H68" s="1">
        <v>50</v>
      </c>
      <c r="I68" s="1" t="s">
        <v>38</v>
      </c>
      <c r="J68" s="1"/>
      <c r="K68" s="1">
        <v>57</v>
      </c>
      <c r="L68" s="1">
        <f t="shared" si="13"/>
        <v>-1</v>
      </c>
      <c r="M68" s="1">
        <f t="shared" si="3"/>
        <v>56</v>
      </c>
      <c r="N68" s="1"/>
      <c r="O68" s="1">
        <f>IFERROR(VLOOKUP(A68,[1]Sheet!$A:$D,4,0),0)</f>
        <v>0</v>
      </c>
      <c r="P68" s="1">
        <v>67</v>
      </c>
      <c r="Q68" s="1">
        <f t="shared" si="4"/>
        <v>11.2</v>
      </c>
      <c r="R68" s="5">
        <f t="shared" ref="R68" si="16">10*Q68-P68-F68</f>
        <v>39</v>
      </c>
      <c r="S68" s="5">
        <f t="shared" si="5"/>
        <v>39</v>
      </c>
      <c r="T68" s="5"/>
      <c r="U68" s="1"/>
      <c r="V68" s="1">
        <f t="shared" si="6"/>
        <v>10</v>
      </c>
      <c r="W68" s="1">
        <f t="shared" si="7"/>
        <v>6.5178571428571432</v>
      </c>
      <c r="X68" s="1">
        <v>9.6</v>
      </c>
      <c r="Y68" s="1">
        <v>5</v>
      </c>
      <c r="Z68" s="1">
        <v>4.5999999999999996</v>
      </c>
      <c r="AA68" s="1">
        <v>6.8</v>
      </c>
      <c r="AB68" s="1">
        <v>10.6</v>
      </c>
      <c r="AC68" s="1">
        <v>13.6</v>
      </c>
      <c r="AD68" s="1">
        <v>16.600000000000001</v>
      </c>
      <c r="AE68" s="1">
        <v>13.2</v>
      </c>
      <c r="AF68" s="1">
        <v>12</v>
      </c>
      <c r="AG68" s="1">
        <v>14.2</v>
      </c>
      <c r="AH68" s="1" t="s">
        <v>43</v>
      </c>
      <c r="AI68" s="1">
        <f t="shared" si="8"/>
        <v>16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42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38</v>
      </c>
      <c r="J69" s="1"/>
      <c r="K69" s="1"/>
      <c r="L69" s="1">
        <f t="shared" si="13"/>
        <v>0</v>
      </c>
      <c r="M69" s="1">
        <f t="shared" si="3"/>
        <v>0</v>
      </c>
      <c r="N69" s="1"/>
      <c r="O69" s="1">
        <f>IFERROR(VLOOKUP(A69,[1]Sheet!$A:$D,4,0),0)</f>
        <v>0</v>
      </c>
      <c r="P69" s="1">
        <v>0</v>
      </c>
      <c r="Q69" s="1">
        <f t="shared" si="4"/>
        <v>0</v>
      </c>
      <c r="R69" s="5"/>
      <c r="S69" s="5">
        <f t="shared" si="5"/>
        <v>0</v>
      </c>
      <c r="T69" s="5"/>
      <c r="U69" s="1"/>
      <c r="V69" s="1" t="e">
        <f t="shared" si="6"/>
        <v>#DIV/0!</v>
      </c>
      <c r="W69" s="1" t="e">
        <f t="shared" si="7"/>
        <v>#DIV/0!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0.4</v>
      </c>
      <c r="AD69" s="1">
        <v>0.4</v>
      </c>
      <c r="AE69" s="1">
        <v>0.4</v>
      </c>
      <c r="AF69" s="1">
        <v>0.6</v>
      </c>
      <c r="AG69" s="1">
        <v>0.2</v>
      </c>
      <c r="AH69" s="14" t="s">
        <v>148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37</v>
      </c>
      <c r="C70" s="1">
        <v>7.1669999999999998</v>
      </c>
      <c r="D70" s="1">
        <v>11.598000000000001</v>
      </c>
      <c r="E70" s="1"/>
      <c r="F70" s="1">
        <v>18.765000000000001</v>
      </c>
      <c r="G70" s="8">
        <v>1</v>
      </c>
      <c r="H70" s="1">
        <v>55</v>
      </c>
      <c r="I70" s="1" t="s">
        <v>38</v>
      </c>
      <c r="J70" s="1"/>
      <c r="K70" s="1"/>
      <c r="L70" s="1">
        <f t="shared" ref="L70:L94" si="17">E70-K70</f>
        <v>0</v>
      </c>
      <c r="M70" s="1">
        <f t="shared" si="3"/>
        <v>0</v>
      </c>
      <c r="N70" s="1"/>
      <c r="O70" s="1">
        <f>IFERROR(VLOOKUP(A70,[1]Sheet!$A:$D,4,0),0)</f>
        <v>0</v>
      </c>
      <c r="P70" s="1">
        <v>0</v>
      </c>
      <c r="Q70" s="1">
        <f t="shared" si="4"/>
        <v>0</v>
      </c>
      <c r="R70" s="5"/>
      <c r="S70" s="5">
        <f t="shared" si="5"/>
        <v>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0.86660000000000004</v>
      </c>
      <c r="Y70" s="1">
        <v>0.86660000000000004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0.28899999999999998</v>
      </c>
      <c r="AG70" s="1">
        <v>0.28899999999999998</v>
      </c>
      <c r="AH70" s="14" t="s">
        <v>149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115</v>
      </c>
      <c r="B71" s="15" t="s">
        <v>42</v>
      </c>
      <c r="C71" s="15"/>
      <c r="D71" s="15"/>
      <c r="E71" s="15"/>
      <c r="F71" s="15"/>
      <c r="G71" s="16">
        <v>0</v>
      </c>
      <c r="H71" s="15">
        <v>40</v>
      </c>
      <c r="I71" s="15" t="s">
        <v>38</v>
      </c>
      <c r="J71" s="15"/>
      <c r="K71" s="15"/>
      <c r="L71" s="15">
        <f t="shared" si="17"/>
        <v>0</v>
      </c>
      <c r="M71" s="15">
        <f t="shared" ref="M71:M94" si="18">E71-N71</f>
        <v>0</v>
      </c>
      <c r="N71" s="15"/>
      <c r="O71" s="15">
        <f>IFERROR(VLOOKUP(A71,[1]Sheet!$A:$D,4,0),0)</f>
        <v>0</v>
      </c>
      <c r="P71" s="15">
        <v>0</v>
      </c>
      <c r="Q71" s="15">
        <f t="shared" ref="Q71:Q94" si="19">M71/5</f>
        <v>0</v>
      </c>
      <c r="R71" s="17"/>
      <c r="S71" s="5">
        <f t="shared" ref="S71:S94" si="20">R71</f>
        <v>0</v>
      </c>
      <c r="T71" s="17"/>
      <c r="U71" s="15"/>
      <c r="V71" s="1" t="e">
        <f t="shared" ref="V71:V94" si="21">(F71+P71+S71)/Q71</f>
        <v>#DIV/0!</v>
      </c>
      <c r="W71" s="15" t="e">
        <f t="shared" ref="W71:W94" si="22">(F71+P71)/Q71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116</v>
      </c>
      <c r="AI71" s="1">
        <f t="shared" ref="AI71:AI94" si="23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42</v>
      </c>
      <c r="C72" s="1">
        <v>11</v>
      </c>
      <c r="D72" s="1"/>
      <c r="E72" s="1">
        <v>5</v>
      </c>
      <c r="F72" s="1">
        <v>5</v>
      </c>
      <c r="G72" s="8">
        <v>0.2</v>
      </c>
      <c r="H72" s="1">
        <v>35</v>
      </c>
      <c r="I72" s="1" t="s">
        <v>38</v>
      </c>
      <c r="J72" s="1"/>
      <c r="K72" s="1">
        <v>5</v>
      </c>
      <c r="L72" s="1">
        <f t="shared" si="17"/>
        <v>0</v>
      </c>
      <c r="M72" s="1">
        <f t="shared" si="18"/>
        <v>5</v>
      </c>
      <c r="N72" s="1"/>
      <c r="O72" s="1">
        <f>IFERROR(VLOOKUP(A72,[1]Sheet!$A:$D,4,0),0)</f>
        <v>0</v>
      </c>
      <c r="P72" s="1">
        <v>0</v>
      </c>
      <c r="Q72" s="1">
        <f t="shared" si="19"/>
        <v>1</v>
      </c>
      <c r="R72" s="5">
        <f t="shared" ref="R72:R76" si="24">10*Q72-P72-F72</f>
        <v>5</v>
      </c>
      <c r="S72" s="5">
        <f t="shared" si="20"/>
        <v>5</v>
      </c>
      <c r="T72" s="5"/>
      <c r="U72" s="1"/>
      <c r="V72" s="1">
        <f t="shared" si="21"/>
        <v>10</v>
      </c>
      <c r="W72" s="1">
        <f t="shared" si="22"/>
        <v>5</v>
      </c>
      <c r="X72" s="1">
        <v>0.8</v>
      </c>
      <c r="Y72" s="1">
        <v>1</v>
      </c>
      <c r="Z72" s="1">
        <v>0.8</v>
      </c>
      <c r="AA72" s="1">
        <v>0.6</v>
      </c>
      <c r="AB72" s="1">
        <v>1.4</v>
      </c>
      <c r="AC72" s="1">
        <v>1.4</v>
      </c>
      <c r="AD72" s="1">
        <v>0</v>
      </c>
      <c r="AE72" s="1">
        <v>0</v>
      </c>
      <c r="AF72" s="1">
        <v>0.4</v>
      </c>
      <c r="AG72" s="1">
        <v>0.4</v>
      </c>
      <c r="AH72" s="10" t="s">
        <v>155</v>
      </c>
      <c r="AI72" s="1">
        <f t="shared" si="23"/>
        <v>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37</v>
      </c>
      <c r="C73" s="1">
        <v>3391.0790000000002</v>
      </c>
      <c r="D73" s="1">
        <v>1436.9480000000001</v>
      </c>
      <c r="E73" s="1">
        <v>2007.567</v>
      </c>
      <c r="F73" s="1">
        <v>1689.414</v>
      </c>
      <c r="G73" s="8">
        <v>1</v>
      </c>
      <c r="H73" s="1">
        <v>60</v>
      </c>
      <c r="I73" s="1" t="s">
        <v>38</v>
      </c>
      <c r="J73" s="1"/>
      <c r="K73" s="1">
        <v>2200.7069999999999</v>
      </c>
      <c r="L73" s="1">
        <f t="shared" si="17"/>
        <v>-193.13999999999987</v>
      </c>
      <c r="M73" s="1">
        <f t="shared" si="18"/>
        <v>1977.127</v>
      </c>
      <c r="N73" s="1">
        <v>30.44</v>
      </c>
      <c r="O73" s="1">
        <f>IFERROR(VLOOKUP(A73,[1]Sheet!$A:$D,4,0),0)</f>
        <v>0</v>
      </c>
      <c r="P73" s="1">
        <v>721.16619999999966</v>
      </c>
      <c r="Q73" s="1">
        <f t="shared" si="19"/>
        <v>395.42539999999997</v>
      </c>
      <c r="R73" s="5">
        <f t="shared" si="24"/>
        <v>1543.6738000000003</v>
      </c>
      <c r="S73" s="5">
        <f t="shared" si="20"/>
        <v>1543.6738000000003</v>
      </c>
      <c r="T73" s="5"/>
      <c r="U73" s="1"/>
      <c r="V73" s="1">
        <f t="shared" si="21"/>
        <v>10</v>
      </c>
      <c r="W73" s="1">
        <f t="shared" si="22"/>
        <v>6.0961693406645088</v>
      </c>
      <c r="X73" s="1">
        <v>346.87560000000002</v>
      </c>
      <c r="Y73" s="1">
        <v>346.3682</v>
      </c>
      <c r="Z73" s="1">
        <v>308.1386</v>
      </c>
      <c r="AA73" s="1">
        <v>310.0496</v>
      </c>
      <c r="AB73" s="1">
        <v>478.45139999999998</v>
      </c>
      <c r="AC73" s="1">
        <v>407.53699999999998</v>
      </c>
      <c r="AD73" s="1">
        <v>442.10660000000001</v>
      </c>
      <c r="AE73" s="1">
        <v>456.21399999999988</v>
      </c>
      <c r="AF73" s="1">
        <v>412.39780000000002</v>
      </c>
      <c r="AG73" s="1">
        <v>416.60340000000002</v>
      </c>
      <c r="AH73" s="1" t="s">
        <v>54</v>
      </c>
      <c r="AI73" s="1">
        <f t="shared" si="23"/>
        <v>1544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37</v>
      </c>
      <c r="C74" s="1">
        <v>635.66600000000005</v>
      </c>
      <c r="D74" s="1">
        <v>2229.1390000000001</v>
      </c>
      <c r="E74" s="1">
        <v>958.78700000000003</v>
      </c>
      <c r="F74" s="1">
        <v>1486.473</v>
      </c>
      <c r="G74" s="8">
        <v>1</v>
      </c>
      <c r="H74" s="1">
        <v>60</v>
      </c>
      <c r="I74" s="1" t="s">
        <v>38</v>
      </c>
      <c r="J74" s="1"/>
      <c r="K74" s="1">
        <v>1206.1500000000001</v>
      </c>
      <c r="L74" s="1">
        <f t="shared" si="17"/>
        <v>-247.36300000000006</v>
      </c>
      <c r="M74" s="1">
        <f t="shared" si="18"/>
        <v>958.78700000000003</v>
      </c>
      <c r="N74" s="1"/>
      <c r="O74" s="1">
        <f>IFERROR(VLOOKUP(A74,[1]Sheet!$A:$D,4,0),0)</f>
        <v>0</v>
      </c>
      <c r="P74" s="1">
        <v>708.11589999999933</v>
      </c>
      <c r="Q74" s="1">
        <f t="shared" si="19"/>
        <v>191.75740000000002</v>
      </c>
      <c r="R74" s="5"/>
      <c r="S74" s="5">
        <f t="shared" si="20"/>
        <v>0</v>
      </c>
      <c r="T74" s="5"/>
      <c r="U74" s="1"/>
      <c r="V74" s="1">
        <f t="shared" si="21"/>
        <v>11.444611264024227</v>
      </c>
      <c r="W74" s="1">
        <f t="shared" si="22"/>
        <v>11.444611264024227</v>
      </c>
      <c r="X74" s="1">
        <v>246.9264</v>
      </c>
      <c r="Y74" s="1">
        <v>256.30419999999998</v>
      </c>
      <c r="Z74" s="1">
        <v>139.09299999999999</v>
      </c>
      <c r="AA74" s="1">
        <v>128.24379999999999</v>
      </c>
      <c r="AB74" s="1">
        <v>303.46280000000002</v>
      </c>
      <c r="AC74" s="1">
        <v>144.417</v>
      </c>
      <c r="AD74" s="1">
        <v>214.29419999999999</v>
      </c>
      <c r="AE74" s="1">
        <v>63.383799999999987</v>
      </c>
      <c r="AF74" s="1">
        <v>227.185</v>
      </c>
      <c r="AG74" s="1">
        <v>223.4828</v>
      </c>
      <c r="AH74" s="1"/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37</v>
      </c>
      <c r="C75" s="1">
        <v>2557.7539999999999</v>
      </c>
      <c r="D75" s="1">
        <v>2326.5189999999998</v>
      </c>
      <c r="E75" s="1">
        <v>1807.92</v>
      </c>
      <c r="F75" s="1">
        <v>1488.8230000000001</v>
      </c>
      <c r="G75" s="8">
        <v>1</v>
      </c>
      <c r="H75" s="1">
        <v>60</v>
      </c>
      <c r="I75" s="1" t="s">
        <v>38</v>
      </c>
      <c r="J75" s="1"/>
      <c r="K75" s="1">
        <v>1987.405</v>
      </c>
      <c r="L75" s="1">
        <f t="shared" si="17"/>
        <v>-179.4849999999999</v>
      </c>
      <c r="M75" s="1">
        <f t="shared" si="18"/>
        <v>1746.9070000000002</v>
      </c>
      <c r="N75" s="1">
        <v>61.012999999999998</v>
      </c>
      <c r="O75" s="1">
        <f>IFERROR(VLOOKUP(A75,[1]Sheet!$A:$D,4,0),0)</f>
        <v>0</v>
      </c>
      <c r="P75" s="1">
        <v>882.92172599999867</v>
      </c>
      <c r="Q75" s="1">
        <f t="shared" si="19"/>
        <v>349.38140000000004</v>
      </c>
      <c r="R75" s="5">
        <f t="shared" si="24"/>
        <v>1122.0692740000015</v>
      </c>
      <c r="S75" s="5">
        <f t="shared" si="20"/>
        <v>1122.0692740000015</v>
      </c>
      <c r="T75" s="5"/>
      <c r="U75" s="1"/>
      <c r="V75" s="1">
        <f t="shared" si="21"/>
        <v>10</v>
      </c>
      <c r="W75" s="1">
        <f t="shared" si="22"/>
        <v>6.7884115353593488</v>
      </c>
      <c r="X75" s="1">
        <v>323.6284</v>
      </c>
      <c r="Y75" s="1">
        <v>311.39280000000002</v>
      </c>
      <c r="Z75" s="1">
        <v>334.52359999999999</v>
      </c>
      <c r="AA75" s="1">
        <v>329.06259999999997</v>
      </c>
      <c r="AB75" s="1">
        <v>302.77319999999997</v>
      </c>
      <c r="AC75" s="1">
        <v>209.83439999999999</v>
      </c>
      <c r="AD75" s="1">
        <v>372.25599999999997</v>
      </c>
      <c r="AE75" s="1">
        <v>342.95620000000002</v>
      </c>
      <c r="AF75" s="1">
        <v>210.2756</v>
      </c>
      <c r="AG75" s="1">
        <v>253.08320000000001</v>
      </c>
      <c r="AH75" s="1" t="s">
        <v>121</v>
      </c>
      <c r="AI75" s="1">
        <f t="shared" si="23"/>
        <v>1122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37</v>
      </c>
      <c r="C76" s="1">
        <v>3202.5340000000001</v>
      </c>
      <c r="D76" s="1">
        <v>5200.4290000000001</v>
      </c>
      <c r="E76" s="1">
        <v>2675.6970000000001</v>
      </c>
      <c r="F76" s="1">
        <v>2808.1010000000001</v>
      </c>
      <c r="G76" s="8">
        <v>1</v>
      </c>
      <c r="H76" s="1">
        <v>60</v>
      </c>
      <c r="I76" s="1" t="s">
        <v>38</v>
      </c>
      <c r="J76" s="1"/>
      <c r="K76" s="1">
        <v>4001.491</v>
      </c>
      <c r="L76" s="1">
        <f t="shared" si="17"/>
        <v>-1325.7939999999999</v>
      </c>
      <c r="M76" s="1">
        <f t="shared" si="18"/>
        <v>2478.8789999999999</v>
      </c>
      <c r="N76" s="1">
        <v>196.81800000000001</v>
      </c>
      <c r="O76" s="1">
        <f>IFERROR(VLOOKUP(A76,[1]Sheet!$A:$D,4,0),0)</f>
        <v>135</v>
      </c>
      <c r="P76" s="1">
        <v>1361.957800000001</v>
      </c>
      <c r="Q76" s="1">
        <f t="shared" si="19"/>
        <v>495.7758</v>
      </c>
      <c r="R76" s="5">
        <f t="shared" si="24"/>
        <v>787.69919999999865</v>
      </c>
      <c r="S76" s="5">
        <f t="shared" si="20"/>
        <v>787.69919999999865</v>
      </c>
      <c r="T76" s="5"/>
      <c r="U76" s="1"/>
      <c r="V76" s="1">
        <f t="shared" si="21"/>
        <v>10</v>
      </c>
      <c r="W76" s="1">
        <f t="shared" si="22"/>
        <v>8.4111786012951839</v>
      </c>
      <c r="X76" s="1">
        <v>491.35600000000011</v>
      </c>
      <c r="Y76" s="1">
        <v>460.30319999999989</v>
      </c>
      <c r="Z76" s="1">
        <v>513.21220000000005</v>
      </c>
      <c r="AA76" s="1">
        <v>374.07400000000001</v>
      </c>
      <c r="AB76" s="1">
        <v>587.20859999999993</v>
      </c>
      <c r="AC76" s="1">
        <v>581.32740000000001</v>
      </c>
      <c r="AD76" s="1">
        <v>664.51220000000001</v>
      </c>
      <c r="AE76" s="1">
        <v>722.50879999999995</v>
      </c>
      <c r="AF76" s="1">
        <v>492.09719999999999</v>
      </c>
      <c r="AG76" s="1">
        <v>443.71900000000011</v>
      </c>
      <c r="AH76" s="1" t="s">
        <v>54</v>
      </c>
      <c r="AI76" s="1">
        <f t="shared" si="23"/>
        <v>788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37</v>
      </c>
      <c r="C77" s="1">
        <v>19.981999999999999</v>
      </c>
      <c r="D77" s="1">
        <v>10.82</v>
      </c>
      <c r="E77" s="1">
        <v>1.3360000000000001</v>
      </c>
      <c r="F77" s="1">
        <v>28.141999999999999</v>
      </c>
      <c r="G77" s="8">
        <v>1</v>
      </c>
      <c r="H77" s="1">
        <v>55</v>
      </c>
      <c r="I77" s="1" t="s">
        <v>38</v>
      </c>
      <c r="J77" s="1"/>
      <c r="K77" s="1">
        <v>1.3</v>
      </c>
      <c r="L77" s="1">
        <f t="shared" si="17"/>
        <v>3.6000000000000032E-2</v>
      </c>
      <c r="M77" s="1">
        <f t="shared" si="18"/>
        <v>1.3360000000000001</v>
      </c>
      <c r="N77" s="1"/>
      <c r="O77" s="1">
        <f>IFERROR(VLOOKUP(A77,[1]Sheet!$A:$D,4,0),0)</f>
        <v>0</v>
      </c>
      <c r="P77" s="1">
        <v>0</v>
      </c>
      <c r="Q77" s="1">
        <f t="shared" si="19"/>
        <v>0.26719999999999999</v>
      </c>
      <c r="R77" s="5"/>
      <c r="S77" s="5">
        <f t="shared" si="20"/>
        <v>0</v>
      </c>
      <c r="T77" s="5"/>
      <c r="U77" s="1"/>
      <c r="V77" s="1">
        <f t="shared" si="21"/>
        <v>105.32185628742515</v>
      </c>
      <c r="W77" s="1">
        <f t="shared" si="22"/>
        <v>105.32185628742515</v>
      </c>
      <c r="X77" s="1">
        <v>0.26840000000000003</v>
      </c>
      <c r="Y77" s="1">
        <v>1.3604000000000001</v>
      </c>
      <c r="Z77" s="1">
        <v>2.1829999999999998</v>
      </c>
      <c r="AA77" s="1">
        <v>1.3653999999999999</v>
      </c>
      <c r="AB77" s="1">
        <v>0.27439999999999998</v>
      </c>
      <c r="AC77" s="1">
        <v>0.54320000000000002</v>
      </c>
      <c r="AD77" s="1">
        <v>1.355</v>
      </c>
      <c r="AE77" s="1">
        <v>1.0860000000000001</v>
      </c>
      <c r="AF77" s="1">
        <v>0.26579999999999998</v>
      </c>
      <c r="AG77" s="1">
        <v>-8.4000000000000012E-3</v>
      </c>
      <c r="AH77" s="14" t="s">
        <v>150</v>
      </c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37</v>
      </c>
      <c r="C78" s="1">
        <v>10.69</v>
      </c>
      <c r="D78" s="1"/>
      <c r="E78" s="1">
        <v>1.3420000000000001</v>
      </c>
      <c r="F78" s="1">
        <v>9.3480000000000008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17"/>
        <v>4.2000000000000037E-2</v>
      </c>
      <c r="M78" s="1">
        <f t="shared" si="18"/>
        <v>1.3420000000000001</v>
      </c>
      <c r="N78" s="1"/>
      <c r="O78" s="1">
        <f>IFERROR(VLOOKUP(A78,[1]Sheet!$A:$D,4,0),0)</f>
        <v>0</v>
      </c>
      <c r="P78" s="1">
        <v>0</v>
      </c>
      <c r="Q78" s="1">
        <f t="shared" si="19"/>
        <v>0.26840000000000003</v>
      </c>
      <c r="R78" s="5"/>
      <c r="S78" s="5">
        <f t="shared" si="20"/>
        <v>0</v>
      </c>
      <c r="T78" s="5"/>
      <c r="U78" s="1"/>
      <c r="V78" s="1">
        <f t="shared" si="21"/>
        <v>34.828614008941877</v>
      </c>
      <c r="W78" s="1">
        <f t="shared" si="22"/>
        <v>34.828614008941877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0.26379999999999998</v>
      </c>
      <c r="AD78" s="1">
        <v>0.26379999999999998</v>
      </c>
      <c r="AE78" s="1">
        <v>0.26700000000000002</v>
      </c>
      <c r="AF78" s="1">
        <v>0.26700000000000002</v>
      </c>
      <c r="AG78" s="1">
        <v>0.26600000000000001</v>
      </c>
      <c r="AH78" s="14" t="s">
        <v>151</v>
      </c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125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/>
      <c r="L79" s="15">
        <f t="shared" si="17"/>
        <v>0</v>
      </c>
      <c r="M79" s="15">
        <f t="shared" si="18"/>
        <v>0</v>
      </c>
      <c r="N79" s="15"/>
      <c r="O79" s="15">
        <f>IFERROR(VLOOKUP(A79,[1]Sheet!$A:$D,4,0),0)</f>
        <v>0</v>
      </c>
      <c r="P79" s="15">
        <v>0</v>
      </c>
      <c r="Q79" s="15">
        <f t="shared" si="19"/>
        <v>0</v>
      </c>
      <c r="R79" s="17"/>
      <c r="S79" s="5">
        <f t="shared" si="20"/>
        <v>0</v>
      </c>
      <c r="T79" s="17"/>
      <c r="U79" s="15"/>
      <c r="V79" s="1" t="e">
        <f t="shared" si="21"/>
        <v>#DIV/0!</v>
      </c>
      <c r="W79" s="15" t="e">
        <f t="shared" si="22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 t="s">
        <v>126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37</v>
      </c>
      <c r="C80" s="1">
        <v>48.401000000000003</v>
      </c>
      <c r="D80" s="1">
        <v>85.241</v>
      </c>
      <c r="E80" s="1">
        <v>48.860999999999997</v>
      </c>
      <c r="F80" s="1">
        <v>35.92</v>
      </c>
      <c r="G80" s="8">
        <v>1</v>
      </c>
      <c r="H80" s="1">
        <v>60</v>
      </c>
      <c r="I80" s="1" t="s">
        <v>38</v>
      </c>
      <c r="J80" s="1"/>
      <c r="K80" s="1">
        <v>108.861</v>
      </c>
      <c r="L80" s="1">
        <f t="shared" si="17"/>
        <v>-60.000000000000007</v>
      </c>
      <c r="M80" s="1">
        <f t="shared" si="18"/>
        <v>48.860999999999997</v>
      </c>
      <c r="N80" s="1"/>
      <c r="O80" s="1">
        <f>IFERROR(VLOOKUP(A80,[1]Sheet!$A:$D,4,0),0)</f>
        <v>0</v>
      </c>
      <c r="P80" s="1">
        <v>0</v>
      </c>
      <c r="Q80" s="1">
        <f t="shared" si="19"/>
        <v>9.7721999999999998</v>
      </c>
      <c r="R80" s="5">
        <f t="shared" ref="R80:R88" si="25">10*Q80-P80-F80</f>
        <v>61.801999999999992</v>
      </c>
      <c r="S80" s="5">
        <f t="shared" si="20"/>
        <v>61.801999999999992</v>
      </c>
      <c r="T80" s="5"/>
      <c r="U80" s="1"/>
      <c r="V80" s="1">
        <f t="shared" si="21"/>
        <v>10</v>
      </c>
      <c r="W80" s="1">
        <f t="shared" si="22"/>
        <v>3.6757332023495222</v>
      </c>
      <c r="X80" s="1">
        <v>2.4243999999999999</v>
      </c>
      <c r="Y80" s="1">
        <v>0</v>
      </c>
      <c r="Z80" s="1">
        <v>7.2619999999999996</v>
      </c>
      <c r="AA80" s="1">
        <v>7.2619999999999996</v>
      </c>
      <c r="AB80" s="1">
        <v>2.3837999999999999</v>
      </c>
      <c r="AC80" s="1">
        <v>2.3837999999999999</v>
      </c>
      <c r="AD80" s="1">
        <v>2.5122</v>
      </c>
      <c r="AE80" s="1">
        <v>4.9159999999999986</v>
      </c>
      <c r="AF80" s="1">
        <v>2.5648</v>
      </c>
      <c r="AG80" s="1">
        <v>0.161</v>
      </c>
      <c r="AH80" s="1"/>
      <c r="AI80" s="1">
        <f t="shared" si="23"/>
        <v>62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42</v>
      </c>
      <c r="C81" s="1">
        <v>13</v>
      </c>
      <c r="D81" s="1">
        <v>13</v>
      </c>
      <c r="E81" s="1"/>
      <c r="F81" s="1">
        <v>21</v>
      </c>
      <c r="G81" s="8">
        <v>0.3</v>
      </c>
      <c r="H81" s="1">
        <v>40</v>
      </c>
      <c r="I81" s="1" t="s">
        <v>38</v>
      </c>
      <c r="J81" s="1"/>
      <c r="K81" s="1">
        <v>4</v>
      </c>
      <c r="L81" s="1">
        <f t="shared" si="17"/>
        <v>-4</v>
      </c>
      <c r="M81" s="1">
        <f t="shared" si="18"/>
        <v>0</v>
      </c>
      <c r="N81" s="1"/>
      <c r="O81" s="1">
        <f>IFERROR(VLOOKUP(A81,[1]Sheet!$A:$D,4,0),0)</f>
        <v>0</v>
      </c>
      <c r="P81" s="1">
        <v>0</v>
      </c>
      <c r="Q81" s="1">
        <f t="shared" si="19"/>
        <v>0</v>
      </c>
      <c r="R81" s="5"/>
      <c r="S81" s="5">
        <f t="shared" si="20"/>
        <v>0</v>
      </c>
      <c r="T81" s="5"/>
      <c r="U81" s="1"/>
      <c r="V81" s="1" t="e">
        <f t="shared" si="21"/>
        <v>#DIV/0!</v>
      </c>
      <c r="W81" s="1" t="e">
        <f t="shared" si="22"/>
        <v>#DIV/0!</v>
      </c>
      <c r="X81" s="1">
        <v>1.6</v>
      </c>
      <c r="Y81" s="1">
        <v>1.6</v>
      </c>
      <c r="Z81" s="1">
        <v>1.8</v>
      </c>
      <c r="AA81" s="1">
        <v>1.8</v>
      </c>
      <c r="AB81" s="1">
        <v>1.4</v>
      </c>
      <c r="AC81" s="1">
        <v>2.4</v>
      </c>
      <c r="AD81" s="1">
        <v>2</v>
      </c>
      <c r="AE81" s="1">
        <v>1.2</v>
      </c>
      <c r="AF81" s="1">
        <v>0.6</v>
      </c>
      <c r="AG81" s="1">
        <v>1</v>
      </c>
      <c r="AH81" s="19" t="s">
        <v>50</v>
      </c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42</v>
      </c>
      <c r="C82" s="1">
        <v>11</v>
      </c>
      <c r="D82" s="1">
        <v>13</v>
      </c>
      <c r="E82" s="1">
        <v>4</v>
      </c>
      <c r="F82" s="1">
        <v>19</v>
      </c>
      <c r="G82" s="8">
        <v>0.3</v>
      </c>
      <c r="H82" s="1">
        <v>40</v>
      </c>
      <c r="I82" s="1" t="s">
        <v>38</v>
      </c>
      <c r="J82" s="1"/>
      <c r="K82" s="1">
        <v>7</v>
      </c>
      <c r="L82" s="1">
        <f t="shared" si="17"/>
        <v>-3</v>
      </c>
      <c r="M82" s="1">
        <f t="shared" si="18"/>
        <v>4</v>
      </c>
      <c r="N82" s="1"/>
      <c r="O82" s="1">
        <f>IFERROR(VLOOKUP(A82,[1]Sheet!$A:$D,4,0),0)</f>
        <v>0</v>
      </c>
      <c r="P82" s="1">
        <v>0</v>
      </c>
      <c r="Q82" s="1">
        <f t="shared" si="19"/>
        <v>0.8</v>
      </c>
      <c r="R82" s="5"/>
      <c r="S82" s="5">
        <f t="shared" si="20"/>
        <v>0</v>
      </c>
      <c r="T82" s="5"/>
      <c r="U82" s="1"/>
      <c r="V82" s="1">
        <f t="shared" si="21"/>
        <v>23.75</v>
      </c>
      <c r="W82" s="1">
        <f t="shared" si="22"/>
        <v>23.75</v>
      </c>
      <c r="X82" s="1">
        <v>0.8</v>
      </c>
      <c r="Y82" s="1">
        <v>1.4</v>
      </c>
      <c r="Z82" s="1">
        <v>2.2000000000000002</v>
      </c>
      <c r="AA82" s="1">
        <v>1.8</v>
      </c>
      <c r="AB82" s="1">
        <v>1</v>
      </c>
      <c r="AC82" s="1">
        <v>2.2000000000000002</v>
      </c>
      <c r="AD82" s="1">
        <v>2.4</v>
      </c>
      <c r="AE82" s="1">
        <v>1.4</v>
      </c>
      <c r="AF82" s="1">
        <v>0.8</v>
      </c>
      <c r="AG82" s="1">
        <v>1.6</v>
      </c>
      <c r="AH82" s="14" t="s">
        <v>152</v>
      </c>
      <c r="AI82" s="1">
        <f t="shared" si="2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42</v>
      </c>
      <c r="C83" s="1">
        <v>100</v>
      </c>
      <c r="D83" s="1">
        <v>69</v>
      </c>
      <c r="E83" s="1">
        <v>101</v>
      </c>
      <c r="F83" s="1">
        <v>45</v>
      </c>
      <c r="G83" s="8">
        <v>0.3</v>
      </c>
      <c r="H83" s="1">
        <v>40</v>
      </c>
      <c r="I83" s="1" t="s">
        <v>38</v>
      </c>
      <c r="J83" s="1"/>
      <c r="K83" s="1">
        <v>107</v>
      </c>
      <c r="L83" s="1">
        <f t="shared" si="17"/>
        <v>-6</v>
      </c>
      <c r="M83" s="1">
        <f t="shared" si="18"/>
        <v>101</v>
      </c>
      <c r="N83" s="1"/>
      <c r="O83" s="1">
        <f>IFERROR(VLOOKUP(A83,[1]Sheet!$A:$D,4,0),0)</f>
        <v>0</v>
      </c>
      <c r="P83" s="1">
        <v>33</v>
      </c>
      <c r="Q83" s="1">
        <f t="shared" si="19"/>
        <v>20.2</v>
      </c>
      <c r="R83" s="5">
        <f t="shared" si="25"/>
        <v>124</v>
      </c>
      <c r="S83" s="5">
        <f t="shared" si="20"/>
        <v>124</v>
      </c>
      <c r="T83" s="5"/>
      <c r="U83" s="1"/>
      <c r="V83" s="1">
        <f t="shared" si="21"/>
        <v>10</v>
      </c>
      <c r="W83" s="1">
        <f t="shared" si="22"/>
        <v>3.8613861386138617</v>
      </c>
      <c r="X83" s="1">
        <v>15.2</v>
      </c>
      <c r="Y83" s="1">
        <v>14.8</v>
      </c>
      <c r="Z83" s="1">
        <v>18.600000000000001</v>
      </c>
      <c r="AA83" s="1">
        <v>17.600000000000001</v>
      </c>
      <c r="AB83" s="1">
        <v>14.2</v>
      </c>
      <c r="AC83" s="1">
        <v>13.8</v>
      </c>
      <c r="AD83" s="1">
        <v>13.6</v>
      </c>
      <c r="AE83" s="1">
        <v>15.8</v>
      </c>
      <c r="AF83" s="1">
        <v>15.6</v>
      </c>
      <c r="AG83" s="1">
        <v>16.600000000000001</v>
      </c>
      <c r="AH83" s="1"/>
      <c r="AI83" s="1">
        <f t="shared" si="23"/>
        <v>37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42</v>
      </c>
      <c r="C84" s="1">
        <v>58</v>
      </c>
      <c r="D84" s="1"/>
      <c r="E84" s="1"/>
      <c r="F84" s="1">
        <v>57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17"/>
        <v>0</v>
      </c>
      <c r="M84" s="1">
        <f t="shared" si="18"/>
        <v>0</v>
      </c>
      <c r="N84" s="1"/>
      <c r="O84" s="1">
        <f>IFERROR(VLOOKUP(A84,[1]Sheet!$A:$D,4,0),0)</f>
        <v>0</v>
      </c>
      <c r="P84" s="1">
        <v>0</v>
      </c>
      <c r="Q84" s="1">
        <f t="shared" si="19"/>
        <v>0</v>
      </c>
      <c r="R84" s="5"/>
      <c r="S84" s="5">
        <f t="shared" si="20"/>
        <v>0</v>
      </c>
      <c r="T84" s="5"/>
      <c r="U84" s="1"/>
      <c r="V84" s="1" t="e">
        <f t="shared" si="21"/>
        <v>#DIV/0!</v>
      </c>
      <c r="W84" s="1" t="e">
        <f t="shared" si="22"/>
        <v>#DIV/0!</v>
      </c>
      <c r="X84" s="1">
        <v>1.6</v>
      </c>
      <c r="Y84" s="1">
        <v>1.6</v>
      </c>
      <c r="Z84" s="1">
        <v>0.4</v>
      </c>
      <c r="AA84" s="1">
        <v>0.4</v>
      </c>
      <c r="AB84" s="1">
        <v>0</v>
      </c>
      <c r="AC84" s="1">
        <v>0</v>
      </c>
      <c r="AD84" s="1">
        <v>0.4</v>
      </c>
      <c r="AE84" s="1">
        <v>0.4</v>
      </c>
      <c r="AF84" s="1">
        <v>0.4</v>
      </c>
      <c r="AG84" s="1">
        <v>0</v>
      </c>
      <c r="AH84" s="19" t="s">
        <v>50</v>
      </c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37</v>
      </c>
      <c r="C85" s="1">
        <v>3827.2040000000002</v>
      </c>
      <c r="D85" s="1">
        <v>11511.843999999999</v>
      </c>
      <c r="E85" s="1">
        <v>4842.6220000000003</v>
      </c>
      <c r="F85" s="1">
        <v>5873.4719999999998</v>
      </c>
      <c r="G85" s="8">
        <v>1</v>
      </c>
      <c r="H85" s="1">
        <v>40</v>
      </c>
      <c r="I85" s="1" t="s">
        <v>38</v>
      </c>
      <c r="J85" s="1"/>
      <c r="K85" s="1">
        <v>4957.3590000000004</v>
      </c>
      <c r="L85" s="1">
        <f t="shared" si="17"/>
        <v>-114.73700000000008</v>
      </c>
      <c r="M85" s="1">
        <f t="shared" si="18"/>
        <v>4780.8910000000005</v>
      </c>
      <c r="N85" s="1">
        <v>61.731000000000002</v>
      </c>
      <c r="O85" s="1">
        <f>IFERROR(VLOOKUP(A85,[1]Sheet!$A:$D,4,0),0)</f>
        <v>0</v>
      </c>
      <c r="P85" s="1">
        <v>2110.8728000000019</v>
      </c>
      <c r="Q85" s="1">
        <f t="shared" si="19"/>
        <v>956.17820000000006</v>
      </c>
      <c r="R85" s="5">
        <f t="shared" si="25"/>
        <v>1577.4371999999994</v>
      </c>
      <c r="S85" s="5">
        <f t="shared" si="20"/>
        <v>1577.4371999999994</v>
      </c>
      <c r="T85" s="5"/>
      <c r="U85" s="1"/>
      <c r="V85" s="1">
        <f t="shared" si="21"/>
        <v>10</v>
      </c>
      <c r="W85" s="1">
        <f t="shared" si="22"/>
        <v>8.3502686005600228</v>
      </c>
      <c r="X85" s="1">
        <v>972.19380000000001</v>
      </c>
      <c r="Y85" s="1">
        <v>966.11059999999998</v>
      </c>
      <c r="Z85" s="1">
        <v>760.26580000000001</v>
      </c>
      <c r="AA85" s="1">
        <v>779.92160000000001</v>
      </c>
      <c r="AB85" s="1">
        <v>870.62840000000017</v>
      </c>
      <c r="AC85" s="1">
        <v>836.98659999999995</v>
      </c>
      <c r="AD85" s="1">
        <v>912.38599999999985</v>
      </c>
      <c r="AE85" s="1">
        <v>904.21960000000001</v>
      </c>
      <c r="AF85" s="1">
        <v>758.57920000000001</v>
      </c>
      <c r="AG85" s="1">
        <v>741.83360000000005</v>
      </c>
      <c r="AH85" s="1" t="s">
        <v>54</v>
      </c>
      <c r="AI85" s="1">
        <f t="shared" si="23"/>
        <v>1577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37</v>
      </c>
      <c r="C86" s="1"/>
      <c r="D86" s="1">
        <v>21.545999999999999</v>
      </c>
      <c r="E86" s="1">
        <v>7.9050000000000002</v>
      </c>
      <c r="F86" s="1">
        <v>13.641</v>
      </c>
      <c r="G86" s="8">
        <v>1</v>
      </c>
      <c r="H86" s="1">
        <v>60</v>
      </c>
      <c r="I86" s="1" t="s">
        <v>38</v>
      </c>
      <c r="J86" s="1"/>
      <c r="K86" s="1">
        <v>10.7</v>
      </c>
      <c r="L86" s="1">
        <f t="shared" si="17"/>
        <v>-2.794999999999999</v>
      </c>
      <c r="M86" s="1">
        <f t="shared" si="18"/>
        <v>7.9050000000000002</v>
      </c>
      <c r="N86" s="1"/>
      <c r="O86" s="1">
        <f>IFERROR(VLOOKUP(A86,[1]Sheet!$A:$D,4,0),0)</f>
        <v>0</v>
      </c>
      <c r="P86" s="1">
        <v>0</v>
      </c>
      <c r="Q86" s="1">
        <f t="shared" si="19"/>
        <v>1.581</v>
      </c>
      <c r="R86" s="5">
        <v>4</v>
      </c>
      <c r="S86" s="5">
        <f t="shared" si="20"/>
        <v>4</v>
      </c>
      <c r="T86" s="5"/>
      <c r="U86" s="1"/>
      <c r="V86" s="1">
        <f t="shared" si="21"/>
        <v>11.158127767235925</v>
      </c>
      <c r="W86" s="1">
        <f t="shared" si="22"/>
        <v>8.6280834914611013</v>
      </c>
      <c r="X86" s="1">
        <v>0</v>
      </c>
      <c r="Y86" s="1">
        <v>0</v>
      </c>
      <c r="Z86" s="1">
        <v>0.2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134</v>
      </c>
      <c r="AI86" s="1">
        <f t="shared" si="23"/>
        <v>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42</v>
      </c>
      <c r="C87" s="1">
        <v>213</v>
      </c>
      <c r="D87" s="1">
        <v>145</v>
      </c>
      <c r="E87" s="1">
        <v>167</v>
      </c>
      <c r="F87" s="1">
        <v>154</v>
      </c>
      <c r="G87" s="8">
        <v>0.3</v>
      </c>
      <c r="H87" s="1">
        <v>40</v>
      </c>
      <c r="I87" s="1" t="s">
        <v>38</v>
      </c>
      <c r="J87" s="1"/>
      <c r="K87" s="1">
        <v>176</v>
      </c>
      <c r="L87" s="1">
        <f t="shared" si="17"/>
        <v>-9</v>
      </c>
      <c r="M87" s="1">
        <f t="shared" si="18"/>
        <v>167</v>
      </c>
      <c r="N87" s="1"/>
      <c r="O87" s="1">
        <f>IFERROR(VLOOKUP(A87,[1]Sheet!$A:$D,4,0),0)</f>
        <v>0</v>
      </c>
      <c r="P87" s="1">
        <v>58.800000000000068</v>
      </c>
      <c r="Q87" s="1">
        <f t="shared" si="19"/>
        <v>33.4</v>
      </c>
      <c r="R87" s="5">
        <f t="shared" si="25"/>
        <v>121.19999999999993</v>
      </c>
      <c r="S87" s="5">
        <f t="shared" si="20"/>
        <v>121.19999999999993</v>
      </c>
      <c r="T87" s="5"/>
      <c r="U87" s="1"/>
      <c r="V87" s="1">
        <f t="shared" si="21"/>
        <v>10</v>
      </c>
      <c r="W87" s="1">
        <f t="shared" si="22"/>
        <v>6.3712574850299424</v>
      </c>
      <c r="X87" s="1">
        <v>33</v>
      </c>
      <c r="Y87" s="1">
        <v>34.200000000000003</v>
      </c>
      <c r="Z87" s="1">
        <v>39.200000000000003</v>
      </c>
      <c r="AA87" s="1">
        <v>36.6</v>
      </c>
      <c r="AB87" s="1">
        <v>33.6</v>
      </c>
      <c r="AC87" s="1">
        <v>32.799999999999997</v>
      </c>
      <c r="AD87" s="1">
        <v>31.8</v>
      </c>
      <c r="AE87" s="1">
        <v>33.799999999999997</v>
      </c>
      <c r="AF87" s="1">
        <v>29.2</v>
      </c>
      <c r="AG87" s="1">
        <v>30.4</v>
      </c>
      <c r="AH87" s="1"/>
      <c r="AI87" s="1">
        <f t="shared" si="23"/>
        <v>36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42</v>
      </c>
      <c r="C88" s="1">
        <v>113</v>
      </c>
      <c r="D88" s="1">
        <v>85</v>
      </c>
      <c r="E88" s="1">
        <v>106</v>
      </c>
      <c r="F88" s="1">
        <v>72</v>
      </c>
      <c r="G88" s="8">
        <v>0.3</v>
      </c>
      <c r="H88" s="1">
        <v>40</v>
      </c>
      <c r="I88" s="1" t="s">
        <v>38</v>
      </c>
      <c r="J88" s="1"/>
      <c r="K88" s="1">
        <v>111</v>
      </c>
      <c r="L88" s="1">
        <f t="shared" si="17"/>
        <v>-5</v>
      </c>
      <c r="M88" s="1">
        <f t="shared" si="18"/>
        <v>106</v>
      </c>
      <c r="N88" s="1"/>
      <c r="O88" s="1">
        <f>IFERROR(VLOOKUP(A88,[1]Sheet!$A:$D,4,0),0)</f>
        <v>0</v>
      </c>
      <c r="P88" s="1">
        <v>57.599999999999973</v>
      </c>
      <c r="Q88" s="1">
        <f t="shared" si="19"/>
        <v>21.2</v>
      </c>
      <c r="R88" s="5">
        <f t="shared" si="25"/>
        <v>82.400000000000034</v>
      </c>
      <c r="S88" s="5">
        <f t="shared" si="20"/>
        <v>82.400000000000034</v>
      </c>
      <c r="T88" s="5"/>
      <c r="U88" s="1"/>
      <c r="V88" s="1">
        <f t="shared" si="21"/>
        <v>10</v>
      </c>
      <c r="W88" s="1">
        <f t="shared" si="22"/>
        <v>6.11320754716981</v>
      </c>
      <c r="X88" s="1">
        <v>20</v>
      </c>
      <c r="Y88" s="1">
        <v>18.399999999999999</v>
      </c>
      <c r="Z88" s="1">
        <v>19.2</v>
      </c>
      <c r="AA88" s="1">
        <v>19.600000000000001</v>
      </c>
      <c r="AB88" s="1">
        <v>21.4</v>
      </c>
      <c r="AC88" s="1">
        <v>22.6</v>
      </c>
      <c r="AD88" s="1">
        <v>22.8</v>
      </c>
      <c r="AE88" s="1">
        <v>24</v>
      </c>
      <c r="AF88" s="1">
        <v>19.600000000000001</v>
      </c>
      <c r="AG88" s="1">
        <v>19.600000000000001</v>
      </c>
      <c r="AH88" s="1" t="s">
        <v>137</v>
      </c>
      <c r="AI88" s="1">
        <f t="shared" si="23"/>
        <v>25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37</v>
      </c>
      <c r="C89" s="1">
        <v>10.988</v>
      </c>
      <c r="D89" s="1">
        <v>16.623000000000001</v>
      </c>
      <c r="E89" s="1">
        <v>4.0460000000000003</v>
      </c>
      <c r="F89" s="1">
        <v>22.167999999999999</v>
      </c>
      <c r="G89" s="8">
        <v>1</v>
      </c>
      <c r="H89" s="1">
        <v>45</v>
      </c>
      <c r="I89" s="1" t="s">
        <v>38</v>
      </c>
      <c r="J89" s="1"/>
      <c r="K89" s="1">
        <v>3.6</v>
      </c>
      <c r="L89" s="1">
        <f t="shared" si="17"/>
        <v>0.44600000000000017</v>
      </c>
      <c r="M89" s="1">
        <f t="shared" si="18"/>
        <v>4.0460000000000003</v>
      </c>
      <c r="N89" s="1"/>
      <c r="O89" s="1">
        <f>IFERROR(VLOOKUP(A89,[1]Sheet!$A:$D,4,0),0)</f>
        <v>0</v>
      </c>
      <c r="P89" s="1">
        <v>0</v>
      </c>
      <c r="Q89" s="1">
        <f t="shared" si="19"/>
        <v>0.80920000000000003</v>
      </c>
      <c r="R89" s="5"/>
      <c r="S89" s="5">
        <f t="shared" si="20"/>
        <v>0</v>
      </c>
      <c r="T89" s="5"/>
      <c r="U89" s="1"/>
      <c r="V89" s="1">
        <f t="shared" si="21"/>
        <v>27.394957983193276</v>
      </c>
      <c r="W89" s="1">
        <f t="shared" si="22"/>
        <v>27.394957983193276</v>
      </c>
      <c r="X89" s="1">
        <v>0.79180000000000006</v>
      </c>
      <c r="Y89" s="1">
        <v>1.3211999999999999</v>
      </c>
      <c r="Z89" s="1">
        <v>1.8540000000000001</v>
      </c>
      <c r="AA89" s="1">
        <v>1.3246</v>
      </c>
      <c r="AB89" s="1">
        <v>0.79139999999999999</v>
      </c>
      <c r="AC89" s="1">
        <v>1.3008</v>
      </c>
      <c r="AD89" s="1">
        <v>2.1008</v>
      </c>
      <c r="AE89" s="1">
        <v>1.8715999999999999</v>
      </c>
      <c r="AF89" s="1">
        <v>0.2828</v>
      </c>
      <c r="AG89" s="1">
        <v>1.8222</v>
      </c>
      <c r="AH89" s="14" t="s">
        <v>153</v>
      </c>
      <c r="AI89" s="1">
        <f t="shared" si="23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37</v>
      </c>
      <c r="C90" s="1">
        <v>96.817999999999998</v>
      </c>
      <c r="D90" s="1">
        <v>85.653000000000006</v>
      </c>
      <c r="E90" s="1">
        <v>38.343000000000004</v>
      </c>
      <c r="F90" s="1">
        <v>136.00800000000001</v>
      </c>
      <c r="G90" s="8">
        <v>1</v>
      </c>
      <c r="H90" s="1">
        <v>50</v>
      </c>
      <c r="I90" s="1" t="s">
        <v>38</v>
      </c>
      <c r="J90" s="1"/>
      <c r="K90" s="1">
        <v>36.6</v>
      </c>
      <c r="L90" s="1">
        <f t="shared" si="17"/>
        <v>1.7430000000000021</v>
      </c>
      <c r="M90" s="1">
        <f t="shared" si="18"/>
        <v>38.343000000000004</v>
      </c>
      <c r="N90" s="1"/>
      <c r="O90" s="1">
        <f>IFERROR(VLOOKUP(A90,[1]Sheet!$A:$D,4,0),0)</f>
        <v>0</v>
      </c>
      <c r="P90" s="1">
        <v>6.907400000000024</v>
      </c>
      <c r="Q90" s="1">
        <f t="shared" si="19"/>
        <v>7.6686000000000005</v>
      </c>
      <c r="R90" s="5"/>
      <c r="S90" s="5">
        <f t="shared" si="20"/>
        <v>0</v>
      </c>
      <c r="T90" s="5"/>
      <c r="U90" s="1"/>
      <c r="V90" s="1">
        <f t="shared" si="21"/>
        <v>18.636439506559217</v>
      </c>
      <c r="W90" s="1">
        <f t="shared" si="22"/>
        <v>18.636439506559217</v>
      </c>
      <c r="X90" s="1">
        <v>15.5464</v>
      </c>
      <c r="Y90" s="1">
        <v>16.6416</v>
      </c>
      <c r="Z90" s="1">
        <v>12.266400000000001</v>
      </c>
      <c r="AA90" s="1">
        <v>11.7498</v>
      </c>
      <c r="AB90" s="1">
        <v>11.598599999999999</v>
      </c>
      <c r="AC90" s="1">
        <v>13.3978</v>
      </c>
      <c r="AD90" s="1">
        <v>9.9426000000000005</v>
      </c>
      <c r="AE90" s="1">
        <v>8.319799999999999</v>
      </c>
      <c r="AF90" s="1">
        <v>9.1513999999999989</v>
      </c>
      <c r="AG90" s="1">
        <v>9.4214000000000002</v>
      </c>
      <c r="AH90" s="18" t="s">
        <v>110</v>
      </c>
      <c r="AI90" s="1">
        <f t="shared" si="23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42</v>
      </c>
      <c r="C91" s="1">
        <v>14</v>
      </c>
      <c r="D91" s="1"/>
      <c r="E91" s="1">
        <v>7</v>
      </c>
      <c r="F91" s="1">
        <v>8</v>
      </c>
      <c r="G91" s="8">
        <v>0.33</v>
      </c>
      <c r="H91" s="1">
        <v>40</v>
      </c>
      <c r="I91" s="1" t="s">
        <v>38</v>
      </c>
      <c r="J91" s="1"/>
      <c r="K91" s="1">
        <v>7</v>
      </c>
      <c r="L91" s="1">
        <f t="shared" si="17"/>
        <v>0</v>
      </c>
      <c r="M91" s="1">
        <f t="shared" si="18"/>
        <v>7</v>
      </c>
      <c r="N91" s="1"/>
      <c r="O91" s="1">
        <f>IFERROR(VLOOKUP(A91,[1]Sheet!$A:$D,4,0),0)</f>
        <v>0</v>
      </c>
      <c r="P91" s="1">
        <v>6</v>
      </c>
      <c r="Q91" s="1">
        <f t="shared" si="19"/>
        <v>1.4</v>
      </c>
      <c r="R91" s="5"/>
      <c r="S91" s="5">
        <f t="shared" si="20"/>
        <v>0</v>
      </c>
      <c r="T91" s="5"/>
      <c r="U91" s="1"/>
      <c r="V91" s="1">
        <f t="shared" si="21"/>
        <v>10</v>
      </c>
      <c r="W91" s="1">
        <f t="shared" si="22"/>
        <v>10</v>
      </c>
      <c r="X91" s="1">
        <v>1.4</v>
      </c>
      <c r="Y91" s="1">
        <v>1</v>
      </c>
      <c r="Z91" s="1">
        <v>0</v>
      </c>
      <c r="AA91" s="1">
        <v>0.2</v>
      </c>
      <c r="AB91" s="1">
        <v>0.2</v>
      </c>
      <c r="AC91" s="1">
        <v>0.2</v>
      </c>
      <c r="AD91" s="1">
        <v>0.4</v>
      </c>
      <c r="AE91" s="1">
        <v>0.4</v>
      </c>
      <c r="AF91" s="1">
        <v>1.2</v>
      </c>
      <c r="AG91" s="1">
        <v>0.8</v>
      </c>
      <c r="AH91" s="1"/>
      <c r="AI91" s="1">
        <f t="shared" si="23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42</v>
      </c>
      <c r="C92" s="1">
        <v>19</v>
      </c>
      <c r="D92" s="1">
        <v>18</v>
      </c>
      <c r="E92" s="1">
        <v>9</v>
      </c>
      <c r="F92" s="1">
        <v>28</v>
      </c>
      <c r="G92" s="8">
        <v>0.3</v>
      </c>
      <c r="H92" s="1">
        <v>40</v>
      </c>
      <c r="I92" s="1" t="s">
        <v>38</v>
      </c>
      <c r="J92" s="1"/>
      <c r="K92" s="1">
        <v>9</v>
      </c>
      <c r="L92" s="1">
        <f t="shared" si="17"/>
        <v>0</v>
      </c>
      <c r="M92" s="1">
        <f t="shared" si="18"/>
        <v>9</v>
      </c>
      <c r="N92" s="1"/>
      <c r="O92" s="1">
        <f>IFERROR(VLOOKUP(A92,[1]Sheet!$A:$D,4,0),0)</f>
        <v>0</v>
      </c>
      <c r="P92" s="1">
        <v>0</v>
      </c>
      <c r="Q92" s="1">
        <f t="shared" si="19"/>
        <v>1.8</v>
      </c>
      <c r="R92" s="5"/>
      <c r="S92" s="5">
        <f t="shared" si="20"/>
        <v>0</v>
      </c>
      <c r="T92" s="5"/>
      <c r="U92" s="1"/>
      <c r="V92" s="1">
        <f t="shared" si="21"/>
        <v>15.555555555555555</v>
      </c>
      <c r="W92" s="1">
        <f t="shared" si="22"/>
        <v>15.555555555555555</v>
      </c>
      <c r="X92" s="1">
        <v>0.6</v>
      </c>
      <c r="Y92" s="1">
        <v>2</v>
      </c>
      <c r="Z92" s="1">
        <v>3.4</v>
      </c>
      <c r="AA92" s="1">
        <v>1.8</v>
      </c>
      <c r="AB92" s="1">
        <v>1.8</v>
      </c>
      <c r="AC92" s="1">
        <v>2</v>
      </c>
      <c r="AD92" s="1">
        <v>1.6</v>
      </c>
      <c r="AE92" s="1">
        <v>1.4</v>
      </c>
      <c r="AF92" s="1">
        <v>1.4</v>
      </c>
      <c r="AG92" s="1">
        <v>1.4</v>
      </c>
      <c r="AH92" s="14" t="s">
        <v>110</v>
      </c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42</v>
      </c>
      <c r="C93" s="1">
        <v>18</v>
      </c>
      <c r="D93" s="1">
        <v>45</v>
      </c>
      <c r="E93" s="1">
        <v>4</v>
      </c>
      <c r="F93" s="1">
        <v>59</v>
      </c>
      <c r="G93" s="8">
        <v>0.12</v>
      </c>
      <c r="H93" s="1">
        <v>45</v>
      </c>
      <c r="I93" s="1" t="s">
        <v>38</v>
      </c>
      <c r="J93" s="1"/>
      <c r="K93" s="1">
        <v>4</v>
      </c>
      <c r="L93" s="1">
        <f t="shared" si="17"/>
        <v>0</v>
      </c>
      <c r="M93" s="1">
        <f t="shared" si="18"/>
        <v>4</v>
      </c>
      <c r="N93" s="1"/>
      <c r="O93" s="1">
        <f>IFERROR(VLOOKUP(A93,[1]Sheet!$A:$D,4,0),0)</f>
        <v>0</v>
      </c>
      <c r="P93" s="1">
        <v>0</v>
      </c>
      <c r="Q93" s="1">
        <f t="shared" si="19"/>
        <v>0.8</v>
      </c>
      <c r="R93" s="5"/>
      <c r="S93" s="5">
        <f t="shared" si="20"/>
        <v>0</v>
      </c>
      <c r="T93" s="5"/>
      <c r="U93" s="1"/>
      <c r="V93" s="1">
        <f t="shared" si="21"/>
        <v>73.75</v>
      </c>
      <c r="W93" s="1">
        <f t="shared" si="22"/>
        <v>73.75</v>
      </c>
      <c r="X93" s="1">
        <v>4</v>
      </c>
      <c r="Y93" s="1">
        <v>4.4000000000000004</v>
      </c>
      <c r="Z93" s="1">
        <v>3.6</v>
      </c>
      <c r="AA93" s="1">
        <v>3.2</v>
      </c>
      <c r="AB93" s="1">
        <v>0</v>
      </c>
      <c r="AC93" s="1">
        <v>0</v>
      </c>
      <c r="AD93" s="1">
        <v>1</v>
      </c>
      <c r="AE93" s="1">
        <v>1</v>
      </c>
      <c r="AF93" s="1">
        <v>0</v>
      </c>
      <c r="AG93" s="1">
        <v>0</v>
      </c>
      <c r="AH93" s="14" t="s">
        <v>154</v>
      </c>
      <c r="AI93" s="1">
        <f t="shared" si="23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37</v>
      </c>
      <c r="C94" s="1">
        <v>23.068000000000001</v>
      </c>
      <c r="D94" s="1"/>
      <c r="E94" s="1">
        <v>0.36899999999999999</v>
      </c>
      <c r="F94" s="1">
        <v>22.699000000000002</v>
      </c>
      <c r="G94" s="8">
        <v>1</v>
      </c>
      <c r="H94" s="1">
        <v>180</v>
      </c>
      <c r="I94" s="1" t="s">
        <v>38</v>
      </c>
      <c r="J94" s="1"/>
      <c r="K94" s="1">
        <v>0.35</v>
      </c>
      <c r="L94" s="1">
        <f t="shared" si="17"/>
        <v>1.9000000000000017E-2</v>
      </c>
      <c r="M94" s="1">
        <f t="shared" si="18"/>
        <v>0.36899999999999999</v>
      </c>
      <c r="N94" s="1"/>
      <c r="O94" s="1">
        <f>IFERROR(VLOOKUP(A94,[1]Sheet!$A:$D,4,0),0)</f>
        <v>0</v>
      </c>
      <c r="P94" s="1">
        <v>0</v>
      </c>
      <c r="Q94" s="1">
        <f t="shared" si="19"/>
        <v>7.3800000000000004E-2</v>
      </c>
      <c r="R94" s="5"/>
      <c r="S94" s="5">
        <f t="shared" si="20"/>
        <v>0</v>
      </c>
      <c r="T94" s="5"/>
      <c r="U94" s="1"/>
      <c r="V94" s="1">
        <f t="shared" si="21"/>
        <v>307.57452574525746</v>
      </c>
      <c r="W94" s="1">
        <f t="shared" si="22"/>
        <v>307.57452574525746</v>
      </c>
      <c r="X94" s="1">
        <v>0.15060000000000001</v>
      </c>
      <c r="Y94" s="1">
        <v>0.15060000000000001</v>
      </c>
      <c r="Z94" s="1">
        <v>0.14799999999999999</v>
      </c>
      <c r="AA94" s="1">
        <v>0.14799999999999999</v>
      </c>
      <c r="AB94" s="1">
        <v>0</v>
      </c>
      <c r="AC94" s="1">
        <v>0</v>
      </c>
      <c r="AD94" s="1">
        <v>0.30180000000000001</v>
      </c>
      <c r="AE94" s="1">
        <v>0.30180000000000001</v>
      </c>
      <c r="AF94" s="1">
        <v>0.45019999999999999</v>
      </c>
      <c r="AG94" s="1">
        <v>0.45019999999999999</v>
      </c>
      <c r="AH94" s="14" t="s">
        <v>145</v>
      </c>
      <c r="AI94" s="1">
        <f t="shared" si="2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4" xr:uid="{DA2F7006-B20D-49D6-8773-040945CC9F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2025-08-20T12:08:36Z</dcterms:created>
  <dcterms:modified xsi:type="dcterms:W3CDTF">2025-08-21T07:40:58Z</dcterms:modified>
</cp:coreProperties>
</file>