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8,25ПОКОМ КИ филиалы\"/>
    </mc:Choice>
  </mc:AlternateContent>
  <xr:revisionPtr revIDLastSave="0" documentId="13_ncr:1_{0413575F-1998-4235-9219-5F1FA598F0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4" i="1" l="1"/>
  <c r="Q43" i="1"/>
  <c r="AH85" i="1"/>
  <c r="Q7" i="1"/>
  <c r="Q8" i="1"/>
  <c r="Q9" i="1"/>
  <c r="Q10" i="1"/>
  <c r="Q11" i="1"/>
  <c r="U11" i="1" s="1"/>
  <c r="Q12" i="1"/>
  <c r="Q13" i="1"/>
  <c r="Q14" i="1"/>
  <c r="Q15" i="1"/>
  <c r="Q16" i="1"/>
  <c r="Q17" i="1"/>
  <c r="R17" i="1" s="1"/>
  <c r="AH17" i="1" s="1"/>
  <c r="Q18" i="1"/>
  <c r="Q19" i="1"/>
  <c r="U19" i="1" s="1"/>
  <c r="Q20" i="1"/>
  <c r="Q21" i="1"/>
  <c r="Q22" i="1"/>
  <c r="R22" i="1" s="1"/>
  <c r="Q23" i="1"/>
  <c r="Q24" i="1"/>
  <c r="Q25" i="1"/>
  <c r="Q26" i="1"/>
  <c r="Q27" i="1"/>
  <c r="U27" i="1" s="1"/>
  <c r="Q28" i="1"/>
  <c r="Q29" i="1"/>
  <c r="R29" i="1" s="1"/>
  <c r="Q30" i="1"/>
  <c r="R30" i="1" s="1"/>
  <c r="Q31" i="1"/>
  <c r="R31" i="1" s="1"/>
  <c r="AH31" i="1" s="1"/>
  <c r="Q32" i="1"/>
  <c r="Q33" i="1"/>
  <c r="Q34" i="1"/>
  <c r="Q35" i="1"/>
  <c r="U35" i="1" s="1"/>
  <c r="Q36" i="1"/>
  <c r="U36" i="1" s="1"/>
  <c r="Q37" i="1"/>
  <c r="Q38" i="1"/>
  <c r="Q39" i="1"/>
  <c r="R39" i="1" s="1"/>
  <c r="Q40" i="1"/>
  <c r="Q41" i="1"/>
  <c r="Q42" i="1"/>
  <c r="AH43" i="1"/>
  <c r="Q44" i="1"/>
  <c r="Q45" i="1"/>
  <c r="R45" i="1" s="1"/>
  <c r="AH45" i="1" s="1"/>
  <c r="Q46" i="1"/>
  <c r="Q47" i="1"/>
  <c r="R47" i="1" s="1"/>
  <c r="AH47" i="1" s="1"/>
  <c r="Q48" i="1"/>
  <c r="U48" i="1" s="1"/>
  <c r="Q49" i="1"/>
  <c r="Q50" i="1"/>
  <c r="Q51" i="1"/>
  <c r="U51" i="1" s="1"/>
  <c r="Q52" i="1"/>
  <c r="R52" i="1" s="1"/>
  <c r="Q53" i="1"/>
  <c r="Q54" i="1"/>
  <c r="R54" i="1" s="1"/>
  <c r="Q55" i="1"/>
  <c r="R55" i="1" s="1"/>
  <c r="AH55" i="1" s="1"/>
  <c r="Q56" i="1"/>
  <c r="Q57" i="1"/>
  <c r="Q58" i="1"/>
  <c r="Q59" i="1"/>
  <c r="Q60" i="1"/>
  <c r="Q61" i="1"/>
  <c r="U61" i="1" s="1"/>
  <c r="Q62" i="1"/>
  <c r="U62" i="1" s="1"/>
  <c r="Q63" i="1"/>
  <c r="Q64" i="1"/>
  <c r="U64" i="1" s="1"/>
  <c r="Q65" i="1"/>
  <c r="U65" i="1" s="1"/>
  <c r="Q66" i="1"/>
  <c r="U66" i="1" s="1"/>
  <c r="Q67" i="1"/>
  <c r="AH67" i="1" s="1"/>
  <c r="Q68" i="1"/>
  <c r="Q69" i="1"/>
  <c r="AH69" i="1" s="1"/>
  <c r="Q70" i="1"/>
  <c r="U70" i="1" s="1"/>
  <c r="Q71" i="1"/>
  <c r="R71" i="1" s="1"/>
  <c r="AH71" i="1" s="1"/>
  <c r="Q72" i="1"/>
  <c r="Q73" i="1"/>
  <c r="R73" i="1" s="1"/>
  <c r="AH73" i="1" s="1"/>
  <c r="Q75" i="1"/>
  <c r="R75" i="1" s="1"/>
  <c r="AH75" i="1" s="1"/>
  <c r="Q76" i="1"/>
  <c r="Q77" i="1"/>
  <c r="R77" i="1" s="1"/>
  <c r="AH77" i="1" s="1"/>
  <c r="Q78" i="1"/>
  <c r="Q79" i="1"/>
  <c r="U79" i="1" s="1"/>
  <c r="Q80" i="1"/>
  <c r="Q81" i="1"/>
  <c r="R81" i="1" s="1"/>
  <c r="AH81" i="1" s="1"/>
  <c r="Q82" i="1"/>
  <c r="Q83" i="1"/>
  <c r="U83" i="1" s="1"/>
  <c r="Q84" i="1"/>
  <c r="Q85" i="1"/>
  <c r="Q86" i="1"/>
  <c r="Q87" i="1"/>
  <c r="R87" i="1" s="1"/>
  <c r="AH87" i="1" s="1"/>
  <c r="Q88" i="1"/>
  <c r="Q89" i="1"/>
  <c r="R89" i="1" s="1"/>
  <c r="AH89" i="1" s="1"/>
  <c r="Q90" i="1"/>
  <c r="Q91" i="1"/>
  <c r="R91" i="1" s="1"/>
  <c r="AH91" i="1" s="1"/>
  <c r="Q92" i="1"/>
  <c r="Q93" i="1"/>
  <c r="V93" i="1" s="1"/>
  <c r="Q6" i="1"/>
  <c r="AH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AH63" i="1"/>
  <c r="L63" i="1"/>
  <c r="L62" i="1"/>
  <c r="L61" i="1"/>
  <c r="L60" i="1"/>
  <c r="L59" i="1"/>
  <c r="L58" i="1"/>
  <c r="AH57" i="1"/>
  <c r="L57" i="1"/>
  <c r="L56" i="1"/>
  <c r="L55" i="1"/>
  <c r="L54" i="1"/>
  <c r="AH53" i="1"/>
  <c r="L53" i="1"/>
  <c r="L52" i="1"/>
  <c r="L51" i="1"/>
  <c r="L50" i="1"/>
  <c r="L49" i="1"/>
  <c r="AH48" i="1"/>
  <c r="L48" i="1"/>
  <c r="L47" i="1"/>
  <c r="L46" i="1"/>
  <c r="L45" i="1"/>
  <c r="L44" i="1"/>
  <c r="L43" i="1"/>
  <c r="L42" i="1"/>
  <c r="AH41" i="1"/>
  <c r="L41" i="1"/>
  <c r="L40" i="1"/>
  <c r="L39" i="1"/>
  <c r="L38" i="1"/>
  <c r="AH37" i="1"/>
  <c r="L37" i="1"/>
  <c r="L36" i="1"/>
  <c r="L35" i="1"/>
  <c r="L34" i="1"/>
  <c r="AH33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AH15" i="1"/>
  <c r="L15" i="1"/>
  <c r="L14" i="1"/>
  <c r="AH13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49" i="1" l="1"/>
  <c r="AH49" i="1" s="1"/>
  <c r="R59" i="1"/>
  <c r="AH59" i="1" s="1"/>
  <c r="AH29" i="1"/>
  <c r="AH39" i="1"/>
  <c r="V6" i="1"/>
  <c r="R6" i="1"/>
  <c r="AH6" i="1" s="1"/>
  <c r="V92" i="1"/>
  <c r="AH92" i="1"/>
  <c r="R90" i="1"/>
  <c r="AH90" i="1" s="1"/>
  <c r="AH88" i="1"/>
  <c r="AH86" i="1"/>
  <c r="AH84" i="1"/>
  <c r="R82" i="1"/>
  <c r="AH82" i="1" s="1"/>
  <c r="AH80" i="1"/>
  <c r="AH78" i="1"/>
  <c r="R76" i="1"/>
  <c r="AH76" i="1" s="1"/>
  <c r="AH74" i="1"/>
  <c r="R72" i="1"/>
  <c r="AH72" i="1" s="1"/>
  <c r="R68" i="1"/>
  <c r="AH68" i="1" s="1"/>
  <c r="R60" i="1"/>
  <c r="AH60" i="1" s="1"/>
  <c r="AH58" i="1"/>
  <c r="R56" i="1"/>
  <c r="AH56" i="1" s="1"/>
  <c r="AH54" i="1"/>
  <c r="AH52" i="1"/>
  <c r="AH50" i="1"/>
  <c r="AH46" i="1"/>
  <c r="R44" i="1"/>
  <c r="AH44" i="1" s="1"/>
  <c r="AH42" i="1"/>
  <c r="R40" i="1"/>
  <c r="AH40" i="1" s="1"/>
  <c r="R38" i="1"/>
  <c r="AH38" i="1" s="1"/>
  <c r="AH34" i="1"/>
  <c r="R32" i="1"/>
  <c r="AH32" i="1" s="1"/>
  <c r="AH30" i="1"/>
  <c r="R28" i="1"/>
  <c r="AH28" i="1" s="1"/>
  <c r="R26" i="1"/>
  <c r="AH26" i="1" s="1"/>
  <c r="R24" i="1"/>
  <c r="AH24" i="1" s="1"/>
  <c r="AH22" i="1"/>
  <c r="R20" i="1"/>
  <c r="AH20" i="1" s="1"/>
  <c r="U12" i="1"/>
  <c r="U8" i="1"/>
  <c r="AH8" i="1"/>
  <c r="R10" i="1"/>
  <c r="AH10" i="1" s="1"/>
  <c r="U91" i="1"/>
  <c r="U89" i="1"/>
  <c r="U87" i="1"/>
  <c r="U85" i="1"/>
  <c r="U77" i="1"/>
  <c r="U75" i="1"/>
  <c r="U73" i="1"/>
  <c r="U71" i="1"/>
  <c r="U63" i="1"/>
  <c r="U59" i="1"/>
  <c r="U57" i="1"/>
  <c r="U55" i="1"/>
  <c r="U53" i="1"/>
  <c r="U25" i="1"/>
  <c r="U21" i="1"/>
  <c r="R7" i="1"/>
  <c r="AH7" i="1" s="1"/>
  <c r="AH9" i="1"/>
  <c r="AH12" i="1"/>
  <c r="R14" i="1"/>
  <c r="AH14" i="1" s="1"/>
  <c r="R16" i="1"/>
  <c r="AH16" i="1" s="1"/>
  <c r="R18" i="1"/>
  <c r="AH18" i="1" s="1"/>
  <c r="AH21" i="1"/>
  <c r="R23" i="1"/>
  <c r="AH23" i="1" s="1"/>
  <c r="AH25" i="1"/>
  <c r="U81" i="1"/>
  <c r="U69" i="1"/>
  <c r="U67" i="1"/>
  <c r="U49" i="1"/>
  <c r="U47" i="1"/>
  <c r="U45" i="1"/>
  <c r="U43" i="1"/>
  <c r="U41" i="1"/>
  <c r="U39" i="1"/>
  <c r="U37" i="1"/>
  <c r="U33" i="1"/>
  <c r="U31" i="1"/>
  <c r="U29" i="1"/>
  <c r="U17" i="1"/>
  <c r="U15" i="1"/>
  <c r="U13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3" i="1"/>
  <c r="L5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6" i="1" l="1"/>
  <c r="R5" i="1"/>
  <c r="U7" i="1"/>
  <c r="U16" i="1"/>
  <c r="AH5" i="1"/>
  <c r="U9" i="1"/>
  <c r="U23" i="1"/>
  <c r="U10" i="1"/>
  <c r="U14" i="1"/>
  <c r="U18" i="1"/>
  <c r="U20" i="1"/>
  <c r="U22" i="1"/>
  <c r="U24" i="1"/>
  <c r="U26" i="1"/>
  <c r="U28" i="1"/>
  <c r="U30" i="1"/>
  <c r="U32" i="1"/>
  <c r="U34" i="1"/>
  <c r="U38" i="1"/>
  <c r="U40" i="1"/>
  <c r="U42" i="1"/>
  <c r="U44" i="1"/>
  <c r="U46" i="1"/>
  <c r="U50" i="1"/>
  <c r="U52" i="1"/>
  <c r="U54" i="1"/>
  <c r="U56" i="1"/>
  <c r="U58" i="1"/>
  <c r="U60" i="1"/>
  <c r="U68" i="1"/>
  <c r="U72" i="1"/>
  <c r="U74" i="1"/>
  <c r="U76" i="1"/>
  <c r="U78" i="1"/>
  <c r="U80" i="1"/>
  <c r="U82" i="1"/>
  <c r="U84" i="1"/>
  <c r="U86" i="1"/>
  <c r="U88" i="1"/>
  <c r="U90" i="1"/>
</calcChain>
</file>

<file path=xl/sharedStrings.xml><?xml version="1.0" encoding="utf-8"?>
<sst xmlns="http://schemas.openxmlformats.org/spreadsheetml/2006/main" count="361" uniqueCount="144">
  <si>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</si>
  <si>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</si>
  <si>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</si>
  <si>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</si>
  <si>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</si>
  <si>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</si>
  <si>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</si>
  <si>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</si>
  <si>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</si>
  <si>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</si>
  <si>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</si>
  <si>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</si>
  <si>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</si>
  <si>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</si>
  <si>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</si>
  <si>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</si>
  <si>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</si>
  <si>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</si>
  <si>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</si>
  <si>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</si>
  <si>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</si>
  <si>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</si>
  <si>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</si>
  <si>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</si>
  <si>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16,08,</t>
  </si>
  <si>
    <t>18,08,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</si>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</sst>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3.71093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10321.069</v>
      </c>
      <c r="F5" s="4">
        <f>SUM(F6:F500)</f>
        <v>10455.555999999999</v>
      </c>
      <c r="G5" s="8"/>
      <c r="H5" s="1"/>
      <c r="I5" s="1"/>
      <c r="J5" s="1"/>
      <c r="K5" s="4">
        <f t="shared" ref="K5:S5" si="0">SUM(K6:K500)</f>
        <v>10732.124</v>
      </c>
      <c r="L5" s="4">
        <f t="shared" si="0"/>
        <v>-411.05500000000018</v>
      </c>
      <c r="M5" s="4">
        <f t="shared" si="0"/>
        <v>0</v>
      </c>
      <c r="N5" s="4">
        <f t="shared" si="0"/>
        <v>0</v>
      </c>
      <c r="O5" s="4">
        <f t="shared" si="0"/>
        <v>4177.1252599999989</v>
      </c>
      <c r="P5" s="4">
        <f t="shared" si="0"/>
        <v>3242.2696800000003</v>
      </c>
      <c r="Q5" s="4">
        <f t="shared" si="0"/>
        <v>2064.2138000000009</v>
      </c>
      <c r="R5" s="4">
        <f t="shared" si="0"/>
        <v>4479.5264000000006</v>
      </c>
      <c r="S5" s="4">
        <f t="shared" si="0"/>
        <v>0</v>
      </c>
      <c r="T5" s="1"/>
      <c r="U5" s="1"/>
      <c r="V5" s="1"/>
      <c r="W5" s="4">
        <f t="shared" ref="W5:AF5" si="1">SUM(W6:W500)</f>
        <v>1823.7806000000003</v>
      </c>
      <c r="X5" s="4">
        <f t="shared" si="1"/>
        <v>1927.9741999999994</v>
      </c>
      <c r="Y5" s="4">
        <f t="shared" si="1"/>
        <v>1990.6527999999996</v>
      </c>
      <c r="Z5" s="4">
        <f t="shared" si="1"/>
        <v>2043.1907999999999</v>
      </c>
      <c r="AA5" s="4">
        <f t="shared" si="1"/>
        <v>1783.9762000000005</v>
      </c>
      <c r="AB5" s="4">
        <f t="shared" si="1"/>
        <v>1680.2899999999997</v>
      </c>
      <c r="AC5" s="4">
        <f t="shared" si="1"/>
        <v>1880.0926000000006</v>
      </c>
      <c r="AD5" s="4">
        <f t="shared" si="1"/>
        <v>2041.7911999999999</v>
      </c>
      <c r="AE5" s="4">
        <f t="shared" si="1"/>
        <v>1723.0700000000004</v>
      </c>
      <c r="AF5" s="4">
        <f t="shared" si="1"/>
        <v>1648.0494000000008</v>
      </c>
      <c r="AG5" s="1"/>
      <c r="AH5" s="4">
        <f>SUM(AH6:AH500)</f>
        <v>3536.7703999999994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28.108000000000001</v>
      </c>
      <c r="D6" s="1">
        <v>96.71</v>
      </c>
      <c r="E6" s="1">
        <v>67.688000000000002</v>
      </c>
      <c r="F6" s="1">
        <v>45.728000000000002</v>
      </c>
      <c r="G6" s="8">
        <v>1</v>
      </c>
      <c r="H6" s="1">
        <v>50</v>
      </c>
      <c r="I6" s="1" t="s">
        <v>39</v>
      </c>
      <c r="J6" s="1"/>
      <c r="K6" s="1">
        <v>70.959999999999994</v>
      </c>
      <c r="L6" s="1">
        <f t="shared" ref="L6:L37" si="2">E6-K6</f>
        <v>-3.2719999999999914</v>
      </c>
      <c r="M6" s="1"/>
      <c r="N6" s="1"/>
      <c r="O6" s="1">
        <v>23.26479999999999</v>
      </c>
      <c r="P6" s="1">
        <v>18.295200000000001</v>
      </c>
      <c r="Q6" s="1">
        <f>E6/5</f>
        <v>13.537600000000001</v>
      </c>
      <c r="R6" s="5">
        <f>10*Q6-P6-O6-F6</f>
        <v>48.088000000000015</v>
      </c>
      <c r="S6" s="5"/>
      <c r="T6" s="1"/>
      <c r="U6" s="1">
        <f>(F6+O6+P6+R6)/Q6</f>
        <v>10</v>
      </c>
      <c r="V6" s="1">
        <f>(F6+O6+P6)/Q6</f>
        <v>6.4478194066895149</v>
      </c>
      <c r="W6" s="1">
        <v>10.2052</v>
      </c>
      <c r="X6" s="1">
        <v>10.7316</v>
      </c>
      <c r="Y6" s="1">
        <v>12.079800000000001</v>
      </c>
      <c r="Z6" s="1">
        <v>12.395</v>
      </c>
      <c r="AA6" s="1">
        <v>14.657999999999999</v>
      </c>
      <c r="AB6" s="1">
        <v>14.6196</v>
      </c>
      <c r="AC6" s="1">
        <v>17.791599999999999</v>
      </c>
      <c r="AD6" s="1">
        <v>20.139600000000002</v>
      </c>
      <c r="AE6" s="1">
        <v>16.09</v>
      </c>
      <c r="AF6" s="1">
        <v>14.391999999999999</v>
      </c>
      <c r="AG6" s="1" t="s">
        <v>40</v>
      </c>
      <c r="AH6" s="1">
        <f>G6*R6</f>
        <v>48.088000000000015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154.96899999999999</v>
      </c>
      <c r="D7" s="1">
        <v>166.31100000000001</v>
      </c>
      <c r="E7" s="1">
        <v>177.291</v>
      </c>
      <c r="F7" s="1">
        <v>98.992999999999995</v>
      </c>
      <c r="G7" s="8">
        <v>1</v>
      </c>
      <c r="H7" s="1">
        <v>45</v>
      </c>
      <c r="I7" s="1" t="s">
        <v>39</v>
      </c>
      <c r="J7" s="1"/>
      <c r="K7" s="1">
        <v>176.58</v>
      </c>
      <c r="L7" s="1">
        <f t="shared" si="2"/>
        <v>0.71099999999998431</v>
      </c>
      <c r="M7" s="1"/>
      <c r="N7" s="1"/>
      <c r="O7" s="1">
        <v>0</v>
      </c>
      <c r="P7" s="1">
        <v>88.838199999999972</v>
      </c>
      <c r="Q7" s="1">
        <f t="shared" ref="Q7:Q70" si="3">E7/5</f>
        <v>35.458199999999998</v>
      </c>
      <c r="R7" s="5">
        <f t="shared" ref="R7:R10" si="4">10*Q7-P7-O7-F7</f>
        <v>166.75080000000003</v>
      </c>
      <c r="S7" s="5"/>
      <c r="T7" s="1"/>
      <c r="U7" s="1">
        <f t="shared" ref="U7:U70" si="5">(F7+O7+P7+R7)/Q7</f>
        <v>10</v>
      </c>
      <c r="V7" s="1">
        <f t="shared" ref="V7:V70" si="6">(F7+O7+P7)/Q7</f>
        <v>5.2972570519654125</v>
      </c>
      <c r="W7" s="1">
        <v>30.2926</v>
      </c>
      <c r="X7" s="1">
        <v>27.469200000000001</v>
      </c>
      <c r="Y7" s="1">
        <v>30.680599999999998</v>
      </c>
      <c r="Z7" s="1">
        <v>38.018000000000001</v>
      </c>
      <c r="AA7" s="1">
        <v>30.608599999999999</v>
      </c>
      <c r="AB7" s="1">
        <v>26.138000000000002</v>
      </c>
      <c r="AC7" s="1">
        <v>34.284399999999998</v>
      </c>
      <c r="AD7" s="1">
        <v>35.412400000000012</v>
      </c>
      <c r="AE7" s="1">
        <v>27.980399999999999</v>
      </c>
      <c r="AF7" s="1">
        <v>25.194400000000002</v>
      </c>
      <c r="AG7" s="1" t="s">
        <v>42</v>
      </c>
      <c r="AH7" s="1">
        <f>G7*R7</f>
        <v>166.75080000000003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38</v>
      </c>
      <c r="C8" s="1">
        <v>108.55</v>
      </c>
      <c r="D8" s="1">
        <v>129.446</v>
      </c>
      <c r="E8" s="1">
        <v>115.09699999999999</v>
      </c>
      <c r="F8" s="1">
        <v>92.364000000000004</v>
      </c>
      <c r="G8" s="8">
        <v>1</v>
      </c>
      <c r="H8" s="1">
        <v>45</v>
      </c>
      <c r="I8" s="1" t="s">
        <v>39</v>
      </c>
      <c r="J8" s="1"/>
      <c r="K8" s="1">
        <v>119.62</v>
      </c>
      <c r="L8" s="1">
        <f t="shared" si="2"/>
        <v>-4.5230000000000103</v>
      </c>
      <c r="M8" s="1"/>
      <c r="N8" s="1"/>
      <c r="O8" s="1">
        <v>50</v>
      </c>
      <c r="P8" s="1">
        <v>97.319200000000023</v>
      </c>
      <c r="Q8" s="1">
        <f t="shared" si="3"/>
        <v>23.019399999999997</v>
      </c>
      <c r="R8" s="5"/>
      <c r="S8" s="5"/>
      <c r="T8" s="1"/>
      <c r="U8" s="1">
        <f t="shared" si="5"/>
        <v>10.412226209197462</v>
      </c>
      <c r="V8" s="1">
        <f t="shared" si="6"/>
        <v>10.412226209197462</v>
      </c>
      <c r="W8" s="1">
        <v>23.799600000000002</v>
      </c>
      <c r="X8" s="1">
        <v>20.642800000000001</v>
      </c>
      <c r="Y8" s="1">
        <v>20.206199999999999</v>
      </c>
      <c r="Z8" s="1">
        <v>24.367599999999999</v>
      </c>
      <c r="AA8" s="1">
        <v>21.182200000000002</v>
      </c>
      <c r="AB8" s="1">
        <v>17.909600000000001</v>
      </c>
      <c r="AC8" s="1">
        <v>20.454599999999999</v>
      </c>
      <c r="AD8" s="1">
        <v>24.298400000000001</v>
      </c>
      <c r="AE8" s="1">
        <v>19.842199999999998</v>
      </c>
      <c r="AF8" s="1">
        <v>16.702999999999999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/>
      <c r="D9" s="1">
        <v>534</v>
      </c>
      <c r="E9" s="1">
        <v>162</v>
      </c>
      <c r="F9" s="1">
        <v>319</v>
      </c>
      <c r="G9" s="8">
        <v>0.45</v>
      </c>
      <c r="H9" s="1">
        <v>45</v>
      </c>
      <c r="I9" s="10" t="s">
        <v>46</v>
      </c>
      <c r="J9" s="1"/>
      <c r="K9" s="1">
        <v>163</v>
      </c>
      <c r="L9" s="1">
        <f t="shared" si="2"/>
        <v>-1</v>
      </c>
      <c r="M9" s="1"/>
      <c r="N9" s="1"/>
      <c r="O9" s="1">
        <v>100</v>
      </c>
      <c r="P9" s="1">
        <v>0</v>
      </c>
      <c r="Q9" s="1">
        <f t="shared" si="3"/>
        <v>32.4</v>
      </c>
      <c r="R9" s="5"/>
      <c r="S9" s="5"/>
      <c r="T9" s="1"/>
      <c r="U9" s="1">
        <f t="shared" si="5"/>
        <v>12.9320987654321</v>
      </c>
      <c r="V9" s="1">
        <f t="shared" si="6"/>
        <v>12.9320987654321</v>
      </c>
      <c r="W9" s="1">
        <v>26</v>
      </c>
      <c r="X9" s="1">
        <v>40.799999999999997</v>
      </c>
      <c r="Y9" s="1">
        <v>50.4</v>
      </c>
      <c r="Z9" s="1">
        <v>42.8</v>
      </c>
      <c r="AA9" s="1">
        <v>32.200000000000003</v>
      </c>
      <c r="AB9" s="1">
        <v>36.4</v>
      </c>
      <c r="AC9" s="1">
        <v>47.8</v>
      </c>
      <c r="AD9" s="1">
        <v>55.4</v>
      </c>
      <c r="AE9" s="1">
        <v>32</v>
      </c>
      <c r="AF9" s="1">
        <v>25.6</v>
      </c>
      <c r="AG9" s="1" t="s">
        <v>42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45</v>
      </c>
      <c r="C10" s="1">
        <v>109</v>
      </c>
      <c r="D10" s="1">
        <v>294</v>
      </c>
      <c r="E10" s="1">
        <v>161</v>
      </c>
      <c r="F10" s="1">
        <v>196</v>
      </c>
      <c r="G10" s="8">
        <v>0.45</v>
      </c>
      <c r="H10" s="1">
        <v>45</v>
      </c>
      <c r="I10" s="1" t="s">
        <v>39</v>
      </c>
      <c r="J10" s="1"/>
      <c r="K10" s="1">
        <v>159</v>
      </c>
      <c r="L10" s="1">
        <f t="shared" si="2"/>
        <v>2</v>
      </c>
      <c r="M10" s="1"/>
      <c r="N10" s="1"/>
      <c r="O10" s="1">
        <v>0</v>
      </c>
      <c r="P10" s="1">
        <v>0</v>
      </c>
      <c r="Q10" s="1">
        <f t="shared" si="3"/>
        <v>32.200000000000003</v>
      </c>
      <c r="R10" s="5">
        <f t="shared" si="4"/>
        <v>126</v>
      </c>
      <c r="S10" s="5"/>
      <c r="T10" s="1"/>
      <c r="U10" s="1">
        <f t="shared" si="5"/>
        <v>10</v>
      </c>
      <c r="V10" s="1">
        <f t="shared" si="6"/>
        <v>6.0869565217391299</v>
      </c>
      <c r="W10" s="1">
        <v>20.399999999999999</v>
      </c>
      <c r="X10" s="1">
        <v>25.6</v>
      </c>
      <c r="Y10" s="1">
        <v>46</v>
      </c>
      <c r="Z10" s="1">
        <v>55.6</v>
      </c>
      <c r="AA10" s="1">
        <v>46.2</v>
      </c>
      <c r="AB10" s="1">
        <v>39.4</v>
      </c>
      <c r="AC10" s="1">
        <v>54</v>
      </c>
      <c r="AD10" s="1">
        <v>57.4</v>
      </c>
      <c r="AE10" s="1">
        <v>49.4</v>
      </c>
      <c r="AF10" s="1">
        <v>44.2</v>
      </c>
      <c r="AG10" s="1" t="s">
        <v>40</v>
      </c>
      <c r="AH10" s="1">
        <f>G10*R10</f>
        <v>56.7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f t="shared" si="3"/>
        <v>0</v>
      </c>
      <c r="R11" s="13"/>
      <c r="S11" s="13"/>
      <c r="T11" s="11"/>
      <c r="U11" s="1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49</v>
      </c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45</v>
      </c>
      <c r="C12" s="1">
        <v>29</v>
      </c>
      <c r="D12" s="1">
        <v>36</v>
      </c>
      <c r="E12" s="1">
        <v>41</v>
      </c>
      <c r="F12" s="1">
        <v>24</v>
      </c>
      <c r="G12" s="8">
        <v>0.3</v>
      </c>
      <c r="H12" s="1">
        <v>40</v>
      </c>
      <c r="I12" s="1" t="s">
        <v>39</v>
      </c>
      <c r="J12" s="1"/>
      <c r="K12" s="1">
        <v>56</v>
      </c>
      <c r="L12" s="1">
        <f t="shared" si="2"/>
        <v>-15</v>
      </c>
      <c r="M12" s="1"/>
      <c r="N12" s="1"/>
      <c r="O12" s="1">
        <v>24</v>
      </c>
      <c r="P12" s="1">
        <v>48.800000000000011</v>
      </c>
      <c r="Q12" s="1">
        <f t="shared" si="3"/>
        <v>8.1999999999999993</v>
      </c>
      <c r="R12" s="5"/>
      <c r="S12" s="5"/>
      <c r="T12" s="1"/>
      <c r="U12" s="1">
        <f t="shared" si="5"/>
        <v>11.804878048780489</v>
      </c>
      <c r="V12" s="1">
        <f t="shared" si="6"/>
        <v>11.804878048780489</v>
      </c>
      <c r="W12" s="1">
        <v>8.8000000000000007</v>
      </c>
      <c r="X12" s="1">
        <v>6.2</v>
      </c>
      <c r="Y12" s="1">
        <v>4.2</v>
      </c>
      <c r="Z12" s="1">
        <v>6.6</v>
      </c>
      <c r="AA12" s="1">
        <v>6</v>
      </c>
      <c r="AB12" s="1">
        <v>3.8</v>
      </c>
      <c r="AC12" s="1">
        <v>2.6</v>
      </c>
      <c r="AD12" s="1">
        <v>4.2</v>
      </c>
      <c r="AE12" s="1">
        <v>3.4</v>
      </c>
      <c r="AF12" s="1">
        <v>0.8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45</v>
      </c>
      <c r="C13" s="1">
        <v>8</v>
      </c>
      <c r="D13" s="1">
        <v>90</v>
      </c>
      <c r="E13" s="1">
        <v>34</v>
      </c>
      <c r="F13" s="1">
        <v>64</v>
      </c>
      <c r="G13" s="8">
        <v>0.17</v>
      </c>
      <c r="H13" s="1">
        <v>180</v>
      </c>
      <c r="I13" s="1" t="s">
        <v>39</v>
      </c>
      <c r="J13" s="1"/>
      <c r="K13" s="1">
        <v>38</v>
      </c>
      <c r="L13" s="1">
        <f t="shared" si="2"/>
        <v>-4</v>
      </c>
      <c r="M13" s="1"/>
      <c r="N13" s="1"/>
      <c r="O13" s="1">
        <v>20</v>
      </c>
      <c r="P13" s="1">
        <v>21</v>
      </c>
      <c r="Q13" s="1">
        <f t="shared" si="3"/>
        <v>6.8</v>
      </c>
      <c r="R13" s="5"/>
      <c r="S13" s="5"/>
      <c r="T13" s="1"/>
      <c r="U13" s="1">
        <f t="shared" si="5"/>
        <v>15.441176470588236</v>
      </c>
      <c r="V13" s="1">
        <f t="shared" si="6"/>
        <v>15.441176470588236</v>
      </c>
      <c r="W13" s="1">
        <v>8</v>
      </c>
      <c r="X13" s="1">
        <v>7.2</v>
      </c>
      <c r="Y13" s="1">
        <v>7</v>
      </c>
      <c r="Z13" s="1">
        <v>6.2</v>
      </c>
      <c r="AA13" s="1">
        <v>2.4</v>
      </c>
      <c r="AB13" s="1">
        <v>2.8</v>
      </c>
      <c r="AC13" s="1">
        <v>7</v>
      </c>
      <c r="AD13" s="1">
        <v>8.1999999999999993</v>
      </c>
      <c r="AE13" s="1">
        <v>3.8</v>
      </c>
      <c r="AF13" s="1">
        <v>5.2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45</v>
      </c>
      <c r="C14" s="1">
        <v>1</v>
      </c>
      <c r="D14" s="1">
        <v>132</v>
      </c>
      <c r="E14" s="1">
        <v>45</v>
      </c>
      <c r="F14" s="1">
        <v>71</v>
      </c>
      <c r="G14" s="8">
        <v>0.35</v>
      </c>
      <c r="H14" s="1">
        <v>50</v>
      </c>
      <c r="I14" s="1" t="s">
        <v>39</v>
      </c>
      <c r="J14" s="1"/>
      <c r="K14" s="1">
        <v>51</v>
      </c>
      <c r="L14" s="1">
        <f t="shared" si="2"/>
        <v>-6</v>
      </c>
      <c r="M14" s="1"/>
      <c r="N14" s="1"/>
      <c r="O14" s="1">
        <v>0</v>
      </c>
      <c r="P14" s="1">
        <v>0</v>
      </c>
      <c r="Q14" s="1">
        <f t="shared" si="3"/>
        <v>9</v>
      </c>
      <c r="R14" s="5">
        <f t="shared" ref="R12:R18" si="7">10*Q14-P14-O14-F14</f>
        <v>19</v>
      </c>
      <c r="S14" s="5"/>
      <c r="T14" s="1"/>
      <c r="U14" s="1">
        <f t="shared" si="5"/>
        <v>10</v>
      </c>
      <c r="V14" s="1">
        <f t="shared" si="6"/>
        <v>7.8888888888888893</v>
      </c>
      <c r="W14" s="1">
        <v>-0.18720000000000001</v>
      </c>
      <c r="X14" s="1">
        <v>0.61280000000000001</v>
      </c>
      <c r="Y14" s="1">
        <v>11.8</v>
      </c>
      <c r="Z14" s="1">
        <v>10</v>
      </c>
      <c r="AA14" s="1">
        <v>1</v>
      </c>
      <c r="AB14" s="1">
        <v>2.4</v>
      </c>
      <c r="AC14" s="1">
        <v>8.6</v>
      </c>
      <c r="AD14" s="1">
        <v>8.4</v>
      </c>
      <c r="AE14" s="1">
        <v>4.5999999999999996</v>
      </c>
      <c r="AF14" s="1">
        <v>7.8</v>
      </c>
      <c r="AG14" s="1"/>
      <c r="AH14" s="1">
        <f>G14*R14</f>
        <v>6.6499999999999995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38</v>
      </c>
      <c r="C15" s="1">
        <v>85.716999999999999</v>
      </c>
      <c r="D15" s="1">
        <v>413.64699999999999</v>
      </c>
      <c r="E15" s="1">
        <v>152.251</v>
      </c>
      <c r="F15" s="1">
        <v>330.42099999999999</v>
      </c>
      <c r="G15" s="8">
        <v>1</v>
      </c>
      <c r="H15" s="1">
        <v>55</v>
      </c>
      <c r="I15" s="10" t="s">
        <v>46</v>
      </c>
      <c r="J15" s="1"/>
      <c r="K15" s="1">
        <v>152</v>
      </c>
      <c r="L15" s="1">
        <f t="shared" si="2"/>
        <v>0.25100000000000477</v>
      </c>
      <c r="M15" s="1"/>
      <c r="N15" s="1"/>
      <c r="O15" s="1">
        <v>200</v>
      </c>
      <c r="P15" s="1">
        <v>0</v>
      </c>
      <c r="Q15" s="1">
        <f t="shared" si="3"/>
        <v>30.450200000000002</v>
      </c>
      <c r="R15" s="5"/>
      <c r="S15" s="5"/>
      <c r="T15" s="1"/>
      <c r="U15" s="1">
        <f t="shared" si="5"/>
        <v>17.419294454552023</v>
      </c>
      <c r="V15" s="1">
        <f t="shared" si="6"/>
        <v>17.419294454552023</v>
      </c>
      <c r="W15" s="1">
        <v>30.503399999999999</v>
      </c>
      <c r="X15" s="1">
        <v>36.039599999999993</v>
      </c>
      <c r="Y15" s="1">
        <v>36.612000000000002</v>
      </c>
      <c r="Z15" s="1">
        <v>27.595800000000001</v>
      </c>
      <c r="AA15" s="1">
        <v>23.6402</v>
      </c>
      <c r="AB15" s="1">
        <v>29.266999999999999</v>
      </c>
      <c r="AC15" s="1">
        <v>31.899000000000001</v>
      </c>
      <c r="AD15" s="1">
        <v>29.998999999999999</v>
      </c>
      <c r="AE15" s="1">
        <v>21.8124</v>
      </c>
      <c r="AF15" s="1">
        <v>20.913</v>
      </c>
      <c r="AG15" s="1" t="s">
        <v>54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38</v>
      </c>
      <c r="C16" s="1">
        <v>339.83100000000002</v>
      </c>
      <c r="D16" s="1">
        <v>764.88800000000003</v>
      </c>
      <c r="E16" s="1">
        <v>729.798</v>
      </c>
      <c r="F16" s="1">
        <v>337.55500000000001</v>
      </c>
      <c r="G16" s="8">
        <v>1</v>
      </c>
      <c r="H16" s="1">
        <v>50</v>
      </c>
      <c r="I16" s="1" t="s">
        <v>39</v>
      </c>
      <c r="J16" s="1"/>
      <c r="K16" s="1">
        <v>740.46</v>
      </c>
      <c r="L16" s="1">
        <f t="shared" si="2"/>
        <v>-10.662000000000035</v>
      </c>
      <c r="M16" s="1"/>
      <c r="N16" s="1"/>
      <c r="O16" s="1">
        <v>250</v>
      </c>
      <c r="P16" s="1">
        <v>355.62419999999992</v>
      </c>
      <c r="Q16" s="1">
        <f t="shared" si="3"/>
        <v>145.95959999999999</v>
      </c>
      <c r="R16" s="5">
        <f t="shared" si="7"/>
        <v>516.41679999999997</v>
      </c>
      <c r="S16" s="5"/>
      <c r="T16" s="1"/>
      <c r="U16" s="1">
        <f t="shared" si="5"/>
        <v>10</v>
      </c>
      <c r="V16" s="1">
        <f t="shared" si="6"/>
        <v>6.461919599670046</v>
      </c>
      <c r="W16" s="1">
        <v>128.08600000000001</v>
      </c>
      <c r="X16" s="1">
        <v>122.71559999999999</v>
      </c>
      <c r="Y16" s="1">
        <v>115.6738</v>
      </c>
      <c r="Z16" s="1">
        <v>123.6978</v>
      </c>
      <c r="AA16" s="1">
        <v>97.901600000000002</v>
      </c>
      <c r="AB16" s="1">
        <v>95.910600000000002</v>
      </c>
      <c r="AC16" s="1">
        <v>99.183399999999992</v>
      </c>
      <c r="AD16" s="1">
        <v>109.0796</v>
      </c>
      <c r="AE16" s="1">
        <v>109.21380000000001</v>
      </c>
      <c r="AF16" s="1">
        <v>111.58280000000001</v>
      </c>
      <c r="AG16" s="1" t="s">
        <v>56</v>
      </c>
      <c r="AH16" s="1">
        <f>G16*R16</f>
        <v>516.41679999999997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38</v>
      </c>
      <c r="C17" s="1">
        <v>154.541</v>
      </c>
      <c r="D17" s="1">
        <v>84.632000000000005</v>
      </c>
      <c r="E17" s="1">
        <v>121.25</v>
      </c>
      <c r="F17" s="1">
        <v>98.228999999999999</v>
      </c>
      <c r="G17" s="8">
        <v>1</v>
      </c>
      <c r="H17" s="1">
        <v>60</v>
      </c>
      <c r="I17" s="1" t="s">
        <v>39</v>
      </c>
      <c r="J17" s="1"/>
      <c r="K17" s="1">
        <v>119.864</v>
      </c>
      <c r="L17" s="1">
        <f t="shared" si="2"/>
        <v>1.3859999999999957</v>
      </c>
      <c r="M17" s="1"/>
      <c r="N17" s="1"/>
      <c r="O17" s="1">
        <v>80</v>
      </c>
      <c r="P17" s="1">
        <v>11.00200000000001</v>
      </c>
      <c r="Q17" s="1">
        <f t="shared" si="3"/>
        <v>24.25</v>
      </c>
      <c r="R17" s="5">
        <f t="shared" si="7"/>
        <v>53.268999999999991</v>
      </c>
      <c r="S17" s="5"/>
      <c r="T17" s="1"/>
      <c r="U17" s="1">
        <f t="shared" si="5"/>
        <v>10</v>
      </c>
      <c r="V17" s="1">
        <f t="shared" si="6"/>
        <v>7.8033402061855668</v>
      </c>
      <c r="W17" s="1">
        <v>19.544</v>
      </c>
      <c r="X17" s="1">
        <v>20.6494</v>
      </c>
      <c r="Y17" s="1">
        <v>18.597200000000001</v>
      </c>
      <c r="Z17" s="1">
        <v>23.7454</v>
      </c>
      <c r="AA17" s="1">
        <v>24.568200000000001</v>
      </c>
      <c r="AB17" s="1">
        <v>16.958200000000001</v>
      </c>
      <c r="AC17" s="1">
        <v>14.2806</v>
      </c>
      <c r="AD17" s="1">
        <v>22.035799999999998</v>
      </c>
      <c r="AE17" s="1">
        <v>19.5518</v>
      </c>
      <c r="AF17" s="1">
        <v>14.7828</v>
      </c>
      <c r="AG17" s="1"/>
      <c r="AH17" s="1">
        <f>G17*R17</f>
        <v>53.268999999999991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38</v>
      </c>
      <c r="C18" s="1">
        <v>171.642</v>
      </c>
      <c r="D18" s="1">
        <v>792.77800000000002</v>
      </c>
      <c r="E18" s="1">
        <v>470.65699999999998</v>
      </c>
      <c r="F18" s="1">
        <v>463.54</v>
      </c>
      <c r="G18" s="8">
        <v>1</v>
      </c>
      <c r="H18" s="1">
        <v>60</v>
      </c>
      <c r="I18" s="1" t="s">
        <v>39</v>
      </c>
      <c r="J18" s="1"/>
      <c r="K18" s="1">
        <v>474.47</v>
      </c>
      <c r="L18" s="1">
        <f t="shared" si="2"/>
        <v>-3.813000000000045</v>
      </c>
      <c r="M18" s="1"/>
      <c r="N18" s="1"/>
      <c r="O18" s="1">
        <v>50</v>
      </c>
      <c r="P18" s="1">
        <v>72.2042</v>
      </c>
      <c r="Q18" s="1">
        <f t="shared" si="3"/>
        <v>94.131399999999999</v>
      </c>
      <c r="R18" s="5">
        <f t="shared" si="7"/>
        <v>355.56979999999993</v>
      </c>
      <c r="S18" s="5"/>
      <c r="T18" s="1"/>
      <c r="U18" s="1">
        <f t="shared" si="5"/>
        <v>9.9999999999999982</v>
      </c>
      <c r="V18" s="1">
        <f t="shared" si="6"/>
        <v>6.2226228442368861</v>
      </c>
      <c r="W18" s="1">
        <v>72.2042</v>
      </c>
      <c r="X18" s="1">
        <v>75.499600000000001</v>
      </c>
      <c r="Y18" s="1">
        <v>89.772000000000006</v>
      </c>
      <c r="Z18" s="1">
        <v>87.178799999999995</v>
      </c>
      <c r="AA18" s="1">
        <v>59.325599999999987</v>
      </c>
      <c r="AB18" s="1">
        <v>64.037400000000005</v>
      </c>
      <c r="AC18" s="1">
        <v>49.431199999999997</v>
      </c>
      <c r="AD18" s="1">
        <v>44.557600000000001</v>
      </c>
      <c r="AE18" s="1">
        <v>69.1768</v>
      </c>
      <c r="AF18" s="1">
        <v>74.392600000000002</v>
      </c>
      <c r="AG18" s="1" t="s">
        <v>59</v>
      </c>
      <c r="AH18" s="1">
        <f>G18*R18</f>
        <v>355.56979999999993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60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f t="shared" si="3"/>
        <v>0</v>
      </c>
      <c r="R19" s="13"/>
      <c r="S19" s="13"/>
      <c r="T19" s="11"/>
      <c r="U19" s="11" t="e">
        <f t="shared" si="5"/>
        <v>#DIV/0!</v>
      </c>
      <c r="V19" s="11" t="e">
        <f t="shared" si="6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 t="s">
        <v>49</v>
      </c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38</v>
      </c>
      <c r="C20" s="1">
        <v>204.2</v>
      </c>
      <c r="D20" s="1">
        <v>441.76</v>
      </c>
      <c r="E20" s="1">
        <v>245.512</v>
      </c>
      <c r="F20" s="1">
        <v>371.56200000000001</v>
      </c>
      <c r="G20" s="8">
        <v>1</v>
      </c>
      <c r="H20" s="1">
        <v>60</v>
      </c>
      <c r="I20" s="1" t="s">
        <v>39</v>
      </c>
      <c r="J20" s="1"/>
      <c r="K20" s="1">
        <v>234.72</v>
      </c>
      <c r="L20" s="1">
        <f t="shared" si="2"/>
        <v>10.792000000000002</v>
      </c>
      <c r="M20" s="1"/>
      <c r="N20" s="1"/>
      <c r="O20" s="1">
        <v>100</v>
      </c>
      <c r="P20" s="1">
        <v>0</v>
      </c>
      <c r="Q20" s="1">
        <f t="shared" si="3"/>
        <v>49.102400000000003</v>
      </c>
      <c r="R20" s="5">
        <f t="shared" ref="R20:R26" si="8">10*Q20-P20-O20-F20</f>
        <v>19.461999999999989</v>
      </c>
      <c r="S20" s="5"/>
      <c r="T20" s="1"/>
      <c r="U20" s="1">
        <f t="shared" si="5"/>
        <v>10</v>
      </c>
      <c r="V20" s="1">
        <f t="shared" si="6"/>
        <v>9.6036446283684711</v>
      </c>
      <c r="W20" s="1">
        <v>48.779200000000003</v>
      </c>
      <c r="X20" s="1">
        <v>51.5212</v>
      </c>
      <c r="Y20" s="1">
        <v>54.537199999999999</v>
      </c>
      <c r="Z20" s="1">
        <v>50.760000000000012</v>
      </c>
      <c r="AA20" s="1">
        <v>45.753999999999998</v>
      </c>
      <c r="AB20" s="1">
        <v>47.504399999999997</v>
      </c>
      <c r="AC20" s="1">
        <v>55.299599999999998</v>
      </c>
      <c r="AD20" s="1">
        <v>59.321599999999997</v>
      </c>
      <c r="AE20" s="1">
        <v>39.107999999999997</v>
      </c>
      <c r="AF20" s="1">
        <v>39.096400000000003</v>
      </c>
      <c r="AG20" s="1" t="s">
        <v>56</v>
      </c>
      <c r="AH20" s="1">
        <f>G20*R20</f>
        <v>19.461999999999989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38</v>
      </c>
      <c r="C21" s="1">
        <v>36.588000000000001</v>
      </c>
      <c r="D21" s="1">
        <v>110.39</v>
      </c>
      <c r="E21" s="1">
        <v>55.966000000000001</v>
      </c>
      <c r="F21" s="1">
        <v>72.61</v>
      </c>
      <c r="G21" s="8">
        <v>1</v>
      </c>
      <c r="H21" s="1">
        <v>60</v>
      </c>
      <c r="I21" s="1" t="s">
        <v>39</v>
      </c>
      <c r="J21" s="1"/>
      <c r="K21" s="1">
        <v>72.5</v>
      </c>
      <c r="L21" s="1">
        <f t="shared" si="2"/>
        <v>-16.533999999999999</v>
      </c>
      <c r="M21" s="1"/>
      <c r="N21" s="1"/>
      <c r="O21" s="1">
        <v>80</v>
      </c>
      <c r="P21" s="1">
        <v>27.079599999999989</v>
      </c>
      <c r="Q21" s="1">
        <f t="shared" si="3"/>
        <v>11.193200000000001</v>
      </c>
      <c r="R21" s="5"/>
      <c r="S21" s="5"/>
      <c r="T21" s="1"/>
      <c r="U21" s="1">
        <f t="shared" si="5"/>
        <v>16.053461029911016</v>
      </c>
      <c r="V21" s="1">
        <f t="shared" si="6"/>
        <v>16.053461029911016</v>
      </c>
      <c r="W21" s="1">
        <v>13.9796</v>
      </c>
      <c r="X21" s="1">
        <v>15.0304</v>
      </c>
      <c r="Y21" s="1">
        <v>12.4368</v>
      </c>
      <c r="Z21" s="1">
        <v>12.970800000000001</v>
      </c>
      <c r="AA21" s="1">
        <v>18.7944</v>
      </c>
      <c r="AB21" s="1">
        <v>17.054400000000001</v>
      </c>
      <c r="AC21" s="1">
        <v>14.2256</v>
      </c>
      <c r="AD21" s="1">
        <v>18.267600000000002</v>
      </c>
      <c r="AE21" s="1">
        <v>16.353999999999999</v>
      </c>
      <c r="AF21" s="1">
        <v>15.6572</v>
      </c>
      <c r="AG21" s="1" t="s">
        <v>40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38</v>
      </c>
      <c r="C22" s="1">
        <v>39.695999999999998</v>
      </c>
      <c r="D22" s="1">
        <v>89.203000000000003</v>
      </c>
      <c r="E22" s="1">
        <v>74.251999999999995</v>
      </c>
      <c r="F22" s="1">
        <v>45.875999999999998</v>
      </c>
      <c r="G22" s="8">
        <v>1</v>
      </c>
      <c r="H22" s="1">
        <v>60</v>
      </c>
      <c r="I22" s="1" t="s">
        <v>39</v>
      </c>
      <c r="J22" s="1"/>
      <c r="K22" s="1">
        <v>74.2</v>
      </c>
      <c r="L22" s="1">
        <f t="shared" si="2"/>
        <v>5.1999999999992497E-2</v>
      </c>
      <c r="M22" s="1"/>
      <c r="N22" s="1"/>
      <c r="O22" s="1">
        <v>0</v>
      </c>
      <c r="P22" s="1">
        <v>0</v>
      </c>
      <c r="Q22" s="1">
        <f t="shared" si="3"/>
        <v>14.850399999999999</v>
      </c>
      <c r="R22" s="5">
        <f>9*Q22-P22-O22-F22</f>
        <v>87.777599999999978</v>
      </c>
      <c r="S22" s="5"/>
      <c r="T22" s="1"/>
      <c r="U22" s="1">
        <f t="shared" si="5"/>
        <v>9</v>
      </c>
      <c r="V22" s="1">
        <f t="shared" si="6"/>
        <v>3.0892097182567473</v>
      </c>
      <c r="W22" s="1">
        <v>10.346399999999999</v>
      </c>
      <c r="X22" s="1">
        <v>11.046200000000001</v>
      </c>
      <c r="Y22" s="1">
        <v>13.4162</v>
      </c>
      <c r="Z22" s="1">
        <v>11.840999999999999</v>
      </c>
      <c r="AA22" s="1">
        <v>11.965999999999999</v>
      </c>
      <c r="AB22" s="1">
        <v>11.789199999999999</v>
      </c>
      <c r="AC22" s="1">
        <v>7.3827999999999996</v>
      </c>
      <c r="AD22" s="1">
        <v>10.3668</v>
      </c>
      <c r="AE22" s="1">
        <v>10.1678</v>
      </c>
      <c r="AF22" s="1">
        <v>7.7058000000000009</v>
      </c>
      <c r="AG22" s="1" t="s">
        <v>59</v>
      </c>
      <c r="AH22" s="1">
        <f>G22*R22</f>
        <v>87.777599999999978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38</v>
      </c>
      <c r="C23" s="1">
        <v>154.22900000000001</v>
      </c>
      <c r="D23" s="1">
        <v>84.314999999999998</v>
      </c>
      <c r="E23" s="1">
        <v>136.078</v>
      </c>
      <c r="F23" s="1">
        <v>95.436000000000007</v>
      </c>
      <c r="G23" s="8">
        <v>1</v>
      </c>
      <c r="H23" s="1">
        <v>60</v>
      </c>
      <c r="I23" s="1" t="s">
        <v>39</v>
      </c>
      <c r="J23" s="1"/>
      <c r="K23" s="1">
        <v>133.72999999999999</v>
      </c>
      <c r="L23" s="1">
        <f t="shared" si="2"/>
        <v>2.3480000000000132</v>
      </c>
      <c r="M23" s="1"/>
      <c r="N23" s="1"/>
      <c r="O23" s="1">
        <v>0</v>
      </c>
      <c r="P23" s="1">
        <v>7.3279999999999754</v>
      </c>
      <c r="Q23" s="1">
        <f t="shared" si="3"/>
        <v>27.215600000000002</v>
      </c>
      <c r="R23" s="5">
        <f t="shared" si="8"/>
        <v>169.39200000000002</v>
      </c>
      <c r="S23" s="5"/>
      <c r="T23" s="1"/>
      <c r="U23" s="1">
        <f t="shared" si="5"/>
        <v>10</v>
      </c>
      <c r="V23" s="1">
        <f t="shared" si="6"/>
        <v>3.7759226326077679</v>
      </c>
      <c r="W23" s="1">
        <v>19.640999999999998</v>
      </c>
      <c r="X23" s="1">
        <v>21.9284</v>
      </c>
      <c r="Y23" s="1">
        <v>18.118200000000002</v>
      </c>
      <c r="Z23" s="1">
        <v>18.645800000000001</v>
      </c>
      <c r="AA23" s="1">
        <v>22.636399999999998</v>
      </c>
      <c r="AB23" s="1">
        <v>21.759599999999999</v>
      </c>
      <c r="AC23" s="1">
        <v>15.634</v>
      </c>
      <c r="AD23" s="1">
        <v>12.2972</v>
      </c>
      <c r="AE23" s="1">
        <v>13.357200000000001</v>
      </c>
      <c r="AF23" s="1">
        <v>15.9824</v>
      </c>
      <c r="AG23" s="1" t="s">
        <v>59</v>
      </c>
      <c r="AH23" s="1">
        <f>G23*R23</f>
        <v>169.39200000000002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38</v>
      </c>
      <c r="C24" s="1">
        <v>43.896999999999998</v>
      </c>
      <c r="D24" s="1">
        <v>36.097999999999999</v>
      </c>
      <c r="E24" s="1">
        <v>36.715000000000003</v>
      </c>
      <c r="F24" s="1">
        <v>24.010999999999999</v>
      </c>
      <c r="G24" s="8">
        <v>1</v>
      </c>
      <c r="H24" s="1">
        <v>30</v>
      </c>
      <c r="I24" s="1" t="s">
        <v>39</v>
      </c>
      <c r="J24" s="1"/>
      <c r="K24" s="1">
        <v>44.6</v>
      </c>
      <c r="L24" s="1">
        <f t="shared" si="2"/>
        <v>-7.884999999999998</v>
      </c>
      <c r="M24" s="1"/>
      <c r="N24" s="1"/>
      <c r="O24" s="1">
        <v>7.1580000000000013</v>
      </c>
      <c r="P24" s="1">
        <v>29.846</v>
      </c>
      <c r="Q24" s="1">
        <f t="shared" si="3"/>
        <v>7.3430000000000009</v>
      </c>
      <c r="R24" s="5">
        <f t="shared" si="8"/>
        <v>12.415000000000003</v>
      </c>
      <c r="S24" s="5"/>
      <c r="T24" s="1"/>
      <c r="U24" s="1">
        <f t="shared" si="5"/>
        <v>10</v>
      </c>
      <c r="V24" s="1">
        <f t="shared" si="6"/>
        <v>8.3092741386354341</v>
      </c>
      <c r="W24" s="1">
        <v>7.8980000000000006</v>
      </c>
      <c r="X24" s="1">
        <v>7.4260000000000002</v>
      </c>
      <c r="Y24" s="1">
        <v>6.5194000000000001</v>
      </c>
      <c r="Z24" s="1">
        <v>9.1074000000000002</v>
      </c>
      <c r="AA24" s="1">
        <v>9.133799999999999</v>
      </c>
      <c r="AB24" s="1">
        <v>5.7229999999999999</v>
      </c>
      <c r="AC24" s="1">
        <v>6.0324</v>
      </c>
      <c r="AD24" s="1">
        <v>6.4712000000000014</v>
      </c>
      <c r="AE24" s="1">
        <v>3.4843999999999999</v>
      </c>
      <c r="AF24" s="1">
        <v>4.7704000000000004</v>
      </c>
      <c r="AG24" s="1"/>
      <c r="AH24" s="1">
        <f>G24*R24</f>
        <v>12.415000000000003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38</v>
      </c>
      <c r="C25" s="1">
        <v>2.5910000000000002</v>
      </c>
      <c r="D25" s="1">
        <v>236.52199999999999</v>
      </c>
      <c r="E25" s="1">
        <v>77.010000000000005</v>
      </c>
      <c r="F25" s="1">
        <v>137.179</v>
      </c>
      <c r="G25" s="8">
        <v>1</v>
      </c>
      <c r="H25" s="1">
        <v>30</v>
      </c>
      <c r="I25" s="1" t="s">
        <v>39</v>
      </c>
      <c r="J25" s="1"/>
      <c r="K25" s="1">
        <v>130.80000000000001</v>
      </c>
      <c r="L25" s="1">
        <f t="shared" si="2"/>
        <v>-53.790000000000006</v>
      </c>
      <c r="M25" s="1"/>
      <c r="N25" s="1"/>
      <c r="O25" s="1">
        <v>76.843340000000012</v>
      </c>
      <c r="P25" s="1">
        <v>0</v>
      </c>
      <c r="Q25" s="1">
        <f t="shared" si="3"/>
        <v>15.402000000000001</v>
      </c>
      <c r="R25" s="5"/>
      <c r="S25" s="5"/>
      <c r="T25" s="1"/>
      <c r="U25" s="1">
        <f t="shared" si="5"/>
        <v>13.895749902610051</v>
      </c>
      <c r="V25" s="1">
        <f t="shared" si="6"/>
        <v>13.895749902610051</v>
      </c>
      <c r="W25" s="1">
        <v>16.886199999999999</v>
      </c>
      <c r="X25" s="1">
        <v>23.279800000000002</v>
      </c>
      <c r="Y25" s="1">
        <v>22.1938</v>
      </c>
      <c r="Z25" s="1">
        <v>16.382999999999999</v>
      </c>
      <c r="AA25" s="1">
        <v>17.02</v>
      </c>
      <c r="AB25" s="1">
        <v>22.899000000000001</v>
      </c>
      <c r="AC25" s="1">
        <v>25.777999999999999</v>
      </c>
      <c r="AD25" s="1">
        <v>27.341000000000001</v>
      </c>
      <c r="AE25" s="1">
        <v>29.885000000000002</v>
      </c>
      <c r="AF25" s="1">
        <v>27.337</v>
      </c>
      <c r="AG25" s="1"/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38</v>
      </c>
      <c r="C26" s="1">
        <v>55.046999999999997</v>
      </c>
      <c r="D26" s="1">
        <v>87.165999999999997</v>
      </c>
      <c r="E26" s="1">
        <v>78.228999999999999</v>
      </c>
      <c r="F26" s="1">
        <v>55.756</v>
      </c>
      <c r="G26" s="8">
        <v>1</v>
      </c>
      <c r="H26" s="1">
        <v>30</v>
      </c>
      <c r="I26" s="1" t="s">
        <v>39</v>
      </c>
      <c r="J26" s="1"/>
      <c r="K26" s="1">
        <v>84.9</v>
      </c>
      <c r="L26" s="1">
        <f t="shared" si="2"/>
        <v>-6.6710000000000065</v>
      </c>
      <c r="M26" s="1"/>
      <c r="N26" s="1"/>
      <c r="O26" s="1">
        <v>0</v>
      </c>
      <c r="P26" s="1">
        <v>45.087400000000017</v>
      </c>
      <c r="Q26" s="1">
        <f t="shared" si="3"/>
        <v>15.645799999999999</v>
      </c>
      <c r="R26" s="5">
        <f t="shared" si="8"/>
        <v>55.614599999999982</v>
      </c>
      <c r="S26" s="5"/>
      <c r="T26" s="1"/>
      <c r="U26" s="1">
        <f t="shared" si="5"/>
        <v>10</v>
      </c>
      <c r="V26" s="1">
        <f t="shared" si="6"/>
        <v>6.4453974868654855</v>
      </c>
      <c r="W26" s="1">
        <v>14.182399999999999</v>
      </c>
      <c r="X26" s="1">
        <v>14.0268</v>
      </c>
      <c r="Y26" s="1">
        <v>13.043799999999999</v>
      </c>
      <c r="Z26" s="1">
        <v>13.2392</v>
      </c>
      <c r="AA26" s="1">
        <v>13.262600000000001</v>
      </c>
      <c r="AB26" s="1">
        <v>10.856199999999999</v>
      </c>
      <c r="AC26" s="1">
        <v>8.2569999999999997</v>
      </c>
      <c r="AD26" s="1">
        <v>8.1365999999999996</v>
      </c>
      <c r="AE26" s="1">
        <v>6.1387999999999998</v>
      </c>
      <c r="AF26" s="1">
        <v>6.8683999999999994</v>
      </c>
      <c r="AG26" s="1" t="s">
        <v>59</v>
      </c>
      <c r="AH26" s="1">
        <f>G26*R26</f>
        <v>55.614599999999982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68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f t="shared" si="3"/>
        <v>0</v>
      </c>
      <c r="R27" s="13"/>
      <c r="S27" s="13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 t="s">
        <v>49</v>
      </c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38</v>
      </c>
      <c r="C28" s="1">
        <v>139.60900000000001</v>
      </c>
      <c r="D28" s="1"/>
      <c r="E28" s="1">
        <v>71.900000000000006</v>
      </c>
      <c r="F28" s="1">
        <v>60.753</v>
      </c>
      <c r="G28" s="8">
        <v>1</v>
      </c>
      <c r="H28" s="1">
        <v>40</v>
      </c>
      <c r="I28" s="1" t="s">
        <v>39</v>
      </c>
      <c r="J28" s="1"/>
      <c r="K28" s="1">
        <v>64.73</v>
      </c>
      <c r="L28" s="1">
        <f t="shared" si="2"/>
        <v>7.1700000000000017</v>
      </c>
      <c r="M28" s="1"/>
      <c r="N28" s="1"/>
      <c r="O28" s="1">
        <v>0</v>
      </c>
      <c r="P28" s="1">
        <v>22.907599999999992</v>
      </c>
      <c r="Q28" s="1">
        <f t="shared" si="3"/>
        <v>14.38</v>
      </c>
      <c r="R28" s="5">
        <f t="shared" ref="R28:R34" si="9">10*Q28-P28-O28-F28</f>
        <v>60.139400000000023</v>
      </c>
      <c r="S28" s="5"/>
      <c r="T28" s="1"/>
      <c r="U28" s="1">
        <f t="shared" si="5"/>
        <v>10</v>
      </c>
      <c r="V28" s="1">
        <f t="shared" si="6"/>
        <v>5.8178442280945744</v>
      </c>
      <c r="W28" s="1">
        <v>12.7196</v>
      </c>
      <c r="X28" s="1">
        <v>9.9215999999999998</v>
      </c>
      <c r="Y28" s="1">
        <v>1.0238</v>
      </c>
      <c r="Z28" s="1">
        <v>12.4278</v>
      </c>
      <c r="AA28" s="1">
        <v>19.132999999999999</v>
      </c>
      <c r="AB28" s="1">
        <v>8.6097999999999999</v>
      </c>
      <c r="AC28" s="1">
        <v>7.2793999999999999</v>
      </c>
      <c r="AD28" s="1">
        <v>9.6072000000000006</v>
      </c>
      <c r="AE28" s="1">
        <v>9.8331999999999997</v>
      </c>
      <c r="AF28" s="1">
        <v>9.7653999999999996</v>
      </c>
      <c r="AG28" s="1"/>
      <c r="AH28" s="1">
        <f>G28*R28</f>
        <v>60.139400000000023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38</v>
      </c>
      <c r="C29" s="1">
        <v>28.62</v>
      </c>
      <c r="D29" s="1"/>
      <c r="E29" s="1">
        <v>16.616</v>
      </c>
      <c r="F29" s="1">
        <v>6.5519999999999996</v>
      </c>
      <c r="G29" s="8">
        <v>1</v>
      </c>
      <c r="H29" s="1">
        <v>30</v>
      </c>
      <c r="I29" s="1" t="s">
        <v>39</v>
      </c>
      <c r="J29" s="1"/>
      <c r="K29" s="1">
        <v>17</v>
      </c>
      <c r="L29" s="1">
        <f t="shared" si="2"/>
        <v>-0.38400000000000034</v>
      </c>
      <c r="M29" s="1"/>
      <c r="N29" s="1"/>
      <c r="O29" s="1">
        <v>0</v>
      </c>
      <c r="P29" s="1">
        <v>0</v>
      </c>
      <c r="Q29" s="1">
        <f t="shared" si="3"/>
        <v>3.3231999999999999</v>
      </c>
      <c r="R29" s="5">
        <f>8*Q29-P29-O29-F29</f>
        <v>20.0336</v>
      </c>
      <c r="S29" s="5"/>
      <c r="T29" s="1"/>
      <c r="U29" s="1">
        <f t="shared" si="5"/>
        <v>8</v>
      </c>
      <c r="V29" s="1">
        <f t="shared" si="6"/>
        <v>1.9715936446798266</v>
      </c>
      <c r="W29" s="1">
        <v>1.4927999999999999</v>
      </c>
      <c r="X29" s="1">
        <v>0.99840000000000018</v>
      </c>
      <c r="Y29" s="1">
        <v>-0.47439999999999999</v>
      </c>
      <c r="Z29" s="1">
        <v>-0.1196</v>
      </c>
      <c r="AA29" s="1">
        <v>2.2555999999999998</v>
      </c>
      <c r="AB29" s="1">
        <v>1.9912000000000001</v>
      </c>
      <c r="AC29" s="1">
        <v>1.2738</v>
      </c>
      <c r="AD29" s="1">
        <v>1.8822000000000001</v>
      </c>
      <c r="AE29" s="1">
        <v>2.9436</v>
      </c>
      <c r="AF29" s="1">
        <v>2.3704000000000001</v>
      </c>
      <c r="AG29" s="1"/>
      <c r="AH29" s="1">
        <f>G29*R29</f>
        <v>20.0336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38</v>
      </c>
      <c r="C30" s="1">
        <v>9.7530000000000001</v>
      </c>
      <c r="D30" s="1">
        <v>103.804</v>
      </c>
      <c r="E30" s="1">
        <v>73.578000000000003</v>
      </c>
      <c r="F30" s="1">
        <v>30.047999999999998</v>
      </c>
      <c r="G30" s="8">
        <v>1</v>
      </c>
      <c r="H30" s="1">
        <v>50</v>
      </c>
      <c r="I30" s="1" t="s">
        <v>39</v>
      </c>
      <c r="J30" s="1"/>
      <c r="K30" s="1">
        <v>73.212000000000003</v>
      </c>
      <c r="L30" s="1">
        <f t="shared" si="2"/>
        <v>0.36599999999999966</v>
      </c>
      <c r="M30" s="1"/>
      <c r="N30" s="1"/>
      <c r="O30" s="1">
        <v>0</v>
      </c>
      <c r="P30" s="1">
        <v>11.054599999999979</v>
      </c>
      <c r="Q30" s="1">
        <f t="shared" si="3"/>
        <v>14.7156</v>
      </c>
      <c r="R30" s="5">
        <f>9*Q30-P30-O30-F30</f>
        <v>91.33780000000003</v>
      </c>
      <c r="S30" s="5"/>
      <c r="T30" s="1"/>
      <c r="U30" s="1">
        <f t="shared" si="5"/>
        <v>9</v>
      </c>
      <c r="V30" s="1">
        <f t="shared" si="6"/>
        <v>2.7931310989697993</v>
      </c>
      <c r="W30" s="1">
        <v>9.1874000000000002</v>
      </c>
      <c r="X30" s="1">
        <v>7.562400000000002</v>
      </c>
      <c r="Y30" s="1">
        <v>12.277799999999999</v>
      </c>
      <c r="Z30" s="1">
        <v>14.1408</v>
      </c>
      <c r="AA30" s="1">
        <v>8.8000000000000007</v>
      </c>
      <c r="AB30" s="1">
        <v>7.4603999999999999</v>
      </c>
      <c r="AC30" s="1">
        <v>10.292199999999999</v>
      </c>
      <c r="AD30" s="1">
        <v>11.0288</v>
      </c>
      <c r="AE30" s="1">
        <v>8.9068000000000005</v>
      </c>
      <c r="AF30" s="1">
        <v>8.2116000000000007</v>
      </c>
      <c r="AG30" s="1"/>
      <c r="AH30" s="1">
        <f>G30*R30</f>
        <v>91.33780000000003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38</v>
      </c>
      <c r="C31" s="1">
        <v>3.427</v>
      </c>
      <c r="D31" s="1">
        <v>78.009</v>
      </c>
      <c r="E31" s="1">
        <v>36.082999999999998</v>
      </c>
      <c r="F31" s="1">
        <v>35.165999999999997</v>
      </c>
      <c r="G31" s="8">
        <v>1</v>
      </c>
      <c r="H31" s="1">
        <v>50</v>
      </c>
      <c r="I31" s="1" t="s">
        <v>39</v>
      </c>
      <c r="J31" s="1"/>
      <c r="K31" s="1">
        <v>29.43</v>
      </c>
      <c r="L31" s="1">
        <f t="shared" si="2"/>
        <v>6.6529999999999987</v>
      </c>
      <c r="M31" s="1"/>
      <c r="N31" s="1"/>
      <c r="O31" s="1">
        <v>4.0091999999999999</v>
      </c>
      <c r="P31" s="1">
        <v>0</v>
      </c>
      <c r="Q31" s="1">
        <f t="shared" si="3"/>
        <v>7.2165999999999997</v>
      </c>
      <c r="R31" s="5">
        <f t="shared" si="9"/>
        <v>32.990800000000007</v>
      </c>
      <c r="S31" s="5"/>
      <c r="T31" s="1"/>
      <c r="U31" s="1">
        <f t="shared" si="5"/>
        <v>10</v>
      </c>
      <c r="V31" s="1">
        <f t="shared" si="6"/>
        <v>5.4284843277997945</v>
      </c>
      <c r="W31" s="1">
        <v>5.7934000000000001</v>
      </c>
      <c r="X31" s="1">
        <v>7.4662000000000006</v>
      </c>
      <c r="Y31" s="1">
        <v>8.3878000000000004</v>
      </c>
      <c r="Z31" s="1">
        <v>7.469199999999999</v>
      </c>
      <c r="AA31" s="1">
        <v>4.1340000000000003</v>
      </c>
      <c r="AB31" s="1">
        <v>4.1334</v>
      </c>
      <c r="AC31" s="1">
        <v>8.5802000000000014</v>
      </c>
      <c r="AD31" s="1">
        <v>8.5804000000000009</v>
      </c>
      <c r="AE31" s="1">
        <v>4.8761999999999999</v>
      </c>
      <c r="AF31" s="1">
        <v>5.9871999999999996</v>
      </c>
      <c r="AG31" s="1"/>
      <c r="AH31" s="1">
        <f>G31*R31</f>
        <v>32.990800000000007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45</v>
      </c>
      <c r="C32" s="1">
        <v>488</v>
      </c>
      <c r="D32" s="1">
        <v>300</v>
      </c>
      <c r="E32" s="1">
        <v>358</v>
      </c>
      <c r="F32" s="1">
        <v>371</v>
      </c>
      <c r="G32" s="8">
        <v>0.4</v>
      </c>
      <c r="H32" s="1">
        <v>45</v>
      </c>
      <c r="I32" s="1" t="s">
        <v>39</v>
      </c>
      <c r="J32" s="1"/>
      <c r="K32" s="1">
        <v>355</v>
      </c>
      <c r="L32" s="1">
        <f t="shared" si="2"/>
        <v>3</v>
      </c>
      <c r="M32" s="1"/>
      <c r="N32" s="1"/>
      <c r="O32" s="1">
        <v>45.519999999999953</v>
      </c>
      <c r="P32" s="1">
        <v>229.4799999999999</v>
      </c>
      <c r="Q32" s="1">
        <f t="shared" si="3"/>
        <v>71.599999999999994</v>
      </c>
      <c r="R32" s="5">
        <f t="shared" si="9"/>
        <v>70.000000000000114</v>
      </c>
      <c r="S32" s="5"/>
      <c r="T32" s="1"/>
      <c r="U32" s="1">
        <f t="shared" si="5"/>
        <v>10</v>
      </c>
      <c r="V32" s="1">
        <f t="shared" si="6"/>
        <v>9.0223463687150822</v>
      </c>
      <c r="W32" s="1">
        <v>75.599999999999994</v>
      </c>
      <c r="X32" s="1">
        <v>80.400000000000006</v>
      </c>
      <c r="Y32" s="1">
        <v>83.2</v>
      </c>
      <c r="Z32" s="1">
        <v>87.6</v>
      </c>
      <c r="AA32" s="1">
        <v>90.8</v>
      </c>
      <c r="AB32" s="1">
        <v>81.8</v>
      </c>
      <c r="AC32" s="1">
        <v>77.8</v>
      </c>
      <c r="AD32" s="1">
        <v>82</v>
      </c>
      <c r="AE32" s="1">
        <v>64.599999999999994</v>
      </c>
      <c r="AF32" s="1">
        <v>61.2</v>
      </c>
      <c r="AG32" s="1" t="s">
        <v>42</v>
      </c>
      <c r="AH32" s="1">
        <f>G32*R32</f>
        <v>28.000000000000046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45</v>
      </c>
      <c r="C33" s="1">
        <v>144</v>
      </c>
      <c r="D33" s="1">
        <v>330</v>
      </c>
      <c r="E33" s="1">
        <v>149</v>
      </c>
      <c r="F33" s="1">
        <v>295</v>
      </c>
      <c r="G33" s="8">
        <v>0.45</v>
      </c>
      <c r="H33" s="1">
        <v>50</v>
      </c>
      <c r="I33" s="10" t="s">
        <v>46</v>
      </c>
      <c r="J33" s="1"/>
      <c r="K33" s="1">
        <v>157</v>
      </c>
      <c r="L33" s="1">
        <f t="shared" si="2"/>
        <v>-8</v>
      </c>
      <c r="M33" s="1"/>
      <c r="N33" s="1"/>
      <c r="O33" s="1">
        <v>240</v>
      </c>
      <c r="P33" s="1">
        <v>60</v>
      </c>
      <c r="Q33" s="1">
        <f t="shared" si="3"/>
        <v>29.8</v>
      </c>
      <c r="R33" s="5"/>
      <c r="S33" s="5"/>
      <c r="T33" s="1"/>
      <c r="U33" s="1">
        <f t="shared" si="5"/>
        <v>19.966442953020135</v>
      </c>
      <c r="V33" s="1">
        <f t="shared" si="6"/>
        <v>19.966442953020135</v>
      </c>
      <c r="W33" s="1">
        <v>55.4</v>
      </c>
      <c r="X33" s="1">
        <v>54.4</v>
      </c>
      <c r="Y33" s="1">
        <v>36.4</v>
      </c>
      <c r="Z33" s="1">
        <v>52.8</v>
      </c>
      <c r="AA33" s="1">
        <v>47.2</v>
      </c>
      <c r="AB33" s="1">
        <v>29.8</v>
      </c>
      <c r="AC33" s="1">
        <v>48.6</v>
      </c>
      <c r="AD33" s="1">
        <v>49.8</v>
      </c>
      <c r="AE33" s="1">
        <v>32.799999999999997</v>
      </c>
      <c r="AF33" s="1">
        <v>37.6</v>
      </c>
      <c r="AG33" s="1" t="s">
        <v>42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45</v>
      </c>
      <c r="C34" s="1">
        <v>91</v>
      </c>
      <c r="D34" s="1">
        <v>558</v>
      </c>
      <c r="E34" s="1">
        <v>342</v>
      </c>
      <c r="F34" s="1">
        <v>266</v>
      </c>
      <c r="G34" s="8">
        <v>0.4</v>
      </c>
      <c r="H34" s="1">
        <v>45</v>
      </c>
      <c r="I34" s="1" t="s">
        <v>39</v>
      </c>
      <c r="J34" s="1"/>
      <c r="K34" s="1">
        <v>362</v>
      </c>
      <c r="L34" s="1">
        <f t="shared" si="2"/>
        <v>-20</v>
      </c>
      <c r="M34" s="1"/>
      <c r="N34" s="1"/>
      <c r="O34" s="1">
        <v>299.54000000000002</v>
      </c>
      <c r="P34" s="1">
        <v>239.46</v>
      </c>
      <c r="Q34" s="1">
        <f t="shared" si="3"/>
        <v>68.400000000000006</v>
      </c>
      <c r="R34" s="5"/>
      <c r="S34" s="5"/>
      <c r="T34" s="1"/>
      <c r="U34" s="1">
        <f t="shared" si="5"/>
        <v>11.769005847953215</v>
      </c>
      <c r="V34" s="1">
        <f t="shared" si="6"/>
        <v>11.769005847953215</v>
      </c>
      <c r="W34" s="1">
        <v>67</v>
      </c>
      <c r="X34" s="1">
        <v>67.8</v>
      </c>
      <c r="Y34" s="1">
        <v>61.4</v>
      </c>
      <c r="Z34" s="1">
        <v>75.400000000000006</v>
      </c>
      <c r="AA34" s="1">
        <v>78.599999999999994</v>
      </c>
      <c r="AB34" s="1">
        <v>65.599999999999994</v>
      </c>
      <c r="AC34" s="1">
        <v>74.8</v>
      </c>
      <c r="AD34" s="1">
        <v>81</v>
      </c>
      <c r="AE34" s="1">
        <v>73.599999999999994</v>
      </c>
      <c r="AF34" s="1">
        <v>72.8</v>
      </c>
      <c r="AG34" s="1" t="s">
        <v>40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76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f t="shared" si="3"/>
        <v>0</v>
      </c>
      <c r="R35" s="13"/>
      <c r="S35" s="13"/>
      <c r="T35" s="11"/>
      <c r="U35" s="11" t="e">
        <f t="shared" si="5"/>
        <v>#DIV/0!</v>
      </c>
      <c r="V35" s="11" t="e">
        <f t="shared" si="6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 t="s">
        <v>49</v>
      </c>
      <c r="AH35" s="1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77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v>0</v>
      </c>
      <c r="Q36" s="11">
        <f t="shared" si="3"/>
        <v>0</v>
      </c>
      <c r="R36" s="13"/>
      <c r="S36" s="13"/>
      <c r="T36" s="11"/>
      <c r="U36" s="11" t="e">
        <f t="shared" si="5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78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45</v>
      </c>
      <c r="C37" s="1">
        <v>180</v>
      </c>
      <c r="D37" s="1">
        <v>174</v>
      </c>
      <c r="E37" s="1">
        <v>165</v>
      </c>
      <c r="F37" s="1">
        <v>169</v>
      </c>
      <c r="G37" s="8">
        <v>0.35</v>
      </c>
      <c r="H37" s="1">
        <v>40</v>
      </c>
      <c r="I37" s="1" t="s">
        <v>39</v>
      </c>
      <c r="J37" s="1"/>
      <c r="K37" s="1">
        <v>168</v>
      </c>
      <c r="L37" s="1">
        <f t="shared" si="2"/>
        <v>-3</v>
      </c>
      <c r="M37" s="1"/>
      <c r="N37" s="1"/>
      <c r="O37" s="1">
        <v>171.8</v>
      </c>
      <c r="P37" s="1">
        <v>21.399999999999981</v>
      </c>
      <c r="Q37" s="1">
        <f t="shared" si="3"/>
        <v>33</v>
      </c>
      <c r="R37" s="5"/>
      <c r="S37" s="5"/>
      <c r="T37" s="1"/>
      <c r="U37" s="1">
        <f t="shared" si="5"/>
        <v>10.975757575757575</v>
      </c>
      <c r="V37" s="1">
        <f t="shared" si="6"/>
        <v>10.975757575757575</v>
      </c>
      <c r="W37" s="1">
        <v>30.2</v>
      </c>
      <c r="X37" s="1">
        <v>36</v>
      </c>
      <c r="Y37" s="1">
        <v>26.2</v>
      </c>
      <c r="Z37" s="1">
        <v>11</v>
      </c>
      <c r="AA37" s="1">
        <v>0.6</v>
      </c>
      <c r="AB37" s="1">
        <v>8.6</v>
      </c>
      <c r="AC37" s="1">
        <v>38.799999999999997</v>
      </c>
      <c r="AD37" s="1">
        <v>43</v>
      </c>
      <c r="AE37" s="1">
        <v>17.600000000000001</v>
      </c>
      <c r="AF37" s="1">
        <v>15</v>
      </c>
      <c r="AG37" s="1" t="s">
        <v>42</v>
      </c>
      <c r="AH37" s="1">
        <f>G37*R37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38</v>
      </c>
      <c r="C38" s="1">
        <v>10.244999999999999</v>
      </c>
      <c r="D38" s="1">
        <v>228.67699999999999</v>
      </c>
      <c r="E38" s="1">
        <v>122.321</v>
      </c>
      <c r="F38" s="1">
        <v>100.682</v>
      </c>
      <c r="G38" s="8">
        <v>1</v>
      </c>
      <c r="H38" s="1">
        <v>40</v>
      </c>
      <c r="I38" s="1" t="s">
        <v>39</v>
      </c>
      <c r="J38" s="1"/>
      <c r="K38" s="1">
        <v>102.36499999999999</v>
      </c>
      <c r="L38" s="1">
        <f t="shared" ref="L38:L69" si="10">E38-K38</f>
        <v>19.956000000000003</v>
      </c>
      <c r="M38" s="1"/>
      <c r="N38" s="1"/>
      <c r="O38" s="1">
        <v>60</v>
      </c>
      <c r="P38" s="1">
        <v>0</v>
      </c>
      <c r="Q38" s="1">
        <f t="shared" si="3"/>
        <v>24.464199999999998</v>
      </c>
      <c r="R38" s="5">
        <f t="shared" ref="R37:R50" si="11">10*Q38-P38-O38-F38</f>
        <v>83.96</v>
      </c>
      <c r="S38" s="5"/>
      <c r="T38" s="1"/>
      <c r="U38" s="1">
        <f t="shared" si="5"/>
        <v>10</v>
      </c>
      <c r="V38" s="1">
        <f t="shared" si="6"/>
        <v>6.5680463697975009</v>
      </c>
      <c r="W38" s="1">
        <v>12.480600000000001</v>
      </c>
      <c r="X38" s="1">
        <v>17.090399999999999</v>
      </c>
      <c r="Y38" s="1">
        <v>21.579599999999999</v>
      </c>
      <c r="Z38" s="1">
        <v>24.1998</v>
      </c>
      <c r="AA38" s="1">
        <v>15.4786</v>
      </c>
      <c r="AB38" s="1">
        <v>12.442600000000001</v>
      </c>
      <c r="AC38" s="1">
        <v>22.875800000000002</v>
      </c>
      <c r="AD38" s="1">
        <v>26.048400000000001</v>
      </c>
      <c r="AE38" s="1">
        <v>17.812999999999999</v>
      </c>
      <c r="AF38" s="1">
        <v>16.4026</v>
      </c>
      <c r="AG38" s="1" t="s">
        <v>81</v>
      </c>
      <c r="AH38" s="1">
        <f>G38*R38</f>
        <v>83.96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45</v>
      </c>
      <c r="C39" s="1">
        <v>100</v>
      </c>
      <c r="D39" s="1">
        <v>66</v>
      </c>
      <c r="E39" s="1">
        <v>151</v>
      </c>
      <c r="F39" s="1">
        <v>2</v>
      </c>
      <c r="G39" s="8">
        <v>0.4</v>
      </c>
      <c r="H39" s="1">
        <v>40</v>
      </c>
      <c r="I39" s="1" t="s">
        <v>39</v>
      </c>
      <c r="J39" s="1"/>
      <c r="K39" s="1">
        <v>171</v>
      </c>
      <c r="L39" s="1">
        <f t="shared" si="10"/>
        <v>-20</v>
      </c>
      <c r="M39" s="1"/>
      <c r="N39" s="1"/>
      <c r="O39" s="1">
        <v>0</v>
      </c>
      <c r="P39" s="1">
        <v>0</v>
      </c>
      <c r="Q39" s="1">
        <f t="shared" si="3"/>
        <v>30.2</v>
      </c>
      <c r="R39" s="5">
        <f>6*Q39-P39-O39-F39</f>
        <v>179.2</v>
      </c>
      <c r="S39" s="5"/>
      <c r="T39" s="1"/>
      <c r="U39" s="1">
        <f t="shared" si="5"/>
        <v>6</v>
      </c>
      <c r="V39" s="1">
        <f t="shared" si="6"/>
        <v>6.6225165562913912E-2</v>
      </c>
      <c r="W39" s="1">
        <v>6.6</v>
      </c>
      <c r="X39" s="1">
        <v>0.6</v>
      </c>
      <c r="Y39" s="1">
        <v>16.2</v>
      </c>
      <c r="Z39" s="1">
        <v>18.2</v>
      </c>
      <c r="AA39" s="1">
        <v>18.8</v>
      </c>
      <c r="AB39" s="1">
        <v>9.4</v>
      </c>
      <c r="AC39" s="1">
        <v>16.600000000000001</v>
      </c>
      <c r="AD39" s="1">
        <v>22.6</v>
      </c>
      <c r="AE39" s="1">
        <v>13</v>
      </c>
      <c r="AF39" s="1">
        <v>11.6</v>
      </c>
      <c r="AG39" s="1"/>
      <c r="AH39" s="1">
        <f>G39*R39</f>
        <v>71.679999999999993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45</v>
      </c>
      <c r="C40" s="1">
        <v>-3</v>
      </c>
      <c r="D40" s="1">
        <v>402</v>
      </c>
      <c r="E40" s="1">
        <v>197</v>
      </c>
      <c r="F40" s="1">
        <v>158</v>
      </c>
      <c r="G40" s="8">
        <v>0.4</v>
      </c>
      <c r="H40" s="1">
        <v>45</v>
      </c>
      <c r="I40" s="1" t="s">
        <v>39</v>
      </c>
      <c r="J40" s="1"/>
      <c r="K40" s="1">
        <v>209</v>
      </c>
      <c r="L40" s="1">
        <f t="shared" si="10"/>
        <v>-12</v>
      </c>
      <c r="M40" s="1"/>
      <c r="N40" s="1"/>
      <c r="O40" s="1">
        <v>51.999999999999979</v>
      </c>
      <c r="P40" s="1">
        <v>0</v>
      </c>
      <c r="Q40" s="1">
        <f t="shared" si="3"/>
        <v>39.4</v>
      </c>
      <c r="R40" s="5">
        <f t="shared" si="11"/>
        <v>184</v>
      </c>
      <c r="S40" s="5"/>
      <c r="T40" s="1"/>
      <c r="U40" s="1">
        <f t="shared" si="5"/>
        <v>10</v>
      </c>
      <c r="V40" s="1">
        <f t="shared" si="6"/>
        <v>5.3299492385786795</v>
      </c>
      <c r="W40" s="1">
        <v>31.6</v>
      </c>
      <c r="X40" s="1">
        <v>42</v>
      </c>
      <c r="Y40" s="1">
        <v>41.6</v>
      </c>
      <c r="Z40" s="1">
        <v>40.6</v>
      </c>
      <c r="AA40" s="1">
        <v>24</v>
      </c>
      <c r="AB40" s="1">
        <v>23.6</v>
      </c>
      <c r="AC40" s="1">
        <v>36.799999999999997</v>
      </c>
      <c r="AD40" s="1">
        <v>36.4</v>
      </c>
      <c r="AE40" s="1">
        <v>22.8</v>
      </c>
      <c r="AF40" s="1">
        <v>18.2</v>
      </c>
      <c r="AG40" s="1"/>
      <c r="AH40" s="1">
        <f>G40*R40</f>
        <v>73.600000000000009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38</v>
      </c>
      <c r="C41" s="1">
        <v>1.2390000000000001</v>
      </c>
      <c r="D41" s="1">
        <v>249.35499999999999</v>
      </c>
      <c r="E41" s="1">
        <v>54.616999999999997</v>
      </c>
      <c r="F41" s="1">
        <v>176.37100000000001</v>
      </c>
      <c r="G41" s="8">
        <v>1</v>
      </c>
      <c r="H41" s="1">
        <v>40</v>
      </c>
      <c r="I41" s="1" t="s">
        <v>39</v>
      </c>
      <c r="J41" s="1"/>
      <c r="K41" s="1">
        <v>78.153000000000006</v>
      </c>
      <c r="L41" s="1">
        <f t="shared" si="10"/>
        <v>-23.536000000000008</v>
      </c>
      <c r="M41" s="1"/>
      <c r="N41" s="1"/>
      <c r="O41" s="1">
        <v>0</v>
      </c>
      <c r="P41" s="1">
        <v>0</v>
      </c>
      <c r="Q41" s="1">
        <f t="shared" si="3"/>
        <v>10.923399999999999</v>
      </c>
      <c r="R41" s="5"/>
      <c r="S41" s="5"/>
      <c r="T41" s="1"/>
      <c r="U41" s="1">
        <f t="shared" si="5"/>
        <v>16.146163282494463</v>
      </c>
      <c r="V41" s="1">
        <f t="shared" si="6"/>
        <v>16.146163282494463</v>
      </c>
      <c r="W41" s="1">
        <v>9.7813999999999997</v>
      </c>
      <c r="X41" s="1">
        <v>13.252599999999999</v>
      </c>
      <c r="Y41" s="1">
        <v>25.706399999999999</v>
      </c>
      <c r="Z41" s="1">
        <v>26.713799999999999</v>
      </c>
      <c r="AA41" s="1">
        <v>11.413399999999999</v>
      </c>
      <c r="AB41" s="1">
        <v>9.2433999999999994</v>
      </c>
      <c r="AC41" s="1">
        <v>9.6864000000000008</v>
      </c>
      <c r="AD41" s="1">
        <v>12.0718</v>
      </c>
      <c r="AE41" s="1">
        <v>15.584199999999999</v>
      </c>
      <c r="AF41" s="1">
        <v>14.6602</v>
      </c>
      <c r="AG41" s="1"/>
      <c r="AH41" s="1">
        <f>G41*R41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45</v>
      </c>
      <c r="C42" s="1">
        <v>109</v>
      </c>
      <c r="D42" s="1">
        <v>114</v>
      </c>
      <c r="E42" s="1">
        <v>105</v>
      </c>
      <c r="F42" s="1">
        <v>114</v>
      </c>
      <c r="G42" s="8">
        <v>0.35</v>
      </c>
      <c r="H42" s="1">
        <v>40</v>
      </c>
      <c r="I42" s="1" t="s">
        <v>39</v>
      </c>
      <c r="J42" s="1"/>
      <c r="K42" s="1">
        <v>106</v>
      </c>
      <c r="L42" s="1">
        <f t="shared" si="10"/>
        <v>-1</v>
      </c>
      <c r="M42" s="1"/>
      <c r="N42" s="1"/>
      <c r="O42" s="1">
        <v>108.04</v>
      </c>
      <c r="P42" s="1">
        <v>57.56</v>
      </c>
      <c r="Q42" s="1">
        <f t="shared" si="3"/>
        <v>21</v>
      </c>
      <c r="R42" s="5"/>
      <c r="S42" s="5"/>
      <c r="T42" s="1"/>
      <c r="U42" s="1">
        <f t="shared" si="5"/>
        <v>13.314285714285715</v>
      </c>
      <c r="V42" s="1">
        <f t="shared" si="6"/>
        <v>13.314285714285715</v>
      </c>
      <c r="W42" s="1">
        <v>22.6</v>
      </c>
      <c r="X42" s="1">
        <v>22.8</v>
      </c>
      <c r="Y42" s="1">
        <v>14</v>
      </c>
      <c r="Z42" s="1">
        <v>16.399999999999999</v>
      </c>
      <c r="AA42" s="1">
        <v>24.2</v>
      </c>
      <c r="AB42" s="1">
        <v>23.4</v>
      </c>
      <c r="AC42" s="1">
        <v>11.6</v>
      </c>
      <c r="AD42" s="1">
        <v>11.4</v>
      </c>
      <c r="AE42" s="1">
        <v>20.2</v>
      </c>
      <c r="AF42" s="1">
        <v>21.2</v>
      </c>
      <c r="AG42" s="1"/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45</v>
      </c>
      <c r="C43" s="1">
        <v>7</v>
      </c>
      <c r="D43" s="1">
        <v>636</v>
      </c>
      <c r="E43" s="1">
        <v>304</v>
      </c>
      <c r="F43" s="1">
        <v>268</v>
      </c>
      <c r="G43" s="8">
        <v>0.4</v>
      </c>
      <c r="H43" s="1">
        <v>40</v>
      </c>
      <c r="I43" s="10" t="s">
        <v>46</v>
      </c>
      <c r="J43" s="1"/>
      <c r="K43" s="1">
        <v>409</v>
      </c>
      <c r="L43" s="1">
        <f t="shared" si="10"/>
        <v>-105</v>
      </c>
      <c r="M43" s="1"/>
      <c r="N43" s="1"/>
      <c r="O43" s="1">
        <v>0</v>
      </c>
      <c r="P43" s="1">
        <v>0</v>
      </c>
      <c r="Q43" s="1">
        <f t="shared" si="3"/>
        <v>60.8</v>
      </c>
      <c r="R43" s="5">
        <v>170</v>
      </c>
      <c r="S43" s="5"/>
      <c r="T43" s="1"/>
      <c r="U43" s="1">
        <f t="shared" si="5"/>
        <v>7.2039473684210531</v>
      </c>
      <c r="V43" s="1">
        <f t="shared" si="6"/>
        <v>4.4078947368421053</v>
      </c>
      <c r="W43" s="1">
        <v>28.8</v>
      </c>
      <c r="X43" s="1">
        <v>48</v>
      </c>
      <c r="Y43" s="1">
        <v>69.599999999999994</v>
      </c>
      <c r="Z43" s="1">
        <v>49.2</v>
      </c>
      <c r="AA43" s="1">
        <v>27.2</v>
      </c>
      <c r="AB43" s="1">
        <v>44.8</v>
      </c>
      <c r="AC43" s="1">
        <v>67.8</v>
      </c>
      <c r="AD43" s="1">
        <v>71</v>
      </c>
      <c r="AE43" s="1">
        <v>50.6</v>
      </c>
      <c r="AF43" s="1">
        <v>47</v>
      </c>
      <c r="AG43" s="1" t="s">
        <v>42</v>
      </c>
      <c r="AH43" s="1">
        <f>G43*R43</f>
        <v>68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38</v>
      </c>
      <c r="C44" s="1">
        <v>2.1139999999999999</v>
      </c>
      <c r="D44" s="1">
        <v>75.831999999999994</v>
      </c>
      <c r="E44" s="1">
        <v>29.762</v>
      </c>
      <c r="F44" s="1">
        <v>42.765999999999998</v>
      </c>
      <c r="G44" s="8">
        <v>1</v>
      </c>
      <c r="H44" s="1">
        <v>50</v>
      </c>
      <c r="I44" s="1" t="s">
        <v>39</v>
      </c>
      <c r="J44" s="1"/>
      <c r="K44" s="1">
        <v>29.4</v>
      </c>
      <c r="L44" s="1">
        <f t="shared" si="10"/>
        <v>0.36200000000000188</v>
      </c>
      <c r="M44" s="1"/>
      <c r="N44" s="1"/>
      <c r="O44" s="1">
        <v>0</v>
      </c>
      <c r="P44" s="1">
        <v>0</v>
      </c>
      <c r="Q44" s="1">
        <f t="shared" si="3"/>
        <v>5.9523999999999999</v>
      </c>
      <c r="R44" s="5">
        <f t="shared" si="11"/>
        <v>16.758000000000003</v>
      </c>
      <c r="S44" s="5"/>
      <c r="T44" s="1"/>
      <c r="U44" s="1">
        <f t="shared" si="5"/>
        <v>10</v>
      </c>
      <c r="V44" s="1">
        <f t="shared" si="6"/>
        <v>7.1846650090719706</v>
      </c>
      <c r="W44" s="1">
        <v>4.3380000000000001</v>
      </c>
      <c r="X44" s="1">
        <v>5.1479999999999997</v>
      </c>
      <c r="Y44" s="1">
        <v>7.4239999999999986</v>
      </c>
      <c r="Z44" s="1">
        <v>7.1555999999999997</v>
      </c>
      <c r="AA44" s="1">
        <v>2.9196</v>
      </c>
      <c r="AB44" s="1">
        <v>3.3311999999999999</v>
      </c>
      <c r="AC44" s="1">
        <v>5.8235999999999999</v>
      </c>
      <c r="AD44" s="1">
        <v>6.4995999999999992</v>
      </c>
      <c r="AE44" s="1">
        <v>4.8727999999999998</v>
      </c>
      <c r="AF44" s="1">
        <v>4.0528000000000004</v>
      </c>
      <c r="AG44" s="1"/>
      <c r="AH44" s="1">
        <f>G44*R44</f>
        <v>16.758000000000003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38</v>
      </c>
      <c r="C45" s="1">
        <v>0.88600000000000001</v>
      </c>
      <c r="D45" s="1">
        <v>184.18899999999999</v>
      </c>
      <c r="E45" s="1">
        <v>94.233999999999995</v>
      </c>
      <c r="F45" s="1">
        <v>76.683000000000007</v>
      </c>
      <c r="G45" s="8">
        <v>1</v>
      </c>
      <c r="H45" s="1">
        <v>50</v>
      </c>
      <c r="I45" s="1" t="s">
        <v>39</v>
      </c>
      <c r="J45" s="1"/>
      <c r="K45" s="1">
        <v>96.2</v>
      </c>
      <c r="L45" s="1">
        <f t="shared" si="10"/>
        <v>-1.9660000000000082</v>
      </c>
      <c r="M45" s="1"/>
      <c r="N45" s="1"/>
      <c r="O45" s="1">
        <v>0</v>
      </c>
      <c r="P45" s="1">
        <v>0</v>
      </c>
      <c r="Q45" s="1">
        <f t="shared" si="3"/>
        <v>18.846799999999998</v>
      </c>
      <c r="R45" s="5">
        <f t="shared" si="11"/>
        <v>111.78499999999998</v>
      </c>
      <c r="S45" s="5"/>
      <c r="T45" s="1"/>
      <c r="U45" s="1">
        <f t="shared" si="5"/>
        <v>10</v>
      </c>
      <c r="V45" s="1">
        <f t="shared" si="6"/>
        <v>4.0687543774009391</v>
      </c>
      <c r="W45" s="1">
        <v>10.4152</v>
      </c>
      <c r="X45" s="1">
        <v>12.547599999999999</v>
      </c>
      <c r="Y45" s="1">
        <v>19.765799999999999</v>
      </c>
      <c r="Z45" s="1">
        <v>21.958200000000001</v>
      </c>
      <c r="AA45" s="1">
        <v>12.6904</v>
      </c>
      <c r="AB45" s="1">
        <v>9.7119999999999997</v>
      </c>
      <c r="AC45" s="1">
        <v>15.1114</v>
      </c>
      <c r="AD45" s="1">
        <v>16.452200000000001</v>
      </c>
      <c r="AE45" s="1">
        <v>12.096</v>
      </c>
      <c r="AF45" s="1">
        <v>12.368</v>
      </c>
      <c r="AG45" s="1"/>
      <c r="AH45" s="1">
        <f>G45*R45</f>
        <v>111.78499999999998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38</v>
      </c>
      <c r="C46" s="1">
        <v>-1.1319999999999999</v>
      </c>
      <c r="D46" s="1">
        <v>400.20499999999998</v>
      </c>
      <c r="E46" s="1">
        <v>120.19</v>
      </c>
      <c r="F46" s="1">
        <v>239.04300000000001</v>
      </c>
      <c r="G46" s="8">
        <v>1</v>
      </c>
      <c r="H46" s="1">
        <v>40</v>
      </c>
      <c r="I46" s="1" t="s">
        <v>39</v>
      </c>
      <c r="J46" s="1"/>
      <c r="K46" s="1">
        <v>114.17700000000001</v>
      </c>
      <c r="L46" s="1">
        <f t="shared" si="10"/>
        <v>6.012999999999991</v>
      </c>
      <c r="M46" s="1"/>
      <c r="N46" s="1"/>
      <c r="O46" s="1">
        <v>0</v>
      </c>
      <c r="P46" s="1">
        <v>0</v>
      </c>
      <c r="Q46" s="1">
        <f t="shared" si="3"/>
        <v>24.038</v>
      </c>
      <c r="R46" s="5"/>
      <c r="S46" s="5"/>
      <c r="T46" s="1"/>
      <c r="U46" s="1">
        <f t="shared" si="5"/>
        <v>9.9443797320908569</v>
      </c>
      <c r="V46" s="1">
        <f t="shared" si="6"/>
        <v>9.9443797320908569</v>
      </c>
      <c r="W46" s="1">
        <v>5.6908000000000003</v>
      </c>
      <c r="X46" s="1">
        <v>11.9452</v>
      </c>
      <c r="Y46" s="1">
        <v>37.424599999999998</v>
      </c>
      <c r="Z46" s="1">
        <v>35.886200000000002</v>
      </c>
      <c r="AA46" s="1">
        <v>12.054399999999999</v>
      </c>
      <c r="AB46" s="1">
        <v>8.8424000000000014</v>
      </c>
      <c r="AC46" s="1">
        <v>31.087199999999999</v>
      </c>
      <c r="AD46" s="1">
        <v>43.195</v>
      </c>
      <c r="AE46" s="1">
        <v>24.3354</v>
      </c>
      <c r="AF46" s="1">
        <v>13.662599999999999</v>
      </c>
      <c r="AG46" s="1"/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45</v>
      </c>
      <c r="C47" s="1">
        <v>320</v>
      </c>
      <c r="D47" s="1">
        <v>160</v>
      </c>
      <c r="E47" s="1">
        <v>175</v>
      </c>
      <c r="F47" s="1">
        <v>255</v>
      </c>
      <c r="G47" s="8">
        <v>0.45</v>
      </c>
      <c r="H47" s="1">
        <v>50</v>
      </c>
      <c r="I47" s="1" t="s">
        <v>39</v>
      </c>
      <c r="J47" s="1"/>
      <c r="K47" s="1">
        <v>175</v>
      </c>
      <c r="L47" s="1">
        <f t="shared" si="10"/>
        <v>0</v>
      </c>
      <c r="M47" s="1"/>
      <c r="N47" s="1"/>
      <c r="O47" s="1">
        <v>0</v>
      </c>
      <c r="P47" s="1">
        <v>0</v>
      </c>
      <c r="Q47" s="1">
        <f t="shared" si="3"/>
        <v>35</v>
      </c>
      <c r="R47" s="5">
        <f t="shared" si="11"/>
        <v>95</v>
      </c>
      <c r="S47" s="5"/>
      <c r="T47" s="1"/>
      <c r="U47" s="1">
        <f t="shared" si="5"/>
        <v>10</v>
      </c>
      <c r="V47" s="1">
        <f t="shared" si="6"/>
        <v>7.2857142857142856</v>
      </c>
      <c r="W47" s="1">
        <v>24</v>
      </c>
      <c r="X47" s="1">
        <v>22.4</v>
      </c>
      <c r="Y47" s="1">
        <v>36.200000000000003</v>
      </c>
      <c r="Z47" s="1">
        <v>48.4</v>
      </c>
      <c r="AA47" s="1">
        <v>41.8</v>
      </c>
      <c r="AB47" s="1">
        <v>22.8</v>
      </c>
      <c r="AC47" s="1">
        <v>37</v>
      </c>
      <c r="AD47" s="1">
        <v>48.8</v>
      </c>
      <c r="AE47" s="1">
        <v>27.2</v>
      </c>
      <c r="AF47" s="1">
        <v>25.8</v>
      </c>
      <c r="AG47" s="1"/>
      <c r="AH47" s="1">
        <f>G47*R47</f>
        <v>42.75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91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0"/>
        <v>0</v>
      </c>
      <c r="M48" s="1"/>
      <c r="N48" s="1"/>
      <c r="O48" s="1"/>
      <c r="P48" s="10"/>
      <c r="Q48" s="1">
        <f t="shared" si="3"/>
        <v>0</v>
      </c>
      <c r="R48" s="14">
        <v>4</v>
      </c>
      <c r="S48" s="5"/>
      <c r="T48" s="1"/>
      <c r="U48" s="1" t="e">
        <f t="shared" si="5"/>
        <v>#DIV/0!</v>
      </c>
      <c r="V48" s="1" t="e">
        <f t="shared" si="6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0" t="s">
        <v>92</v>
      </c>
      <c r="AH48" s="1">
        <f>G48*R48</f>
        <v>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45</v>
      </c>
      <c r="C49" s="1">
        <v>22</v>
      </c>
      <c r="D49" s="1">
        <v>198</v>
      </c>
      <c r="E49" s="1">
        <v>116</v>
      </c>
      <c r="F49" s="1">
        <v>66</v>
      </c>
      <c r="G49" s="8">
        <v>0.4</v>
      </c>
      <c r="H49" s="1">
        <v>40</v>
      </c>
      <c r="I49" s="1" t="s">
        <v>39</v>
      </c>
      <c r="J49" s="1"/>
      <c r="K49" s="1">
        <v>178</v>
      </c>
      <c r="L49" s="1">
        <f t="shared" si="10"/>
        <v>-62</v>
      </c>
      <c r="M49" s="1"/>
      <c r="N49" s="1"/>
      <c r="O49" s="1">
        <v>-7.3999999999999986</v>
      </c>
      <c r="P49" s="1">
        <v>0</v>
      </c>
      <c r="Q49" s="1">
        <f t="shared" si="3"/>
        <v>23.2</v>
      </c>
      <c r="R49" s="5">
        <f>9*Q49-P49-O49-F49</f>
        <v>150.19999999999999</v>
      </c>
      <c r="S49" s="5"/>
      <c r="T49" s="1"/>
      <c r="U49" s="1">
        <f t="shared" si="5"/>
        <v>9</v>
      </c>
      <c r="V49" s="1">
        <f t="shared" si="6"/>
        <v>2.5258620689655173</v>
      </c>
      <c r="W49" s="1">
        <v>16.2</v>
      </c>
      <c r="X49" s="1">
        <v>22</v>
      </c>
      <c r="Y49" s="1">
        <v>28</v>
      </c>
      <c r="Z49" s="1">
        <v>24.2</v>
      </c>
      <c r="AA49" s="1">
        <v>21.2</v>
      </c>
      <c r="AB49" s="1">
        <v>20.399999999999999</v>
      </c>
      <c r="AC49" s="1">
        <v>25.4</v>
      </c>
      <c r="AD49" s="1">
        <v>25.8</v>
      </c>
      <c r="AE49" s="1">
        <v>17</v>
      </c>
      <c r="AF49" s="1">
        <v>18</v>
      </c>
      <c r="AG49" s="1"/>
      <c r="AH49" s="1">
        <f>G49*R49</f>
        <v>60.08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45</v>
      </c>
      <c r="C50" s="1">
        <v>3</v>
      </c>
      <c r="D50" s="1">
        <v>312</v>
      </c>
      <c r="E50" s="1">
        <v>100</v>
      </c>
      <c r="F50" s="1">
        <v>161</v>
      </c>
      <c r="G50" s="8">
        <v>0.4</v>
      </c>
      <c r="H50" s="1">
        <v>40</v>
      </c>
      <c r="I50" s="1" t="s">
        <v>39</v>
      </c>
      <c r="J50" s="1"/>
      <c r="K50" s="1">
        <v>166</v>
      </c>
      <c r="L50" s="1">
        <f t="shared" si="10"/>
        <v>-66</v>
      </c>
      <c r="M50" s="1"/>
      <c r="N50" s="1"/>
      <c r="O50" s="1">
        <v>67.16</v>
      </c>
      <c r="P50" s="1">
        <v>0</v>
      </c>
      <c r="Q50" s="1">
        <f t="shared" si="3"/>
        <v>20</v>
      </c>
      <c r="R50" s="5"/>
      <c r="S50" s="5"/>
      <c r="T50" s="1"/>
      <c r="U50" s="1">
        <f t="shared" si="5"/>
        <v>11.407999999999999</v>
      </c>
      <c r="V50" s="1">
        <f t="shared" si="6"/>
        <v>11.407999999999999</v>
      </c>
      <c r="W50" s="1">
        <v>21.6</v>
      </c>
      <c r="X50" s="1">
        <v>33.200000000000003</v>
      </c>
      <c r="Y50" s="1">
        <v>31.6</v>
      </c>
      <c r="Z50" s="1">
        <v>18</v>
      </c>
      <c r="AA50" s="1">
        <v>17</v>
      </c>
      <c r="AB50" s="1">
        <v>27</v>
      </c>
      <c r="AC50" s="1">
        <v>30.4</v>
      </c>
      <c r="AD50" s="1">
        <v>29.8</v>
      </c>
      <c r="AE50" s="1">
        <v>21.6</v>
      </c>
      <c r="AF50" s="1">
        <v>19.399999999999999</v>
      </c>
      <c r="AG50" s="1"/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95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0"/>
        <v>0</v>
      </c>
      <c r="M51" s="11"/>
      <c r="N51" s="11"/>
      <c r="O51" s="11">
        <v>0</v>
      </c>
      <c r="P51" s="11">
        <v>0</v>
      </c>
      <c r="Q51" s="11">
        <f t="shared" si="3"/>
        <v>0</v>
      </c>
      <c r="R51" s="13"/>
      <c r="S51" s="13"/>
      <c r="T51" s="11"/>
      <c r="U51" s="11" t="e">
        <f t="shared" si="5"/>
        <v>#DIV/0!</v>
      </c>
      <c r="V51" s="11" t="e">
        <f t="shared" si="6"/>
        <v>#DIV/0!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 t="s">
        <v>49</v>
      </c>
      <c r="AH51" s="1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38</v>
      </c>
      <c r="C52" s="1">
        <v>12.622</v>
      </c>
      <c r="D52" s="1">
        <v>162.93700000000001</v>
      </c>
      <c r="E52" s="1">
        <v>153.798</v>
      </c>
      <c r="F52" s="1">
        <v>16.297000000000001</v>
      </c>
      <c r="G52" s="8">
        <v>1</v>
      </c>
      <c r="H52" s="1">
        <v>50</v>
      </c>
      <c r="I52" s="1" t="s">
        <v>39</v>
      </c>
      <c r="J52" s="1"/>
      <c r="K52" s="1">
        <v>95.82</v>
      </c>
      <c r="L52" s="1">
        <f t="shared" si="10"/>
        <v>57.978000000000009</v>
      </c>
      <c r="M52" s="1"/>
      <c r="N52" s="1"/>
      <c r="O52" s="1">
        <v>0</v>
      </c>
      <c r="P52" s="1">
        <v>0</v>
      </c>
      <c r="Q52" s="1">
        <f t="shared" si="3"/>
        <v>30.759599999999999</v>
      </c>
      <c r="R52" s="5">
        <f>7*Q52-P52-O52-F52</f>
        <v>199.02019999999999</v>
      </c>
      <c r="S52" s="5"/>
      <c r="T52" s="1"/>
      <c r="U52" s="1">
        <f t="shared" si="5"/>
        <v>7</v>
      </c>
      <c r="V52" s="1">
        <f t="shared" si="6"/>
        <v>0.52981833313827231</v>
      </c>
      <c r="W52" s="1">
        <v>14.675599999999999</v>
      </c>
      <c r="X52" s="1">
        <v>15.231999999999999</v>
      </c>
      <c r="Y52" s="1">
        <v>19.489999999999998</v>
      </c>
      <c r="Z52" s="1">
        <v>18.152000000000001</v>
      </c>
      <c r="AA52" s="1">
        <v>13.340400000000001</v>
      </c>
      <c r="AB52" s="1">
        <v>14.2676</v>
      </c>
      <c r="AC52" s="1">
        <v>16.556799999999999</v>
      </c>
      <c r="AD52" s="1">
        <v>16.429200000000002</v>
      </c>
      <c r="AE52" s="1">
        <v>11.76</v>
      </c>
      <c r="AF52" s="1">
        <v>11.516</v>
      </c>
      <c r="AG52" s="1"/>
      <c r="AH52" s="1">
        <f>G52*R52</f>
        <v>199.02019999999999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38</v>
      </c>
      <c r="C53" s="1">
        <v>5.359</v>
      </c>
      <c r="D53" s="1">
        <v>43.716000000000001</v>
      </c>
      <c r="E53" s="1">
        <v>17.492000000000001</v>
      </c>
      <c r="F53" s="1">
        <v>28.838999999999999</v>
      </c>
      <c r="G53" s="8">
        <v>1</v>
      </c>
      <c r="H53" s="1">
        <v>50</v>
      </c>
      <c r="I53" s="1" t="s">
        <v>39</v>
      </c>
      <c r="J53" s="1"/>
      <c r="K53" s="1">
        <v>25.15</v>
      </c>
      <c r="L53" s="1">
        <f t="shared" si="10"/>
        <v>-7.6579999999999977</v>
      </c>
      <c r="M53" s="1"/>
      <c r="N53" s="1"/>
      <c r="O53" s="1">
        <v>4.0387999999999913</v>
      </c>
      <c r="P53" s="1">
        <v>9.2707999999999995</v>
      </c>
      <c r="Q53" s="1">
        <f t="shared" si="3"/>
        <v>3.4984000000000002</v>
      </c>
      <c r="R53" s="5"/>
      <c r="S53" s="5"/>
      <c r="T53" s="1"/>
      <c r="U53" s="1">
        <f t="shared" si="5"/>
        <v>12.047964783901209</v>
      </c>
      <c r="V53" s="1">
        <f t="shared" si="6"/>
        <v>12.047964783901209</v>
      </c>
      <c r="W53" s="1">
        <v>3.2408000000000001</v>
      </c>
      <c r="X53" s="1">
        <v>3.1736</v>
      </c>
      <c r="Y53" s="1">
        <v>4.2292000000000014</v>
      </c>
      <c r="Z53" s="1">
        <v>4.0396000000000001</v>
      </c>
      <c r="AA53" s="1">
        <v>2.1880000000000002</v>
      </c>
      <c r="AB53" s="1">
        <v>2.7364000000000002</v>
      </c>
      <c r="AC53" s="1">
        <v>2.7372000000000001</v>
      </c>
      <c r="AD53" s="1">
        <v>3.5583999999999998</v>
      </c>
      <c r="AE53" s="1">
        <v>3.2744</v>
      </c>
      <c r="AF53" s="1">
        <v>2.1772</v>
      </c>
      <c r="AG53" s="1"/>
      <c r="AH53" s="1">
        <f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45</v>
      </c>
      <c r="C54" s="1"/>
      <c r="D54" s="1">
        <v>20</v>
      </c>
      <c r="E54" s="1">
        <v>19</v>
      </c>
      <c r="F54" s="1">
        <v>1</v>
      </c>
      <c r="G54" s="8">
        <v>0.4</v>
      </c>
      <c r="H54" s="1">
        <v>50</v>
      </c>
      <c r="I54" s="1" t="s">
        <v>39</v>
      </c>
      <c r="J54" s="1"/>
      <c r="K54" s="1">
        <v>25</v>
      </c>
      <c r="L54" s="1">
        <f t="shared" si="10"/>
        <v>-6</v>
      </c>
      <c r="M54" s="1"/>
      <c r="N54" s="1"/>
      <c r="O54" s="1">
        <v>0</v>
      </c>
      <c r="P54" s="1">
        <v>0</v>
      </c>
      <c r="Q54" s="1">
        <f t="shared" si="3"/>
        <v>3.8</v>
      </c>
      <c r="R54" s="5">
        <f>7*Q54-P54-O54-F54</f>
        <v>25.599999999999998</v>
      </c>
      <c r="S54" s="5"/>
      <c r="T54" s="1"/>
      <c r="U54" s="1">
        <f t="shared" si="5"/>
        <v>7</v>
      </c>
      <c r="V54" s="1">
        <f t="shared" si="6"/>
        <v>0.26315789473684209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99</v>
      </c>
      <c r="AH54" s="1">
        <f>G54*R54</f>
        <v>10.24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45</v>
      </c>
      <c r="C55" s="1">
        <v>57</v>
      </c>
      <c r="D55" s="1">
        <v>930</v>
      </c>
      <c r="E55" s="1">
        <v>442</v>
      </c>
      <c r="F55" s="1">
        <v>475</v>
      </c>
      <c r="G55" s="8">
        <v>0.4</v>
      </c>
      <c r="H55" s="1">
        <v>40</v>
      </c>
      <c r="I55" s="1" t="s">
        <v>39</v>
      </c>
      <c r="J55" s="1"/>
      <c r="K55" s="1">
        <v>510</v>
      </c>
      <c r="L55" s="1">
        <f t="shared" si="10"/>
        <v>-68</v>
      </c>
      <c r="M55" s="1"/>
      <c r="N55" s="1"/>
      <c r="O55" s="1">
        <v>220.62</v>
      </c>
      <c r="P55" s="1">
        <v>82.17999999999995</v>
      </c>
      <c r="Q55" s="1">
        <f t="shared" si="3"/>
        <v>88.4</v>
      </c>
      <c r="R55" s="5">
        <f t="shared" ref="R52:R60" si="12">10*Q55-P55-O55-F55</f>
        <v>106.20000000000005</v>
      </c>
      <c r="S55" s="5"/>
      <c r="T55" s="1"/>
      <c r="U55" s="1">
        <f t="shared" si="5"/>
        <v>10</v>
      </c>
      <c r="V55" s="1">
        <f t="shared" si="6"/>
        <v>8.7986425339366505</v>
      </c>
      <c r="W55" s="1">
        <v>90.8</v>
      </c>
      <c r="X55" s="1">
        <v>103.4</v>
      </c>
      <c r="Y55" s="1">
        <v>99</v>
      </c>
      <c r="Z55" s="1">
        <v>106.8</v>
      </c>
      <c r="AA55" s="1">
        <v>82</v>
      </c>
      <c r="AB55" s="1">
        <v>76.8</v>
      </c>
      <c r="AC55" s="1">
        <v>99.2</v>
      </c>
      <c r="AD55" s="1">
        <v>103.6</v>
      </c>
      <c r="AE55" s="1">
        <v>88.2</v>
      </c>
      <c r="AF55" s="1">
        <v>83.8</v>
      </c>
      <c r="AG55" s="1"/>
      <c r="AH55" s="1">
        <f>G55*R55</f>
        <v>42.480000000000018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45</v>
      </c>
      <c r="C56" s="1">
        <v>245</v>
      </c>
      <c r="D56" s="1">
        <v>564</v>
      </c>
      <c r="E56" s="1">
        <v>461</v>
      </c>
      <c r="F56" s="1">
        <v>285</v>
      </c>
      <c r="G56" s="8">
        <v>0.4</v>
      </c>
      <c r="H56" s="1">
        <v>40</v>
      </c>
      <c r="I56" s="1" t="s">
        <v>39</v>
      </c>
      <c r="J56" s="1"/>
      <c r="K56" s="1">
        <v>460</v>
      </c>
      <c r="L56" s="1">
        <f t="shared" si="10"/>
        <v>1</v>
      </c>
      <c r="M56" s="1"/>
      <c r="N56" s="1"/>
      <c r="O56" s="1">
        <v>255.76</v>
      </c>
      <c r="P56" s="1">
        <v>260.83999999999992</v>
      </c>
      <c r="Q56" s="1">
        <f t="shared" si="3"/>
        <v>92.2</v>
      </c>
      <c r="R56" s="5">
        <f t="shared" si="12"/>
        <v>120.40000000000009</v>
      </c>
      <c r="S56" s="5"/>
      <c r="T56" s="1"/>
      <c r="U56" s="1">
        <f t="shared" si="5"/>
        <v>10</v>
      </c>
      <c r="V56" s="1">
        <f t="shared" si="6"/>
        <v>8.6941431670281979</v>
      </c>
      <c r="W56" s="1">
        <v>84.6</v>
      </c>
      <c r="X56" s="1">
        <v>83.2</v>
      </c>
      <c r="Y56" s="1">
        <v>75.2</v>
      </c>
      <c r="Z56" s="1">
        <v>80.2</v>
      </c>
      <c r="AA56" s="1">
        <v>81.400000000000006</v>
      </c>
      <c r="AB56" s="1">
        <v>71.8</v>
      </c>
      <c r="AC56" s="1">
        <v>76</v>
      </c>
      <c r="AD56" s="1">
        <v>82.8</v>
      </c>
      <c r="AE56" s="1">
        <v>70.2</v>
      </c>
      <c r="AF56" s="1">
        <v>72.8</v>
      </c>
      <c r="AG56" s="1" t="s">
        <v>42</v>
      </c>
      <c r="AH56" s="1">
        <f>G56*R56</f>
        <v>48.160000000000039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38</v>
      </c>
      <c r="C57" s="1">
        <v>101.812</v>
      </c>
      <c r="D57" s="1">
        <v>286.71100000000001</v>
      </c>
      <c r="E57" s="1">
        <v>160.001</v>
      </c>
      <c r="F57" s="1">
        <v>216.59100000000001</v>
      </c>
      <c r="G57" s="8">
        <v>1</v>
      </c>
      <c r="H57" s="1">
        <v>40</v>
      </c>
      <c r="I57" s="1" t="s">
        <v>39</v>
      </c>
      <c r="J57" s="1"/>
      <c r="K57" s="1">
        <v>154.30000000000001</v>
      </c>
      <c r="L57" s="1">
        <f t="shared" si="10"/>
        <v>5.7009999999999934</v>
      </c>
      <c r="M57" s="1"/>
      <c r="N57" s="1"/>
      <c r="O57" s="1">
        <v>223.05814000000001</v>
      </c>
      <c r="P57" s="1">
        <v>183.80886000000001</v>
      </c>
      <c r="Q57" s="1">
        <f t="shared" si="3"/>
        <v>32.0002</v>
      </c>
      <c r="R57" s="5"/>
      <c r="S57" s="5"/>
      <c r="T57" s="1"/>
      <c r="U57" s="1">
        <f t="shared" si="5"/>
        <v>19.482940731620427</v>
      </c>
      <c r="V57" s="1">
        <f t="shared" si="6"/>
        <v>19.482940731620427</v>
      </c>
      <c r="W57" s="1">
        <v>46.656999999999996</v>
      </c>
      <c r="X57" s="1">
        <v>44.595799999999997</v>
      </c>
      <c r="Y57" s="1">
        <v>17.207799999999999</v>
      </c>
      <c r="Z57" s="1">
        <v>16.8292</v>
      </c>
      <c r="AA57" s="1">
        <v>33.641399999999997</v>
      </c>
      <c r="AB57" s="1">
        <v>33.293599999999998</v>
      </c>
      <c r="AC57" s="1">
        <v>17.8018</v>
      </c>
      <c r="AD57" s="1">
        <v>13.7582</v>
      </c>
      <c r="AE57" s="1">
        <v>27.838999999999999</v>
      </c>
      <c r="AF57" s="1">
        <v>31.811800000000002</v>
      </c>
      <c r="AG57" s="1"/>
      <c r="AH57" s="1">
        <f>G57*R57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38</v>
      </c>
      <c r="C58" s="1">
        <v>135.22800000000001</v>
      </c>
      <c r="D58" s="1">
        <v>264.33999999999997</v>
      </c>
      <c r="E58" s="1">
        <v>219.46899999999999</v>
      </c>
      <c r="F58" s="1">
        <v>169.994</v>
      </c>
      <c r="G58" s="8">
        <v>1</v>
      </c>
      <c r="H58" s="1">
        <v>40</v>
      </c>
      <c r="I58" s="1" t="s">
        <v>39</v>
      </c>
      <c r="J58" s="1"/>
      <c r="K58" s="1">
        <v>191.7</v>
      </c>
      <c r="L58" s="1">
        <f t="shared" si="10"/>
        <v>27.769000000000005</v>
      </c>
      <c r="M58" s="1"/>
      <c r="N58" s="1"/>
      <c r="O58" s="1">
        <v>201.97316000000009</v>
      </c>
      <c r="P58" s="1">
        <v>130.6020399999999</v>
      </c>
      <c r="Q58" s="1">
        <f t="shared" si="3"/>
        <v>43.893799999999999</v>
      </c>
      <c r="R58" s="5"/>
      <c r="S58" s="5"/>
      <c r="T58" s="1"/>
      <c r="U58" s="1">
        <f t="shared" si="5"/>
        <v>11.44966259471725</v>
      </c>
      <c r="V58" s="1">
        <f t="shared" si="6"/>
        <v>11.44966259471725</v>
      </c>
      <c r="W58" s="1">
        <v>43.0182</v>
      </c>
      <c r="X58" s="1">
        <v>41.011200000000009</v>
      </c>
      <c r="Y58" s="1">
        <v>18.059999999999999</v>
      </c>
      <c r="Z58" s="1">
        <v>17.311399999999999</v>
      </c>
      <c r="AA58" s="1">
        <v>35.747999999999998</v>
      </c>
      <c r="AB58" s="1">
        <v>36.991799999999998</v>
      </c>
      <c r="AC58" s="1">
        <v>19.180800000000001</v>
      </c>
      <c r="AD58" s="1">
        <v>16.3188</v>
      </c>
      <c r="AE58" s="1">
        <v>26.0106</v>
      </c>
      <c r="AF58" s="1">
        <v>28.36</v>
      </c>
      <c r="AG58" s="1"/>
      <c r="AH58" s="1">
        <f>G58*R58</f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38</v>
      </c>
      <c r="C59" s="1">
        <v>132.02500000000001</v>
      </c>
      <c r="D59" s="1">
        <v>55.045000000000002</v>
      </c>
      <c r="E59" s="1">
        <v>170.34700000000001</v>
      </c>
      <c r="F59" s="1">
        <v>9.3680000000000003</v>
      </c>
      <c r="G59" s="8">
        <v>1</v>
      </c>
      <c r="H59" s="1">
        <v>40</v>
      </c>
      <c r="I59" s="1" t="s">
        <v>39</v>
      </c>
      <c r="J59" s="1"/>
      <c r="K59" s="1">
        <v>158.249</v>
      </c>
      <c r="L59" s="1">
        <f t="shared" si="10"/>
        <v>12.098000000000013</v>
      </c>
      <c r="M59" s="1"/>
      <c r="N59" s="1"/>
      <c r="O59" s="1">
        <v>0</v>
      </c>
      <c r="P59" s="1">
        <v>57.715000000000003</v>
      </c>
      <c r="Q59" s="1">
        <f t="shared" si="3"/>
        <v>34.069400000000002</v>
      </c>
      <c r="R59" s="5">
        <f>8*Q59-P59-O59-F59</f>
        <v>205.47220000000002</v>
      </c>
      <c r="S59" s="5"/>
      <c r="T59" s="1"/>
      <c r="U59" s="1">
        <f t="shared" si="5"/>
        <v>8</v>
      </c>
      <c r="V59" s="1">
        <f t="shared" si="6"/>
        <v>1.9690103142409316</v>
      </c>
      <c r="W59" s="1">
        <v>19.405000000000001</v>
      </c>
      <c r="X59" s="1">
        <v>18.113199999999999</v>
      </c>
      <c r="Y59" s="1">
        <v>16.6922</v>
      </c>
      <c r="Z59" s="1">
        <v>16.870200000000001</v>
      </c>
      <c r="AA59" s="1">
        <v>24.489000000000001</v>
      </c>
      <c r="AB59" s="1">
        <v>20.811</v>
      </c>
      <c r="AC59" s="1">
        <v>10.4834</v>
      </c>
      <c r="AD59" s="1">
        <v>17.120999999999999</v>
      </c>
      <c r="AE59" s="1">
        <v>19.910399999999999</v>
      </c>
      <c r="AF59" s="1">
        <v>13.8344</v>
      </c>
      <c r="AG59" s="1"/>
      <c r="AH59" s="1">
        <f>G59*R59</f>
        <v>205.47220000000002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38</v>
      </c>
      <c r="C60" s="1">
        <v>16.823</v>
      </c>
      <c r="D60" s="1">
        <v>62.947000000000003</v>
      </c>
      <c r="E60" s="1">
        <v>43.051000000000002</v>
      </c>
      <c r="F60" s="1">
        <v>33.863999999999997</v>
      </c>
      <c r="G60" s="8">
        <v>1</v>
      </c>
      <c r="H60" s="1">
        <v>30</v>
      </c>
      <c r="I60" s="1" t="s">
        <v>39</v>
      </c>
      <c r="J60" s="1"/>
      <c r="K60" s="1">
        <v>44.2</v>
      </c>
      <c r="L60" s="1">
        <f t="shared" si="10"/>
        <v>-1.1490000000000009</v>
      </c>
      <c r="M60" s="1"/>
      <c r="N60" s="1"/>
      <c r="O60" s="1">
        <v>11.059799999999999</v>
      </c>
      <c r="P60" s="1">
        <v>10.286199999999999</v>
      </c>
      <c r="Q60" s="1">
        <f t="shared" si="3"/>
        <v>8.6102000000000007</v>
      </c>
      <c r="R60" s="5">
        <f t="shared" si="12"/>
        <v>30.892000000000017</v>
      </c>
      <c r="S60" s="5"/>
      <c r="T60" s="1"/>
      <c r="U60" s="1">
        <f t="shared" si="5"/>
        <v>10.000000000000002</v>
      </c>
      <c r="V60" s="1">
        <f t="shared" si="6"/>
        <v>6.4121623191098926</v>
      </c>
      <c r="W60" s="1">
        <v>6.6421999999999999</v>
      </c>
      <c r="X60" s="1">
        <v>6.9412000000000003</v>
      </c>
      <c r="Y60" s="1">
        <v>6.9162000000000008</v>
      </c>
      <c r="Z60" s="1">
        <v>6.9370000000000003</v>
      </c>
      <c r="AA60" s="1">
        <v>7.5950000000000006</v>
      </c>
      <c r="AB60" s="1">
        <v>7.8566000000000003</v>
      </c>
      <c r="AC60" s="1">
        <v>6.8365999999999998</v>
      </c>
      <c r="AD60" s="1">
        <v>7.0462000000000007</v>
      </c>
      <c r="AE60" s="1">
        <v>5.8540000000000001</v>
      </c>
      <c r="AF60" s="1">
        <v>5.8655999999999997</v>
      </c>
      <c r="AG60" s="1"/>
      <c r="AH60" s="1">
        <f>G60*R60</f>
        <v>30.892000000000017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106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0"/>
        <v>0</v>
      </c>
      <c r="M61" s="11"/>
      <c r="N61" s="11"/>
      <c r="O61" s="11">
        <v>0</v>
      </c>
      <c r="P61" s="11">
        <v>0</v>
      </c>
      <c r="Q61" s="11">
        <f t="shared" si="3"/>
        <v>0</v>
      </c>
      <c r="R61" s="13"/>
      <c r="S61" s="13"/>
      <c r="T61" s="11"/>
      <c r="U61" s="11" t="e">
        <f t="shared" si="5"/>
        <v>#DIV/0!</v>
      </c>
      <c r="V61" s="11" t="e">
        <f t="shared" si="6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49</v>
      </c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107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si="10"/>
        <v>0</v>
      </c>
      <c r="M62" s="11"/>
      <c r="N62" s="11"/>
      <c r="O62" s="11">
        <v>0</v>
      </c>
      <c r="P62" s="11">
        <v>0</v>
      </c>
      <c r="Q62" s="11">
        <f t="shared" si="3"/>
        <v>0</v>
      </c>
      <c r="R62" s="13"/>
      <c r="S62" s="13"/>
      <c r="T62" s="11"/>
      <c r="U62" s="1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49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45</v>
      </c>
      <c r="C63" s="1">
        <v>175</v>
      </c>
      <c r="D63" s="1">
        <v>180</v>
      </c>
      <c r="E63" s="1">
        <v>90</v>
      </c>
      <c r="F63" s="1">
        <v>255</v>
      </c>
      <c r="G63" s="8">
        <v>0.37</v>
      </c>
      <c r="H63" s="1">
        <v>50</v>
      </c>
      <c r="I63" s="1" t="s">
        <v>39</v>
      </c>
      <c r="J63" s="1"/>
      <c r="K63" s="1">
        <v>90</v>
      </c>
      <c r="L63" s="1">
        <f t="shared" si="10"/>
        <v>0</v>
      </c>
      <c r="M63" s="1"/>
      <c r="N63" s="1"/>
      <c r="O63" s="1">
        <v>174.22</v>
      </c>
      <c r="P63" s="1">
        <v>124.38</v>
      </c>
      <c r="Q63" s="1">
        <f t="shared" si="3"/>
        <v>18</v>
      </c>
      <c r="R63" s="5"/>
      <c r="S63" s="5"/>
      <c r="T63" s="1"/>
      <c r="U63" s="1">
        <f t="shared" si="5"/>
        <v>30.755555555555556</v>
      </c>
      <c r="V63" s="1">
        <f t="shared" si="6"/>
        <v>30.755555555555556</v>
      </c>
      <c r="W63" s="1">
        <v>36.799999999999997</v>
      </c>
      <c r="X63" s="1">
        <v>35.4</v>
      </c>
      <c r="Y63" s="1">
        <v>21</v>
      </c>
      <c r="Z63" s="1">
        <v>29.8</v>
      </c>
      <c r="AA63" s="1">
        <v>31.8</v>
      </c>
      <c r="AB63" s="1">
        <v>18.8</v>
      </c>
      <c r="AC63" s="1">
        <v>29.2</v>
      </c>
      <c r="AD63" s="1">
        <v>42.4</v>
      </c>
      <c r="AE63" s="1">
        <v>27</v>
      </c>
      <c r="AF63" s="1">
        <v>20</v>
      </c>
      <c r="AG63" s="15" t="s">
        <v>143</v>
      </c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109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0"/>
        <v>0</v>
      </c>
      <c r="M64" s="11"/>
      <c r="N64" s="11"/>
      <c r="O64" s="11">
        <v>0</v>
      </c>
      <c r="P64" s="11">
        <v>0</v>
      </c>
      <c r="Q64" s="11">
        <f t="shared" si="3"/>
        <v>0</v>
      </c>
      <c r="R64" s="13"/>
      <c r="S64" s="13"/>
      <c r="T64" s="11"/>
      <c r="U64" s="11" t="e">
        <f t="shared" si="5"/>
        <v>#DIV/0!</v>
      </c>
      <c r="V64" s="11" t="e">
        <f t="shared" si="6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49</v>
      </c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110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si="10"/>
        <v>0</v>
      </c>
      <c r="M65" s="11"/>
      <c r="N65" s="11"/>
      <c r="O65" s="11">
        <v>0</v>
      </c>
      <c r="P65" s="11">
        <v>0</v>
      </c>
      <c r="Q65" s="11">
        <f t="shared" si="3"/>
        <v>0</v>
      </c>
      <c r="R65" s="13"/>
      <c r="S65" s="13"/>
      <c r="T65" s="11"/>
      <c r="U65" s="11" t="e">
        <f t="shared" si="5"/>
        <v>#DIV/0!</v>
      </c>
      <c r="V65" s="11" t="e">
        <f t="shared" si="6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111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0"/>
        <v>0</v>
      </c>
      <c r="M66" s="11"/>
      <c r="N66" s="11"/>
      <c r="O66" s="11">
        <v>0</v>
      </c>
      <c r="P66" s="11">
        <v>0</v>
      </c>
      <c r="Q66" s="11">
        <f t="shared" si="3"/>
        <v>0</v>
      </c>
      <c r="R66" s="13"/>
      <c r="S66" s="13"/>
      <c r="T66" s="11"/>
      <c r="U66" s="1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49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45</v>
      </c>
      <c r="C67" s="1">
        <v>250</v>
      </c>
      <c r="D67" s="1">
        <v>18</v>
      </c>
      <c r="E67" s="1">
        <v>74</v>
      </c>
      <c r="F67" s="1">
        <v>194</v>
      </c>
      <c r="G67" s="8">
        <v>0.4</v>
      </c>
      <c r="H67" s="1">
        <v>50</v>
      </c>
      <c r="I67" s="1" t="s">
        <v>39</v>
      </c>
      <c r="J67" s="1"/>
      <c r="K67" s="1">
        <v>74</v>
      </c>
      <c r="L67" s="1">
        <f t="shared" si="10"/>
        <v>0</v>
      </c>
      <c r="M67" s="1"/>
      <c r="N67" s="1"/>
      <c r="O67" s="1">
        <v>15.98</v>
      </c>
      <c r="P67" s="1">
        <v>38.42</v>
      </c>
      <c r="Q67" s="1">
        <f t="shared" si="3"/>
        <v>14.8</v>
      </c>
      <c r="R67" s="5"/>
      <c r="S67" s="5"/>
      <c r="T67" s="1"/>
      <c r="U67" s="1">
        <f t="shared" si="5"/>
        <v>16.783783783783782</v>
      </c>
      <c r="V67" s="1">
        <f t="shared" si="6"/>
        <v>16.783783783783782</v>
      </c>
      <c r="W67" s="1">
        <v>24.2</v>
      </c>
      <c r="X67" s="1">
        <v>28.6</v>
      </c>
      <c r="Y67" s="1">
        <v>13.6</v>
      </c>
      <c r="Z67" s="1">
        <v>19.600000000000001</v>
      </c>
      <c r="AA67" s="1">
        <v>32.200000000000003</v>
      </c>
      <c r="AB67" s="1">
        <v>26.2</v>
      </c>
      <c r="AC67" s="1">
        <v>19.399999999999999</v>
      </c>
      <c r="AD67" s="1">
        <v>18.600000000000001</v>
      </c>
      <c r="AE67" s="1">
        <v>19.2</v>
      </c>
      <c r="AF67" s="1">
        <v>19.2</v>
      </c>
      <c r="AG67" s="16" t="s">
        <v>115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45</v>
      </c>
      <c r="C68" s="1">
        <v>33</v>
      </c>
      <c r="D68" s="1">
        <v>150</v>
      </c>
      <c r="E68" s="1">
        <v>114</v>
      </c>
      <c r="F68" s="1">
        <v>69</v>
      </c>
      <c r="G68" s="8">
        <v>0.4</v>
      </c>
      <c r="H68" s="1">
        <v>55</v>
      </c>
      <c r="I68" s="1" t="s">
        <v>39</v>
      </c>
      <c r="J68" s="1"/>
      <c r="K68" s="1">
        <v>114</v>
      </c>
      <c r="L68" s="1">
        <f t="shared" si="10"/>
        <v>0</v>
      </c>
      <c r="M68" s="1"/>
      <c r="N68" s="1"/>
      <c r="O68" s="1">
        <v>31</v>
      </c>
      <c r="P68" s="1">
        <v>27</v>
      </c>
      <c r="Q68" s="1">
        <f t="shared" si="3"/>
        <v>22.8</v>
      </c>
      <c r="R68" s="5">
        <f t="shared" ref="R67:R69" si="13">10*Q68-P68-O68-F68</f>
        <v>101</v>
      </c>
      <c r="S68" s="5"/>
      <c r="T68" s="1"/>
      <c r="U68" s="1">
        <f t="shared" si="5"/>
        <v>10</v>
      </c>
      <c r="V68" s="1">
        <f t="shared" si="6"/>
        <v>5.5701754385964914</v>
      </c>
      <c r="W68" s="1">
        <v>17</v>
      </c>
      <c r="X68" s="1">
        <v>17</v>
      </c>
      <c r="Y68" s="1">
        <v>18</v>
      </c>
      <c r="Z68" s="1">
        <v>17.399999999999999</v>
      </c>
      <c r="AA68" s="1">
        <v>15.6</v>
      </c>
      <c r="AB68" s="1">
        <v>14.6</v>
      </c>
      <c r="AC68" s="1">
        <v>12.6</v>
      </c>
      <c r="AD68" s="1">
        <v>14</v>
      </c>
      <c r="AE68" s="1">
        <v>10.199999999999999</v>
      </c>
      <c r="AF68" s="1">
        <v>7.8</v>
      </c>
      <c r="AG68" s="1"/>
      <c r="AH68" s="1">
        <f>G68*R68</f>
        <v>40.400000000000006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38</v>
      </c>
      <c r="C69" s="1">
        <v>24.596</v>
      </c>
      <c r="D69" s="1">
        <v>11.548999999999999</v>
      </c>
      <c r="E69" s="1">
        <v>5.7770000000000001</v>
      </c>
      <c r="F69" s="1">
        <v>26.015999999999998</v>
      </c>
      <c r="G69" s="8">
        <v>1</v>
      </c>
      <c r="H69" s="1">
        <v>55</v>
      </c>
      <c r="I69" s="1" t="s">
        <v>39</v>
      </c>
      <c r="J69" s="1"/>
      <c r="K69" s="1">
        <v>5.5</v>
      </c>
      <c r="L69" s="1">
        <f t="shared" si="10"/>
        <v>0.27700000000000014</v>
      </c>
      <c r="M69" s="1"/>
      <c r="N69" s="1"/>
      <c r="O69" s="1">
        <v>0</v>
      </c>
      <c r="P69" s="1">
        <v>0</v>
      </c>
      <c r="Q69" s="1">
        <f t="shared" si="3"/>
        <v>1.1554</v>
      </c>
      <c r="R69" s="5"/>
      <c r="S69" s="5"/>
      <c r="T69" s="1"/>
      <c r="U69" s="1">
        <f t="shared" si="5"/>
        <v>22.516877271940452</v>
      </c>
      <c r="V69" s="1">
        <f t="shared" si="6"/>
        <v>22.516877271940452</v>
      </c>
      <c r="W69" s="1">
        <v>0.37459999999999999</v>
      </c>
      <c r="X69" s="1">
        <v>8.3199999999999996E-2</v>
      </c>
      <c r="Y69" s="1">
        <v>0.86080000000000001</v>
      </c>
      <c r="Z69" s="1">
        <v>2.0284</v>
      </c>
      <c r="AA69" s="1">
        <v>2.0282</v>
      </c>
      <c r="AB69" s="1">
        <v>1.1546000000000001</v>
      </c>
      <c r="AC69" s="1">
        <v>1.0448</v>
      </c>
      <c r="AD69" s="1">
        <v>1.6252</v>
      </c>
      <c r="AE69" s="1">
        <v>1.7403999999999999</v>
      </c>
      <c r="AF69" s="1">
        <v>0.87119999999999997</v>
      </c>
      <c r="AG69" s="16" t="s">
        <v>115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116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ref="L70:L93" si="14">E70-K70</f>
        <v>0</v>
      </c>
      <c r="M70" s="11"/>
      <c r="N70" s="11"/>
      <c r="O70" s="11">
        <v>0</v>
      </c>
      <c r="P70" s="11">
        <v>0</v>
      </c>
      <c r="Q70" s="11">
        <f t="shared" si="3"/>
        <v>0</v>
      </c>
      <c r="R70" s="13"/>
      <c r="S70" s="13"/>
      <c r="T70" s="11"/>
      <c r="U70" s="11" t="e">
        <f t="shared" si="5"/>
        <v>#DIV/0!</v>
      </c>
      <c r="V70" s="11" t="e">
        <f t="shared" si="6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117</v>
      </c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118</v>
      </c>
      <c r="B71" s="1" t="s">
        <v>45</v>
      </c>
      <c r="C71" s="1">
        <v>24</v>
      </c>
      <c r="D71" s="1">
        <v>72</v>
      </c>
      <c r="E71" s="1">
        <v>37</v>
      </c>
      <c r="F71" s="1">
        <v>49</v>
      </c>
      <c r="G71" s="8">
        <v>0.2</v>
      </c>
      <c r="H71" s="1">
        <v>35</v>
      </c>
      <c r="I71" s="10" t="s">
        <v>46</v>
      </c>
      <c r="J71" s="1"/>
      <c r="K71" s="1">
        <v>41</v>
      </c>
      <c r="L71" s="1">
        <f t="shared" si="14"/>
        <v>-4</v>
      </c>
      <c r="M71" s="1"/>
      <c r="N71" s="1"/>
      <c r="O71" s="1">
        <v>0</v>
      </c>
      <c r="P71" s="1">
        <v>0</v>
      </c>
      <c r="Q71" s="1">
        <f t="shared" ref="Q71:Q93" si="15">E71/5</f>
        <v>7.4</v>
      </c>
      <c r="R71" s="5">
        <f t="shared" ref="R71:R78" si="16">10*Q71-P71-O71-F71</f>
        <v>25</v>
      </c>
      <c r="S71" s="5"/>
      <c r="T71" s="1"/>
      <c r="U71" s="1">
        <f t="shared" ref="U71:U93" si="17">(F71+O71+P71+R71)/Q71</f>
        <v>10</v>
      </c>
      <c r="V71" s="1">
        <f t="shared" ref="V71:V93" si="18">(F71+O71+P71)/Q71</f>
        <v>6.621621621621621</v>
      </c>
      <c r="W71" s="1">
        <v>2.8</v>
      </c>
      <c r="X71" s="1">
        <v>0.2</v>
      </c>
      <c r="Y71" s="1">
        <v>9.1999999999999993</v>
      </c>
      <c r="Z71" s="1">
        <v>14</v>
      </c>
      <c r="AA71" s="1">
        <v>7.2</v>
      </c>
      <c r="AB71" s="1">
        <v>2.6</v>
      </c>
      <c r="AC71" s="1">
        <v>6.6</v>
      </c>
      <c r="AD71" s="1">
        <v>8.8000000000000007</v>
      </c>
      <c r="AE71" s="1">
        <v>7.6</v>
      </c>
      <c r="AF71" s="1">
        <v>6</v>
      </c>
      <c r="AG71" s="1" t="s">
        <v>42</v>
      </c>
      <c r="AH71" s="1">
        <f>G71*R71</f>
        <v>5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119</v>
      </c>
      <c r="B72" s="1" t="s">
        <v>38</v>
      </c>
      <c r="C72" s="1">
        <v>59.423999999999999</v>
      </c>
      <c r="D72" s="1">
        <v>152.95400000000001</v>
      </c>
      <c r="E72" s="1">
        <v>114.6</v>
      </c>
      <c r="F72" s="1">
        <v>96.117999999999995</v>
      </c>
      <c r="G72" s="8">
        <v>1</v>
      </c>
      <c r="H72" s="1">
        <v>60</v>
      </c>
      <c r="I72" s="1" t="s">
        <v>39</v>
      </c>
      <c r="J72" s="1"/>
      <c r="K72" s="1">
        <v>119.77</v>
      </c>
      <c r="L72" s="1">
        <f t="shared" si="14"/>
        <v>-5.1700000000000017</v>
      </c>
      <c r="M72" s="1"/>
      <c r="N72" s="1"/>
      <c r="O72" s="1">
        <v>94.382000000000005</v>
      </c>
      <c r="P72" s="1">
        <v>19.738399999999999</v>
      </c>
      <c r="Q72" s="1">
        <f t="shared" si="15"/>
        <v>22.919999999999998</v>
      </c>
      <c r="R72" s="5">
        <f t="shared" si="16"/>
        <v>18.961599999999976</v>
      </c>
      <c r="S72" s="5"/>
      <c r="T72" s="1"/>
      <c r="U72" s="1">
        <f t="shared" si="17"/>
        <v>10</v>
      </c>
      <c r="V72" s="1">
        <f t="shared" si="18"/>
        <v>9.1727050610820253</v>
      </c>
      <c r="W72" s="1">
        <v>18.6204</v>
      </c>
      <c r="X72" s="1">
        <v>20.2912</v>
      </c>
      <c r="Y72" s="1">
        <v>14.023999999999999</v>
      </c>
      <c r="Z72" s="1">
        <v>9.2951999999999995</v>
      </c>
      <c r="AA72" s="1">
        <v>9.8668000000000013</v>
      </c>
      <c r="AB72" s="1">
        <v>14.5852</v>
      </c>
      <c r="AC72" s="1">
        <v>19.941600000000001</v>
      </c>
      <c r="AD72" s="1">
        <v>18.091999999999999</v>
      </c>
      <c r="AE72" s="1">
        <v>12.376799999999999</v>
      </c>
      <c r="AF72" s="1">
        <v>12.213200000000001</v>
      </c>
      <c r="AG72" s="1" t="s">
        <v>56</v>
      </c>
      <c r="AH72" s="1">
        <f>G72*R72</f>
        <v>18.961599999999976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38</v>
      </c>
      <c r="C73" s="1">
        <v>295.73899999999998</v>
      </c>
      <c r="D73" s="1">
        <v>433.255</v>
      </c>
      <c r="E73" s="1">
        <v>375.16899999999998</v>
      </c>
      <c r="F73" s="1">
        <v>324.98899999999998</v>
      </c>
      <c r="G73" s="8">
        <v>1</v>
      </c>
      <c r="H73" s="1">
        <v>60</v>
      </c>
      <c r="I73" s="1" t="s">
        <v>39</v>
      </c>
      <c r="J73" s="1"/>
      <c r="K73" s="1">
        <v>372.94</v>
      </c>
      <c r="L73" s="1">
        <f t="shared" si="14"/>
        <v>2.228999999999985</v>
      </c>
      <c r="M73" s="1"/>
      <c r="N73" s="1"/>
      <c r="O73" s="1"/>
      <c r="P73" s="1">
        <v>275.72120000000001</v>
      </c>
      <c r="Q73" s="1">
        <f t="shared" si="15"/>
        <v>75.033799999999999</v>
      </c>
      <c r="R73" s="5">
        <f t="shared" si="16"/>
        <v>149.62779999999998</v>
      </c>
      <c r="S73" s="5"/>
      <c r="T73" s="1"/>
      <c r="U73" s="1">
        <f t="shared" si="17"/>
        <v>10</v>
      </c>
      <c r="V73" s="1">
        <f t="shared" si="18"/>
        <v>8.0058613584811109</v>
      </c>
      <c r="W73" s="1">
        <v>75.365399999999994</v>
      </c>
      <c r="X73" s="1">
        <v>75.018999999999963</v>
      </c>
      <c r="Y73" s="1">
        <v>83.562600000000003</v>
      </c>
      <c r="Z73" s="1">
        <v>85.049599999999998</v>
      </c>
      <c r="AA73" s="1">
        <v>69.698400000000007</v>
      </c>
      <c r="AB73" s="1">
        <v>66.273600000000002</v>
      </c>
      <c r="AC73" s="1">
        <v>64.940200000000004</v>
      </c>
      <c r="AD73" s="1">
        <v>66.274799999999999</v>
      </c>
      <c r="AE73" s="1">
        <v>69.089399999999998</v>
      </c>
      <c r="AF73" s="1">
        <v>72.679400000000001</v>
      </c>
      <c r="AG73" s="1"/>
      <c r="AH73" s="1">
        <f>G73*R73</f>
        <v>149.62779999999998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38</v>
      </c>
      <c r="C74" s="1">
        <v>49.72</v>
      </c>
      <c r="D74" s="1">
        <v>915.96799999999996</v>
      </c>
      <c r="E74" s="1">
        <v>410.49200000000002</v>
      </c>
      <c r="F74" s="1">
        <v>532.22699999999998</v>
      </c>
      <c r="G74" s="8">
        <v>1</v>
      </c>
      <c r="H74" s="1">
        <v>60</v>
      </c>
      <c r="I74" s="10" t="s">
        <v>46</v>
      </c>
      <c r="J74" s="1"/>
      <c r="K74" s="1">
        <v>411.084</v>
      </c>
      <c r="L74" s="1">
        <f t="shared" si="14"/>
        <v>-0.59199999999998454</v>
      </c>
      <c r="M74" s="1"/>
      <c r="N74" s="1"/>
      <c r="O74" s="1">
        <v>200</v>
      </c>
      <c r="P74" s="1">
        <v>0</v>
      </c>
      <c r="Q74" s="1">
        <f t="shared" si="15"/>
        <v>82.098399999999998</v>
      </c>
      <c r="R74" s="5"/>
      <c r="S74" s="5"/>
      <c r="T74" s="1"/>
      <c r="U74" s="1">
        <f t="shared" si="17"/>
        <v>8.918894887111076</v>
      </c>
      <c r="V74" s="1">
        <f t="shared" si="18"/>
        <v>8.918894887111076</v>
      </c>
      <c r="W74" s="1">
        <v>81.300399999999996</v>
      </c>
      <c r="X74" s="1">
        <v>76.880599999999959</v>
      </c>
      <c r="Y74" s="1">
        <v>97.177599999999998</v>
      </c>
      <c r="Z74" s="1">
        <v>103.7204</v>
      </c>
      <c r="AA74" s="1">
        <v>61.640999999999998</v>
      </c>
      <c r="AB74" s="1">
        <v>59.581400000000002</v>
      </c>
      <c r="AC74" s="1">
        <v>55.247599999999998</v>
      </c>
      <c r="AD74" s="1">
        <v>67.212199999999996</v>
      </c>
      <c r="AE74" s="1">
        <v>78.841999999999999</v>
      </c>
      <c r="AF74" s="1">
        <v>78.359400000000008</v>
      </c>
      <c r="AG74" s="1" t="s">
        <v>59</v>
      </c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38</v>
      </c>
      <c r="C75" s="1">
        <v>1079.3610000000001</v>
      </c>
      <c r="D75" s="1">
        <v>366.13</v>
      </c>
      <c r="E75" s="1">
        <v>680.69100000000003</v>
      </c>
      <c r="F75" s="1">
        <v>729.46799999999996</v>
      </c>
      <c r="G75" s="8">
        <v>1</v>
      </c>
      <c r="H75" s="1">
        <v>60</v>
      </c>
      <c r="I75" s="1" t="s">
        <v>39</v>
      </c>
      <c r="J75" s="1"/>
      <c r="K75" s="1">
        <v>689.49300000000005</v>
      </c>
      <c r="L75" s="1">
        <f t="shared" si="14"/>
        <v>-8.8020000000000209</v>
      </c>
      <c r="M75" s="1"/>
      <c r="N75" s="1"/>
      <c r="O75" s="1">
        <v>100</v>
      </c>
      <c r="P75" s="1">
        <v>141.3333999999999</v>
      </c>
      <c r="Q75" s="1">
        <f t="shared" si="15"/>
        <v>136.13820000000001</v>
      </c>
      <c r="R75" s="5">
        <f t="shared" si="16"/>
        <v>390.58060000000012</v>
      </c>
      <c r="S75" s="5"/>
      <c r="T75" s="1"/>
      <c r="U75" s="1">
        <f t="shared" si="17"/>
        <v>10</v>
      </c>
      <c r="V75" s="1">
        <f t="shared" si="18"/>
        <v>7.1309992346013074</v>
      </c>
      <c r="W75" s="1">
        <v>117.3492</v>
      </c>
      <c r="X75" s="1">
        <v>120.6206</v>
      </c>
      <c r="Y75" s="1">
        <v>134.96600000000001</v>
      </c>
      <c r="Z75" s="1">
        <v>144.53039999999999</v>
      </c>
      <c r="AA75" s="1">
        <v>147.1454</v>
      </c>
      <c r="AB75" s="1">
        <v>146.49279999999999</v>
      </c>
      <c r="AC75" s="1">
        <v>129.38059999999999</v>
      </c>
      <c r="AD75" s="1">
        <v>152.09800000000001</v>
      </c>
      <c r="AE75" s="1">
        <v>158.20060000000001</v>
      </c>
      <c r="AF75" s="1">
        <v>141.90180000000001</v>
      </c>
      <c r="AG75" s="1" t="s">
        <v>56</v>
      </c>
      <c r="AH75" s="1">
        <f>G75*R75</f>
        <v>390.58060000000012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38</v>
      </c>
      <c r="C76" s="1">
        <v>19.942</v>
      </c>
      <c r="D76" s="1"/>
      <c r="E76" s="1">
        <v>8</v>
      </c>
      <c r="F76" s="1">
        <v>10.618</v>
      </c>
      <c r="G76" s="8">
        <v>1</v>
      </c>
      <c r="H76" s="1">
        <v>55</v>
      </c>
      <c r="I76" s="1" t="s">
        <v>39</v>
      </c>
      <c r="J76" s="1"/>
      <c r="K76" s="1">
        <v>8.6</v>
      </c>
      <c r="L76" s="1">
        <f t="shared" si="14"/>
        <v>-0.59999999999999964</v>
      </c>
      <c r="M76" s="1"/>
      <c r="N76" s="1"/>
      <c r="O76" s="1">
        <v>0</v>
      </c>
      <c r="P76" s="1">
        <v>0</v>
      </c>
      <c r="Q76" s="1">
        <f t="shared" si="15"/>
        <v>1.6</v>
      </c>
      <c r="R76" s="5">
        <f t="shared" si="16"/>
        <v>5.3819999999999997</v>
      </c>
      <c r="S76" s="5"/>
      <c r="T76" s="1"/>
      <c r="U76" s="1">
        <f t="shared" si="17"/>
        <v>10</v>
      </c>
      <c r="V76" s="1">
        <f t="shared" si="18"/>
        <v>6.6362499999999995</v>
      </c>
      <c r="W76" s="1">
        <v>0.53760000000000008</v>
      </c>
      <c r="X76" s="1">
        <v>0.26</v>
      </c>
      <c r="Y76" s="1">
        <v>0.26</v>
      </c>
      <c r="Z76" s="1">
        <v>1.0775999999999999</v>
      </c>
      <c r="AA76" s="1">
        <v>1.3495999999999999</v>
      </c>
      <c r="AB76" s="1">
        <v>0.27200000000000002</v>
      </c>
      <c r="AC76" s="1">
        <v>0</v>
      </c>
      <c r="AD76" s="1">
        <v>1.0791999999999999</v>
      </c>
      <c r="AE76" s="1">
        <v>1.3475999999999999</v>
      </c>
      <c r="AF76" s="1">
        <v>0.53400000000000003</v>
      </c>
      <c r="AG76" s="1" t="s">
        <v>115</v>
      </c>
      <c r="AH76" s="1">
        <f>G76*R76</f>
        <v>5.3819999999999997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38</v>
      </c>
      <c r="C77" s="1">
        <v>14.797000000000001</v>
      </c>
      <c r="D77" s="1"/>
      <c r="E77" s="1">
        <v>5.3840000000000003</v>
      </c>
      <c r="F77" s="1">
        <v>5.3929999999999998</v>
      </c>
      <c r="G77" s="8">
        <v>1</v>
      </c>
      <c r="H77" s="1">
        <v>55</v>
      </c>
      <c r="I77" s="1" t="s">
        <v>39</v>
      </c>
      <c r="J77" s="1"/>
      <c r="K77" s="1">
        <v>5.9</v>
      </c>
      <c r="L77" s="1">
        <f t="shared" si="14"/>
        <v>-0.51600000000000001</v>
      </c>
      <c r="M77" s="1"/>
      <c r="N77" s="1"/>
      <c r="O77" s="1">
        <v>0</v>
      </c>
      <c r="P77" s="1">
        <v>0</v>
      </c>
      <c r="Q77" s="1">
        <f t="shared" si="15"/>
        <v>1.0768</v>
      </c>
      <c r="R77" s="5">
        <f t="shared" si="16"/>
        <v>5.3750000000000009</v>
      </c>
      <c r="S77" s="5"/>
      <c r="T77" s="1"/>
      <c r="U77" s="1">
        <f t="shared" si="17"/>
        <v>10</v>
      </c>
      <c r="V77" s="1">
        <f t="shared" si="18"/>
        <v>5.0083580980683502</v>
      </c>
      <c r="W77" s="1">
        <v>0.80879999999999996</v>
      </c>
      <c r="X77" s="1">
        <v>0.80820000000000003</v>
      </c>
      <c r="Y77" s="1">
        <v>0.2702</v>
      </c>
      <c r="Z77" s="1">
        <v>0</v>
      </c>
      <c r="AA77" s="1">
        <v>0.53879999999999995</v>
      </c>
      <c r="AB77" s="1">
        <v>1.0771999999999999</v>
      </c>
      <c r="AC77" s="1">
        <v>1.3431999999999999</v>
      </c>
      <c r="AD77" s="1">
        <v>0.80399999999999994</v>
      </c>
      <c r="AE77" s="1">
        <v>-8.0000000000000004E-4</v>
      </c>
      <c r="AF77" s="1">
        <v>0.26960000000000001</v>
      </c>
      <c r="AG77" s="1" t="s">
        <v>115</v>
      </c>
      <c r="AH77" s="1">
        <f>G77*R77</f>
        <v>5.3750000000000009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38</v>
      </c>
      <c r="C78" s="1">
        <v>16.058</v>
      </c>
      <c r="D78" s="1"/>
      <c r="E78" s="1">
        <v>2.7280000000000002</v>
      </c>
      <c r="F78" s="1">
        <v>5.1660000000000004</v>
      </c>
      <c r="G78" s="8">
        <v>1</v>
      </c>
      <c r="H78" s="1">
        <v>55</v>
      </c>
      <c r="I78" s="1" t="s">
        <v>39</v>
      </c>
      <c r="J78" s="1"/>
      <c r="K78" s="1">
        <v>2.7</v>
      </c>
      <c r="L78" s="1">
        <f t="shared" si="14"/>
        <v>2.8000000000000025E-2</v>
      </c>
      <c r="M78" s="1"/>
      <c r="N78" s="1"/>
      <c r="O78" s="1">
        <v>0</v>
      </c>
      <c r="P78" s="1">
        <v>0</v>
      </c>
      <c r="Q78" s="1">
        <f t="shared" si="15"/>
        <v>0.54560000000000008</v>
      </c>
      <c r="R78" s="5"/>
      <c r="S78" s="5"/>
      <c r="T78" s="1"/>
      <c r="U78" s="1">
        <f t="shared" si="17"/>
        <v>9.4684750733137815</v>
      </c>
      <c r="V78" s="1">
        <f t="shared" si="18"/>
        <v>9.4684750733137815</v>
      </c>
      <c r="W78" s="1">
        <v>0</v>
      </c>
      <c r="X78" s="1">
        <v>0</v>
      </c>
      <c r="Y78" s="1">
        <v>0</v>
      </c>
      <c r="Z78" s="1">
        <v>0</v>
      </c>
      <c r="AA78" s="1">
        <v>0.27139999999999997</v>
      </c>
      <c r="AB78" s="1">
        <v>0.27139999999999997</v>
      </c>
      <c r="AC78" s="1">
        <v>0</v>
      </c>
      <c r="AD78" s="1">
        <v>0.53559999999999997</v>
      </c>
      <c r="AE78" s="1">
        <v>0.80600000000000005</v>
      </c>
      <c r="AF78" s="1">
        <v>0.27039999999999997</v>
      </c>
      <c r="AG78" s="15" t="s">
        <v>81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126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14"/>
        <v>0</v>
      </c>
      <c r="M79" s="11"/>
      <c r="N79" s="11"/>
      <c r="O79" s="11">
        <v>0</v>
      </c>
      <c r="P79" s="11">
        <v>0</v>
      </c>
      <c r="Q79" s="11">
        <f t="shared" si="15"/>
        <v>0</v>
      </c>
      <c r="R79" s="13"/>
      <c r="S79" s="13"/>
      <c r="T79" s="11"/>
      <c r="U79" s="11" t="e">
        <f t="shared" si="17"/>
        <v>#DIV/0!</v>
      </c>
      <c r="V79" s="11" t="e">
        <f t="shared" si="18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49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45</v>
      </c>
      <c r="C80" s="1">
        <v>87</v>
      </c>
      <c r="D80" s="1">
        <v>84</v>
      </c>
      <c r="E80" s="1">
        <v>65</v>
      </c>
      <c r="F80" s="1">
        <v>87</v>
      </c>
      <c r="G80" s="8">
        <v>0.3</v>
      </c>
      <c r="H80" s="1">
        <v>40</v>
      </c>
      <c r="I80" s="1" t="s">
        <v>39</v>
      </c>
      <c r="J80" s="1"/>
      <c r="K80" s="1">
        <v>77</v>
      </c>
      <c r="L80" s="1">
        <f t="shared" si="14"/>
        <v>-12</v>
      </c>
      <c r="M80" s="1"/>
      <c r="N80" s="1"/>
      <c r="O80" s="1">
        <v>81</v>
      </c>
      <c r="P80" s="1">
        <v>42</v>
      </c>
      <c r="Q80" s="1">
        <f t="shared" si="15"/>
        <v>13</v>
      </c>
      <c r="R80" s="5"/>
      <c r="S80" s="5"/>
      <c r="T80" s="1"/>
      <c r="U80" s="1">
        <f t="shared" si="17"/>
        <v>16.153846153846153</v>
      </c>
      <c r="V80" s="1">
        <f t="shared" si="18"/>
        <v>16.153846153846153</v>
      </c>
      <c r="W80" s="1">
        <v>18</v>
      </c>
      <c r="X80" s="1">
        <v>16.600000000000001</v>
      </c>
      <c r="Y80" s="1">
        <v>11.2</v>
      </c>
      <c r="Z80" s="1">
        <v>16.600000000000001</v>
      </c>
      <c r="AA80" s="1">
        <v>21.8</v>
      </c>
      <c r="AB80" s="1">
        <v>19.2</v>
      </c>
      <c r="AC80" s="1">
        <v>18</v>
      </c>
      <c r="AD80" s="1">
        <v>17.2</v>
      </c>
      <c r="AE80" s="1">
        <v>5.2</v>
      </c>
      <c r="AF80" s="1">
        <v>8.8000000000000007</v>
      </c>
      <c r="AG80" s="1"/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45</v>
      </c>
      <c r="C81" s="1">
        <v>115</v>
      </c>
      <c r="D81" s="1">
        <v>12</v>
      </c>
      <c r="E81" s="1">
        <v>52</v>
      </c>
      <c r="F81" s="1">
        <v>71</v>
      </c>
      <c r="G81" s="8">
        <v>0.3</v>
      </c>
      <c r="H81" s="1">
        <v>40</v>
      </c>
      <c r="I81" s="1" t="s">
        <v>39</v>
      </c>
      <c r="J81" s="1"/>
      <c r="K81" s="1">
        <v>57</v>
      </c>
      <c r="L81" s="1">
        <f t="shared" si="14"/>
        <v>-5</v>
      </c>
      <c r="M81" s="1"/>
      <c r="N81" s="1"/>
      <c r="O81" s="1">
        <v>8</v>
      </c>
      <c r="P81" s="1">
        <v>0</v>
      </c>
      <c r="Q81" s="1">
        <f t="shared" si="15"/>
        <v>10.4</v>
      </c>
      <c r="R81" s="5">
        <f t="shared" ref="R80:R82" si="19">10*Q81-P81-O81-F81</f>
        <v>25</v>
      </c>
      <c r="S81" s="5"/>
      <c r="T81" s="1"/>
      <c r="U81" s="1">
        <f t="shared" si="17"/>
        <v>10</v>
      </c>
      <c r="V81" s="1">
        <f t="shared" si="18"/>
        <v>7.5961538461538458</v>
      </c>
      <c r="W81" s="1">
        <v>8.1999999999999993</v>
      </c>
      <c r="X81" s="1">
        <v>11.6</v>
      </c>
      <c r="Y81" s="1">
        <v>11.8</v>
      </c>
      <c r="Z81" s="1">
        <v>8.6</v>
      </c>
      <c r="AA81" s="1">
        <v>-3.6</v>
      </c>
      <c r="AB81" s="1">
        <v>0.2</v>
      </c>
      <c r="AC81" s="1">
        <v>21</v>
      </c>
      <c r="AD81" s="1">
        <v>18</v>
      </c>
      <c r="AE81" s="1">
        <v>5.2</v>
      </c>
      <c r="AF81" s="1">
        <v>4</v>
      </c>
      <c r="AG81" s="1"/>
      <c r="AH81" s="1">
        <f>G81*R81</f>
        <v>7.5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45</v>
      </c>
      <c r="C82" s="1">
        <v>45</v>
      </c>
      <c r="D82" s="1">
        <v>102</v>
      </c>
      <c r="E82" s="1">
        <v>72</v>
      </c>
      <c r="F82" s="1">
        <v>66</v>
      </c>
      <c r="G82" s="8">
        <v>0.3</v>
      </c>
      <c r="H82" s="1">
        <v>40</v>
      </c>
      <c r="I82" s="1" t="s">
        <v>39</v>
      </c>
      <c r="J82" s="1"/>
      <c r="K82" s="1">
        <v>76</v>
      </c>
      <c r="L82" s="1">
        <f t="shared" si="14"/>
        <v>-4</v>
      </c>
      <c r="M82" s="1"/>
      <c r="N82" s="1"/>
      <c r="O82" s="1">
        <v>0</v>
      </c>
      <c r="P82" s="1">
        <v>13.400000000000009</v>
      </c>
      <c r="Q82" s="1">
        <f t="shared" si="15"/>
        <v>14.4</v>
      </c>
      <c r="R82" s="5">
        <f t="shared" si="19"/>
        <v>64.599999999999994</v>
      </c>
      <c r="S82" s="5"/>
      <c r="T82" s="1"/>
      <c r="U82" s="1">
        <f t="shared" si="17"/>
        <v>10</v>
      </c>
      <c r="V82" s="1">
        <f t="shared" si="18"/>
        <v>5.5138888888888893</v>
      </c>
      <c r="W82" s="1">
        <v>11.6</v>
      </c>
      <c r="X82" s="1">
        <v>11.6</v>
      </c>
      <c r="Y82" s="1">
        <v>15.2</v>
      </c>
      <c r="Z82" s="1">
        <v>15</v>
      </c>
      <c r="AA82" s="1">
        <v>13.4</v>
      </c>
      <c r="AB82" s="1">
        <v>12</v>
      </c>
      <c r="AC82" s="1">
        <v>12</v>
      </c>
      <c r="AD82" s="1">
        <v>11.4</v>
      </c>
      <c r="AE82" s="1">
        <v>9.1999999999999993</v>
      </c>
      <c r="AF82" s="1">
        <v>9.1999999999999993</v>
      </c>
      <c r="AG82" s="1"/>
      <c r="AH82" s="1">
        <f>G82*R82</f>
        <v>19.38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130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14"/>
        <v>0</v>
      </c>
      <c r="M83" s="11"/>
      <c r="N83" s="11"/>
      <c r="O83" s="11">
        <v>0</v>
      </c>
      <c r="P83" s="11">
        <v>0</v>
      </c>
      <c r="Q83" s="11">
        <f t="shared" si="15"/>
        <v>0</v>
      </c>
      <c r="R83" s="13"/>
      <c r="S83" s="13"/>
      <c r="T83" s="11"/>
      <c r="U83" s="11" t="e">
        <f t="shared" si="17"/>
        <v>#DIV/0!</v>
      </c>
      <c r="V83" s="11" t="e">
        <f t="shared" si="18"/>
        <v>#DIV/0!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1.4</v>
      </c>
      <c r="AE83" s="11">
        <v>1.6</v>
      </c>
      <c r="AF83" s="11">
        <v>1.4</v>
      </c>
      <c r="AG83" s="11" t="s">
        <v>49</v>
      </c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38</v>
      </c>
      <c r="C84" s="1">
        <v>182.91900000000001</v>
      </c>
      <c r="D84" s="1">
        <v>813.13499999999999</v>
      </c>
      <c r="E84" s="1">
        <v>553.24300000000005</v>
      </c>
      <c r="F84" s="1">
        <v>401.10599999999999</v>
      </c>
      <c r="G84" s="8">
        <v>1</v>
      </c>
      <c r="H84" s="1">
        <v>40</v>
      </c>
      <c r="I84" s="1" t="s">
        <v>39</v>
      </c>
      <c r="J84" s="1"/>
      <c r="K84" s="1">
        <v>505.04700000000003</v>
      </c>
      <c r="L84" s="1">
        <f t="shared" si="14"/>
        <v>48.196000000000026</v>
      </c>
      <c r="M84" s="1"/>
      <c r="N84" s="1"/>
      <c r="O84" s="1">
        <v>390.19402000000008</v>
      </c>
      <c r="P84" s="1">
        <v>322.18538000000001</v>
      </c>
      <c r="Q84" s="1">
        <f t="shared" si="15"/>
        <v>110.64860000000002</v>
      </c>
      <c r="R84" s="5"/>
      <c r="S84" s="5"/>
      <c r="T84" s="1"/>
      <c r="U84" s="1">
        <f t="shared" si="17"/>
        <v>10.063257917406997</v>
      </c>
      <c r="V84" s="1">
        <f t="shared" si="18"/>
        <v>10.063257917406997</v>
      </c>
      <c r="W84" s="1">
        <v>105.8466</v>
      </c>
      <c r="X84" s="1">
        <v>97.505399999999995</v>
      </c>
      <c r="Y84" s="1">
        <v>82.199399999999997</v>
      </c>
      <c r="Z84" s="1">
        <v>77.188000000000002</v>
      </c>
      <c r="AA84" s="1">
        <v>82.707799999999992</v>
      </c>
      <c r="AB84" s="1">
        <v>91.803399999999996</v>
      </c>
      <c r="AC84" s="1">
        <v>100.9772</v>
      </c>
      <c r="AD84" s="1">
        <v>100.25700000000001</v>
      </c>
      <c r="AE84" s="1">
        <v>74.032200000000003</v>
      </c>
      <c r="AF84" s="1">
        <v>68.753200000000007</v>
      </c>
      <c r="AG84" s="1" t="s">
        <v>56</v>
      </c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38</v>
      </c>
      <c r="C85" s="1"/>
      <c r="D85" s="1">
        <v>21.631</v>
      </c>
      <c r="E85" s="1">
        <v>3.14</v>
      </c>
      <c r="F85" s="1">
        <v>18.491</v>
      </c>
      <c r="G85" s="8">
        <v>1</v>
      </c>
      <c r="H85" s="1">
        <v>60</v>
      </c>
      <c r="I85" s="1" t="s">
        <v>39</v>
      </c>
      <c r="J85" s="1"/>
      <c r="K85" s="1">
        <v>5</v>
      </c>
      <c r="L85" s="1">
        <f t="shared" si="14"/>
        <v>-1.8599999999999999</v>
      </c>
      <c r="M85" s="1"/>
      <c r="N85" s="1"/>
      <c r="O85" s="1">
        <v>0</v>
      </c>
      <c r="P85" s="1">
        <v>0</v>
      </c>
      <c r="Q85" s="1">
        <f t="shared" si="15"/>
        <v>0.628</v>
      </c>
      <c r="R85" s="5"/>
      <c r="S85" s="5"/>
      <c r="T85" s="1"/>
      <c r="U85" s="1">
        <f t="shared" si="17"/>
        <v>29.444267515923567</v>
      </c>
      <c r="V85" s="1">
        <f t="shared" si="18"/>
        <v>29.444267515923567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 t="s">
        <v>133</v>
      </c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45</v>
      </c>
      <c r="C86" s="1">
        <v>2</v>
      </c>
      <c r="D86" s="1">
        <v>294</v>
      </c>
      <c r="E86" s="1">
        <v>52</v>
      </c>
      <c r="F86" s="1">
        <v>236</v>
      </c>
      <c r="G86" s="8">
        <v>0.3</v>
      </c>
      <c r="H86" s="1">
        <v>40</v>
      </c>
      <c r="I86" s="1" t="s">
        <v>39</v>
      </c>
      <c r="J86" s="1"/>
      <c r="K86" s="1">
        <v>75</v>
      </c>
      <c r="L86" s="1">
        <f t="shared" si="14"/>
        <v>-23</v>
      </c>
      <c r="M86" s="1"/>
      <c r="N86" s="1"/>
      <c r="O86" s="1">
        <v>0</v>
      </c>
      <c r="P86" s="1">
        <v>0</v>
      </c>
      <c r="Q86" s="1">
        <f t="shared" si="15"/>
        <v>10.4</v>
      </c>
      <c r="R86" s="5"/>
      <c r="S86" s="5"/>
      <c r="T86" s="1"/>
      <c r="U86" s="1">
        <f t="shared" si="17"/>
        <v>22.69230769230769</v>
      </c>
      <c r="V86" s="1">
        <f t="shared" si="18"/>
        <v>22.69230769230769</v>
      </c>
      <c r="W86" s="1">
        <v>12</v>
      </c>
      <c r="X86" s="1">
        <v>20.2</v>
      </c>
      <c r="Y86" s="1">
        <v>31.8</v>
      </c>
      <c r="Z86" s="1">
        <v>23.8</v>
      </c>
      <c r="AA86" s="1">
        <v>6.8</v>
      </c>
      <c r="AB86" s="1">
        <v>12.8</v>
      </c>
      <c r="AC86" s="1">
        <v>24</v>
      </c>
      <c r="AD86" s="1">
        <v>17</v>
      </c>
      <c r="AE86" s="1">
        <v>5.8</v>
      </c>
      <c r="AF86" s="1">
        <v>9.1999999999999993</v>
      </c>
      <c r="AG86" s="1"/>
      <c r="AH86" s="1">
        <f>G86*R86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45</v>
      </c>
      <c r="C87" s="1">
        <v>61</v>
      </c>
      <c r="D87" s="1">
        <v>66</v>
      </c>
      <c r="E87" s="1">
        <v>60</v>
      </c>
      <c r="F87" s="1">
        <v>57</v>
      </c>
      <c r="G87" s="8">
        <v>0.3</v>
      </c>
      <c r="H87" s="1">
        <v>40</v>
      </c>
      <c r="I87" s="1" t="s">
        <v>39</v>
      </c>
      <c r="J87" s="1"/>
      <c r="K87" s="1">
        <v>68</v>
      </c>
      <c r="L87" s="1">
        <f t="shared" si="14"/>
        <v>-8</v>
      </c>
      <c r="M87" s="1"/>
      <c r="N87" s="1"/>
      <c r="O87" s="1">
        <v>0</v>
      </c>
      <c r="P87" s="1">
        <v>0</v>
      </c>
      <c r="Q87" s="1">
        <f t="shared" si="15"/>
        <v>12</v>
      </c>
      <c r="R87" s="5">
        <f t="shared" ref="R84:R93" si="20">10*Q87-P87-O87-F87</f>
        <v>63</v>
      </c>
      <c r="S87" s="5"/>
      <c r="T87" s="1"/>
      <c r="U87" s="1">
        <f t="shared" si="17"/>
        <v>10</v>
      </c>
      <c r="V87" s="1">
        <f t="shared" si="18"/>
        <v>4.75</v>
      </c>
      <c r="W87" s="1">
        <v>8.1999999999999993</v>
      </c>
      <c r="X87" s="1">
        <v>9.1999999999999993</v>
      </c>
      <c r="Y87" s="1">
        <v>13.2</v>
      </c>
      <c r="Z87" s="1">
        <v>12.8</v>
      </c>
      <c r="AA87" s="1">
        <v>13.2</v>
      </c>
      <c r="AB87" s="1">
        <v>9</v>
      </c>
      <c r="AC87" s="1">
        <v>4.8</v>
      </c>
      <c r="AD87" s="1">
        <v>7.6</v>
      </c>
      <c r="AE87" s="1">
        <v>11.2</v>
      </c>
      <c r="AF87" s="1">
        <v>11.2</v>
      </c>
      <c r="AG87" s="1" t="s">
        <v>136</v>
      </c>
      <c r="AH87" s="1">
        <f>G87*R87</f>
        <v>18.899999999999999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38</v>
      </c>
      <c r="C88" s="1">
        <v>8.9559999999999995</v>
      </c>
      <c r="D88" s="1">
        <v>8.2579999999999991</v>
      </c>
      <c r="E88" s="1">
        <v>8.0060000000000002</v>
      </c>
      <c r="F88" s="1">
        <v>9.2080000000000002</v>
      </c>
      <c r="G88" s="8">
        <v>1</v>
      </c>
      <c r="H88" s="1">
        <v>45</v>
      </c>
      <c r="I88" s="1" t="s">
        <v>39</v>
      </c>
      <c r="J88" s="1"/>
      <c r="K88" s="1">
        <v>11.3</v>
      </c>
      <c r="L88" s="1">
        <f t="shared" si="14"/>
        <v>-3.2940000000000005</v>
      </c>
      <c r="M88" s="1"/>
      <c r="N88" s="1"/>
      <c r="O88" s="1">
        <v>4.7040000000000006</v>
      </c>
      <c r="P88" s="1">
        <v>18.664000000000001</v>
      </c>
      <c r="Q88" s="1">
        <f t="shared" si="15"/>
        <v>1.6012</v>
      </c>
      <c r="R88" s="5"/>
      <c r="S88" s="5"/>
      <c r="T88" s="1"/>
      <c r="U88" s="1">
        <f t="shared" si="17"/>
        <v>20.344741443917062</v>
      </c>
      <c r="V88" s="1">
        <f t="shared" si="18"/>
        <v>20.344741443917062</v>
      </c>
      <c r="W88" s="1">
        <v>2.4318</v>
      </c>
      <c r="X88" s="1">
        <v>1.3660000000000001</v>
      </c>
      <c r="Y88" s="1">
        <v>1.1648000000000001</v>
      </c>
      <c r="Z88" s="1">
        <v>1.6879999999999999</v>
      </c>
      <c r="AA88" s="1">
        <v>1.06</v>
      </c>
      <c r="AB88" s="1">
        <v>1.0704</v>
      </c>
      <c r="AC88" s="1">
        <v>2.335</v>
      </c>
      <c r="AD88" s="1">
        <v>2.6394000000000002</v>
      </c>
      <c r="AE88" s="1">
        <v>1.3740000000000001</v>
      </c>
      <c r="AF88" s="1">
        <v>0.54880000000000007</v>
      </c>
      <c r="AG88" s="1"/>
      <c r="AH88" s="1">
        <f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38</v>
      </c>
      <c r="C89" s="1">
        <v>20.041</v>
      </c>
      <c r="D89" s="1">
        <v>11.023999999999999</v>
      </c>
      <c r="E89" s="1">
        <v>17.585999999999999</v>
      </c>
      <c r="F89" s="1">
        <v>13.478999999999999</v>
      </c>
      <c r="G89" s="8">
        <v>1</v>
      </c>
      <c r="H89" s="1">
        <v>50</v>
      </c>
      <c r="I89" s="1" t="s">
        <v>39</v>
      </c>
      <c r="J89" s="1"/>
      <c r="K89" s="1">
        <v>19.3</v>
      </c>
      <c r="L89" s="1">
        <f t="shared" si="14"/>
        <v>-1.7140000000000022</v>
      </c>
      <c r="M89" s="1"/>
      <c r="N89" s="1"/>
      <c r="O89" s="1">
        <v>4</v>
      </c>
      <c r="P89" s="1">
        <v>4.2381999999999991</v>
      </c>
      <c r="Q89" s="1">
        <f t="shared" si="15"/>
        <v>3.5171999999999999</v>
      </c>
      <c r="R89" s="5">
        <f t="shared" si="20"/>
        <v>13.454799999999999</v>
      </c>
      <c r="S89" s="5"/>
      <c r="T89" s="1"/>
      <c r="U89" s="1">
        <f t="shared" si="17"/>
        <v>10</v>
      </c>
      <c r="V89" s="1">
        <f t="shared" si="18"/>
        <v>6.1745706812237007</v>
      </c>
      <c r="W89" s="1">
        <v>2.4472</v>
      </c>
      <c r="X89" s="1">
        <v>2.7212000000000001</v>
      </c>
      <c r="Y89" s="1">
        <v>1.3695999999999999</v>
      </c>
      <c r="Z89" s="1">
        <v>1.0964</v>
      </c>
      <c r="AA89" s="1">
        <v>0.53639999999999999</v>
      </c>
      <c r="AB89" s="1">
        <v>1.3584000000000001</v>
      </c>
      <c r="AC89" s="1">
        <v>2.9416000000000002</v>
      </c>
      <c r="AD89" s="1">
        <v>2.6520000000000001</v>
      </c>
      <c r="AE89" s="1">
        <v>0.9456</v>
      </c>
      <c r="AF89" s="1">
        <v>0.68320000000000003</v>
      </c>
      <c r="AG89" s="1" t="s">
        <v>81</v>
      </c>
      <c r="AH89" s="1">
        <f>G89*R89</f>
        <v>13.454799999999999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45</v>
      </c>
      <c r="C90" s="1">
        <v>28</v>
      </c>
      <c r="D90" s="1">
        <v>12</v>
      </c>
      <c r="E90" s="1">
        <v>27</v>
      </c>
      <c r="F90" s="1">
        <v>9</v>
      </c>
      <c r="G90" s="8">
        <v>0.33</v>
      </c>
      <c r="H90" s="1">
        <v>40</v>
      </c>
      <c r="I90" s="1" t="s">
        <v>39</v>
      </c>
      <c r="J90" s="1"/>
      <c r="K90" s="1">
        <v>27</v>
      </c>
      <c r="L90" s="1">
        <f t="shared" si="14"/>
        <v>0</v>
      </c>
      <c r="M90" s="1"/>
      <c r="N90" s="1"/>
      <c r="O90" s="1">
        <v>6</v>
      </c>
      <c r="P90" s="1">
        <v>16.2</v>
      </c>
      <c r="Q90" s="1">
        <f t="shared" si="15"/>
        <v>5.4</v>
      </c>
      <c r="R90" s="5">
        <f t="shared" si="20"/>
        <v>22.799999999999997</v>
      </c>
      <c r="S90" s="5"/>
      <c r="T90" s="1"/>
      <c r="U90" s="1">
        <f t="shared" si="17"/>
        <v>10</v>
      </c>
      <c r="V90" s="1">
        <f t="shared" si="18"/>
        <v>5.7777777777777777</v>
      </c>
      <c r="W90" s="1">
        <v>3.2</v>
      </c>
      <c r="X90" s="1">
        <v>2.8</v>
      </c>
      <c r="Y90" s="1">
        <v>2</v>
      </c>
      <c r="Z90" s="1">
        <v>1.8</v>
      </c>
      <c r="AA90" s="1">
        <v>3.6</v>
      </c>
      <c r="AB90" s="1">
        <v>2.2000000000000002</v>
      </c>
      <c r="AC90" s="1">
        <v>1.6</v>
      </c>
      <c r="AD90" s="1">
        <v>2.6</v>
      </c>
      <c r="AE90" s="1">
        <v>3.2</v>
      </c>
      <c r="AF90" s="1">
        <v>3.4</v>
      </c>
      <c r="AG90" s="1"/>
      <c r="AH90" s="1">
        <f>G90*R90</f>
        <v>7.5239999999999991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45</v>
      </c>
      <c r="C91" s="1">
        <v>12</v>
      </c>
      <c r="D91" s="1">
        <v>66</v>
      </c>
      <c r="E91" s="1">
        <v>26</v>
      </c>
      <c r="F91" s="1">
        <v>48</v>
      </c>
      <c r="G91" s="8">
        <v>0.3</v>
      </c>
      <c r="H91" s="1">
        <v>40</v>
      </c>
      <c r="I91" s="1" t="s">
        <v>39</v>
      </c>
      <c r="J91" s="1"/>
      <c r="K91" s="1">
        <v>35</v>
      </c>
      <c r="L91" s="1">
        <f t="shared" si="14"/>
        <v>-9</v>
      </c>
      <c r="M91" s="1"/>
      <c r="N91" s="1"/>
      <c r="O91" s="1">
        <v>0</v>
      </c>
      <c r="P91" s="1">
        <v>0</v>
      </c>
      <c r="Q91" s="1">
        <f t="shared" si="15"/>
        <v>5.2</v>
      </c>
      <c r="R91" s="5">
        <f t="shared" si="20"/>
        <v>4</v>
      </c>
      <c r="S91" s="5"/>
      <c r="T91" s="1"/>
      <c r="U91" s="1">
        <f t="shared" si="17"/>
        <v>10</v>
      </c>
      <c r="V91" s="1">
        <f t="shared" si="18"/>
        <v>9.2307692307692299</v>
      </c>
      <c r="W91" s="1">
        <v>2.2000000000000002</v>
      </c>
      <c r="X91" s="1">
        <v>1.8</v>
      </c>
      <c r="Y91" s="1">
        <v>6.2</v>
      </c>
      <c r="Z91" s="1">
        <v>6</v>
      </c>
      <c r="AA91" s="1">
        <v>3.2</v>
      </c>
      <c r="AB91" s="1">
        <v>2.4</v>
      </c>
      <c r="AC91" s="1">
        <v>5</v>
      </c>
      <c r="AD91" s="1">
        <v>6.2</v>
      </c>
      <c r="AE91" s="1">
        <v>4</v>
      </c>
      <c r="AF91" s="1">
        <v>3.4</v>
      </c>
      <c r="AG91" s="1"/>
      <c r="AH91" s="1">
        <f>G91*R91</f>
        <v>1.2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45</v>
      </c>
      <c r="C92" s="1"/>
      <c r="D92" s="1">
        <v>90</v>
      </c>
      <c r="E92" s="1">
        <v>19</v>
      </c>
      <c r="F92" s="1">
        <v>70</v>
      </c>
      <c r="G92" s="8">
        <v>0.12</v>
      </c>
      <c r="H92" s="1">
        <v>45</v>
      </c>
      <c r="I92" s="1" t="s">
        <v>39</v>
      </c>
      <c r="J92" s="1"/>
      <c r="K92" s="1">
        <v>20</v>
      </c>
      <c r="L92" s="1">
        <f t="shared" si="14"/>
        <v>-1</v>
      </c>
      <c r="M92" s="1"/>
      <c r="N92" s="1"/>
      <c r="O92" s="1">
        <v>49.2</v>
      </c>
      <c r="P92" s="1">
        <v>0</v>
      </c>
      <c r="Q92" s="1">
        <f t="shared" si="15"/>
        <v>3.8</v>
      </c>
      <c r="R92" s="5"/>
      <c r="S92" s="5"/>
      <c r="T92" s="1"/>
      <c r="U92" s="1">
        <f t="shared" si="17"/>
        <v>31.368421052631582</v>
      </c>
      <c r="V92" s="1">
        <f t="shared" si="18"/>
        <v>31.368421052631582</v>
      </c>
      <c r="W92" s="1">
        <v>4.5999999999999996</v>
      </c>
      <c r="X92" s="1">
        <v>7.8</v>
      </c>
      <c r="Y92" s="1">
        <v>4</v>
      </c>
      <c r="Z92" s="1">
        <v>2.2000000000000002</v>
      </c>
      <c r="AA92" s="1">
        <v>3</v>
      </c>
      <c r="AB92" s="1">
        <v>1.6</v>
      </c>
      <c r="AC92" s="1">
        <v>1.4</v>
      </c>
      <c r="AD92" s="1">
        <v>4.4000000000000004</v>
      </c>
      <c r="AE92" s="1">
        <v>3.8</v>
      </c>
      <c r="AF92" s="1">
        <v>2.2000000000000002</v>
      </c>
      <c r="AG92" s="1"/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142</v>
      </c>
      <c r="B93" s="1" t="s">
        <v>38</v>
      </c>
      <c r="C93" s="1"/>
      <c r="D93" s="1"/>
      <c r="E93" s="1"/>
      <c r="F93" s="1"/>
      <c r="G93" s="8">
        <v>1</v>
      </c>
      <c r="H93" s="1">
        <v>180</v>
      </c>
      <c r="I93" s="1" t="s">
        <v>39</v>
      </c>
      <c r="J93" s="1"/>
      <c r="K93" s="1"/>
      <c r="L93" s="1">
        <f t="shared" si="14"/>
        <v>0</v>
      </c>
      <c r="M93" s="1"/>
      <c r="N93" s="1"/>
      <c r="O93" s="1"/>
      <c r="P93" s="10"/>
      <c r="Q93" s="1">
        <f t="shared" si="15"/>
        <v>0</v>
      </c>
      <c r="R93" s="14">
        <v>4</v>
      </c>
      <c r="S93" s="5"/>
      <c r="T93" s="1"/>
      <c r="U93" s="1" t="e">
        <f t="shared" si="17"/>
        <v>#DIV/0!</v>
      </c>
      <c r="V93" s="1" t="e">
        <f t="shared" si="18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0.44400000000000012</v>
      </c>
      <c r="AF93" s="1">
        <v>0.74119999999999997</v>
      </c>
      <c r="AG93" s="10" t="s">
        <v>92</v>
      </c>
      <c r="AH93" s="1">
        <f>G93*R93</f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3" xr:uid="{94581F3E-2741-44F0-8349-6FDDC21AAF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2025-08-20T12:58:13Z</dcterms:created>
  <dcterms:modified xsi:type="dcterms:W3CDTF">2025-08-20T13:11:13Z</dcterms:modified>
</cp:coreProperties>
</file>