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E0B8107-60F8-4E02-93C8-19080BAB27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Y488" i="1" s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Y463" i="1" s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427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Y401" i="1" s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2" i="1" s="1"/>
  <c r="P369" i="1"/>
  <c r="X366" i="1"/>
  <c r="X365" i="1"/>
  <c r="BO364" i="1"/>
  <c r="BM364" i="1"/>
  <c r="Y364" i="1"/>
  <c r="Y365" i="1" s="1"/>
  <c r="P364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7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6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Z293" i="1"/>
  <c r="Y293" i="1"/>
  <c r="BP293" i="1" s="1"/>
  <c r="P293" i="1"/>
  <c r="BO292" i="1"/>
  <c r="BM292" i="1"/>
  <c r="Y292" i="1"/>
  <c r="BP292" i="1" s="1"/>
  <c r="P292" i="1"/>
  <c r="BO291" i="1"/>
  <c r="BM291" i="1"/>
  <c r="Z291" i="1"/>
  <c r="Y291" i="1"/>
  <c r="BP291" i="1" s="1"/>
  <c r="P291" i="1"/>
  <c r="BO290" i="1"/>
  <c r="BM290" i="1"/>
  <c r="Y290" i="1"/>
  <c r="BP290" i="1" s="1"/>
  <c r="P290" i="1"/>
  <c r="BO289" i="1"/>
  <c r="BM289" i="1"/>
  <c r="Z289" i="1"/>
  <c r="Y289" i="1"/>
  <c r="Y29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Y193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N53" i="1"/>
  <c r="BM53" i="1"/>
  <c r="Z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3" i="1"/>
  <c r="Y37" i="1"/>
  <c r="Y45" i="1"/>
  <c r="Y49" i="1"/>
  <c r="D515" i="1"/>
  <c r="Y58" i="1"/>
  <c r="BP55" i="1"/>
  <c r="BN55" i="1"/>
  <c r="Z55" i="1"/>
  <c r="BP63" i="1"/>
  <c r="BN63" i="1"/>
  <c r="Z63" i="1"/>
  <c r="Y81" i="1"/>
  <c r="BP75" i="1"/>
  <c r="BN75" i="1"/>
  <c r="Z75" i="1"/>
  <c r="Z80" i="1" s="1"/>
  <c r="H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BP57" i="1"/>
  <c r="BN57" i="1"/>
  <c r="Z57" i="1"/>
  <c r="Y59" i="1"/>
  <c r="Y66" i="1"/>
  <c r="BP61" i="1"/>
  <c r="BN61" i="1"/>
  <c r="Z61" i="1"/>
  <c r="Z65" i="1" s="1"/>
  <c r="Y65" i="1"/>
  <c r="BP69" i="1"/>
  <c r="BN69" i="1"/>
  <c r="Z69" i="1"/>
  <c r="Z71" i="1" s="1"/>
  <c r="Y80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5" i="1"/>
  <c r="Z207" i="1"/>
  <c r="Z215" i="1" s="1"/>
  <c r="BN207" i="1"/>
  <c r="Z209" i="1"/>
  <c r="BN209" i="1"/>
  <c r="Z211" i="1"/>
  <c r="BN211" i="1"/>
  <c r="Z213" i="1"/>
  <c r="BN213" i="1"/>
  <c r="Y108" i="1"/>
  <c r="Y148" i="1"/>
  <c r="Y160" i="1"/>
  <c r="Y187" i="1"/>
  <c r="Y216" i="1"/>
  <c r="Y220" i="1"/>
  <c r="Y221" i="1"/>
  <c r="BP218" i="1"/>
  <c r="BN218" i="1"/>
  <c r="Z218" i="1"/>
  <c r="Z220" i="1" s="1"/>
  <c r="K515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Z256" i="1" s="1"/>
  <c r="BN252" i="1"/>
  <c r="Z254" i="1"/>
  <c r="BN254" i="1"/>
  <c r="Y257" i="1"/>
  <c r="M515" i="1"/>
  <c r="Z262" i="1"/>
  <c r="Z264" i="1" s="1"/>
  <c r="BN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BN289" i="1"/>
  <c r="BP289" i="1"/>
  <c r="BN291" i="1"/>
  <c r="BN293" i="1"/>
  <c r="BP299" i="1"/>
  <c r="BN299" i="1"/>
  <c r="Z299" i="1"/>
  <c r="BP303" i="1"/>
  <c r="BN303" i="1"/>
  <c r="Z303" i="1"/>
  <c r="Y231" i="1"/>
  <c r="Y256" i="1"/>
  <c r="Y265" i="1"/>
  <c r="Y272" i="1"/>
  <c r="Y277" i="1"/>
  <c r="Y286" i="1"/>
  <c r="R515" i="1"/>
  <c r="Y296" i="1"/>
  <c r="Z290" i="1"/>
  <c r="Z295" i="1" s="1"/>
  <c r="BN290" i="1"/>
  <c r="Z292" i="1"/>
  <c r="BN292" i="1"/>
  <c r="BP301" i="1"/>
  <c r="BN301" i="1"/>
  <c r="Z301" i="1"/>
  <c r="Z305" i="1" s="1"/>
  <c r="Y305" i="1"/>
  <c r="Y313" i="1"/>
  <c r="Y319" i="1"/>
  <c r="Y327" i="1"/>
  <c r="Y333" i="1"/>
  <c r="Y340" i="1"/>
  <c r="Y352" i="1"/>
  <c r="Y356" i="1"/>
  <c r="Y362" i="1"/>
  <c r="Y366" i="1"/>
  <c r="Y373" i="1"/>
  <c r="Y377" i="1"/>
  <c r="Y381" i="1"/>
  <c r="Y405" i="1"/>
  <c r="Y418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BP492" i="1"/>
  <c r="BN492" i="1"/>
  <c r="Z492" i="1"/>
  <c r="Z493" i="1" s="1"/>
  <c r="Y494" i="1"/>
  <c r="Y499" i="1"/>
  <c r="BP496" i="1"/>
  <c r="BN496" i="1"/>
  <c r="Z496" i="1"/>
  <c r="Z498" i="1" s="1"/>
  <c r="U515" i="1"/>
  <c r="Y515" i="1"/>
  <c r="Z309" i="1"/>
  <c r="Z313" i="1" s="1"/>
  <c r="BN309" i="1"/>
  <c r="Z311" i="1"/>
  <c r="BN311" i="1"/>
  <c r="Z317" i="1"/>
  <c r="Z319" i="1" s="1"/>
  <c r="BN317" i="1"/>
  <c r="Z322" i="1"/>
  <c r="BN322" i="1"/>
  <c r="BP322" i="1"/>
  <c r="Z323" i="1"/>
  <c r="BN323" i="1"/>
  <c r="Z325" i="1"/>
  <c r="BN325" i="1"/>
  <c r="Z329" i="1"/>
  <c r="Z332" i="1" s="1"/>
  <c r="BN329" i="1"/>
  <c r="BP329" i="1"/>
  <c r="Z331" i="1"/>
  <c r="BN331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Z360" i="1"/>
  <c r="Z361" i="1" s="1"/>
  <c r="BN360" i="1"/>
  <c r="Z364" i="1"/>
  <c r="Z365" i="1" s="1"/>
  <c r="BN364" i="1"/>
  <c r="BP364" i="1"/>
  <c r="Z369" i="1"/>
  <c r="BN369" i="1"/>
  <c r="BP369" i="1"/>
  <c r="Z371" i="1"/>
  <c r="BN371" i="1"/>
  <c r="Z375" i="1"/>
  <c r="Z376" i="1" s="1"/>
  <c r="BN375" i="1"/>
  <c r="BP375" i="1"/>
  <c r="Z379" i="1"/>
  <c r="Z381" i="1" s="1"/>
  <c r="BN379" i="1"/>
  <c r="BP379" i="1"/>
  <c r="V515" i="1"/>
  <c r="Z391" i="1"/>
  <c r="Z400" i="1" s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11" i="1"/>
  <c r="Z414" i="1"/>
  <c r="Z417" i="1" s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Z432" i="1"/>
  <c r="BN432" i="1"/>
  <c r="BP432" i="1"/>
  <c r="Z434" i="1"/>
  <c r="BN434" i="1"/>
  <c r="Z435" i="1"/>
  <c r="BN435" i="1"/>
  <c r="Z437" i="1"/>
  <c r="BN437" i="1"/>
  <c r="Z439" i="1"/>
  <c r="BN439" i="1"/>
  <c r="BP441" i="1"/>
  <c r="BN441" i="1"/>
  <c r="BP443" i="1"/>
  <c r="BN443" i="1"/>
  <c r="Z443" i="1"/>
  <c r="BP451" i="1"/>
  <c r="BN451" i="1"/>
  <c r="Z451" i="1"/>
  <c r="Y453" i="1"/>
  <c r="Y462" i="1"/>
  <c r="BP455" i="1"/>
  <c r="BN455" i="1"/>
  <c r="Z455" i="1"/>
  <c r="Z462" i="1" s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AB515" i="1"/>
  <c r="Y503" i="1"/>
  <c r="BP502" i="1"/>
  <c r="BN502" i="1"/>
  <c r="Z502" i="1"/>
  <c r="Z503" i="1" s="1"/>
  <c r="Y504" i="1"/>
  <c r="AA515" i="1"/>
  <c r="Z446" i="1" l="1"/>
  <c r="Z372" i="1"/>
  <c r="Z351" i="1"/>
  <c r="Z339" i="1"/>
  <c r="Z326" i="1"/>
  <c r="Z468" i="1"/>
  <c r="Z452" i="1"/>
  <c r="Z271" i="1"/>
  <c r="Z247" i="1"/>
  <c r="Z203" i="1"/>
  <c r="Z58" i="1"/>
  <c r="Y509" i="1"/>
  <c r="Y506" i="1"/>
  <c r="Y505" i="1"/>
  <c r="Y507" i="1"/>
  <c r="Z510" i="1"/>
  <c r="Y508" i="1" l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<sst xmlns="http://schemas.openxmlformats.org/spreadsheetml/2006/main" count="2234" uniqueCount="811">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</sst>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97</v>
      </c>
      <c r="Y41" s="558">
        <f>IFERROR(IF(X41="",0,CEILING((X41/$H41),1)*$H41),"")</f>
        <v>97.2</v>
      </c>
      <c r="Z41" s="36">
        <f>IFERROR(IF(Y41=0,"",ROUNDUP(Y41/H41,0)*0.01898),"")</f>
        <v>0.17082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100.90694444444442</v>
      </c>
      <c r="BN41" s="64">
        <f>IFERROR(Y41*I41/H41,"0")</f>
        <v>101.11499999999998</v>
      </c>
      <c r="BO41" s="64">
        <f>IFERROR(1/J41*(X41/H41),"0")</f>
        <v>0.14033564814814814</v>
      </c>
      <c r="BP41" s="64">
        <f>IFERROR(1/J41*(Y41/H41),"0")</f>
        <v>0.140625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8.981481481481481</v>
      </c>
      <c r="Y44" s="559">
        <f>IFERROR(Y41/H41,"0")+IFERROR(Y42/H42,"0")+IFERROR(Y43/H43,"0")</f>
        <v>9</v>
      </c>
      <c r="Z44" s="559">
        <f>IFERROR(IF(Z41="",0,Z41),"0")+IFERROR(IF(Z42="",0,Z42),"0")+IFERROR(IF(Z43="",0,Z43),"0")</f>
        <v>0.17082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97</v>
      </c>
      <c r="Y45" s="559">
        <f>IFERROR(SUM(Y41:Y43),"0")</f>
        <v>97.2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46</v>
      </c>
      <c r="Y53" s="558">
        <f t="shared" si="6"/>
        <v>54</v>
      </c>
      <c r="Z53" s="36">
        <f>IFERROR(IF(Y53=0,"",ROUNDUP(Y53/H53,0)*0.01898),"")</f>
        <v>9.4899999999999998E-2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47.852777777777767</v>
      </c>
      <c r="BN53" s="64">
        <f t="shared" si="8"/>
        <v>56.17499999999999</v>
      </c>
      <c r="BO53" s="64">
        <f t="shared" si="9"/>
        <v>6.6550925925925916E-2</v>
      </c>
      <c r="BP53" s="64">
        <f t="shared" si="10"/>
        <v>7.8125E-2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4.2592592592592586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9.4899999999999998E-2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46</v>
      </c>
      <c r="Y59" s="559">
        <f>IFERROR(SUM(Y52:Y57),"0")</f>
        <v>54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144</v>
      </c>
      <c r="Y61" s="55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149.79999999999998</v>
      </c>
      <c r="BN61" s="64">
        <f>IFERROR(Y61*I61/H61,"0")</f>
        <v>157.29000000000002</v>
      </c>
      <c r="BO61" s="64">
        <f>IFERROR(1/J61*(X61/H61),"0")</f>
        <v>0.20833333333333331</v>
      </c>
      <c r="BP61" s="64">
        <f>IFERROR(1/J61*(Y61/H61),"0")</f>
        <v>0.21875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13.333333333333332</v>
      </c>
      <c r="Y65" s="559">
        <f>IFERROR(Y61/H61,"0")+IFERROR(Y62/H62,"0")+IFERROR(Y63/H63,"0")+IFERROR(Y64/H64,"0")</f>
        <v>14</v>
      </c>
      <c r="Z65" s="559">
        <f>IFERROR(IF(Z61="",0,Z61),"0")+IFERROR(IF(Z62="",0,Z62),"0")+IFERROR(IF(Z63="",0,Z63),"0")+IFERROR(IF(Z64="",0,Z64),"0")</f>
        <v>0.26572000000000001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144</v>
      </c>
      <c r="Y66" s="559">
        <f>IFERROR(SUM(Y61:Y64),"0")</f>
        <v>151.20000000000002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87</v>
      </c>
      <c r="Y75" s="558">
        <f t="shared" si="11"/>
        <v>92.4</v>
      </c>
      <c r="Z75" s="36">
        <f>IFERROR(IF(Y75=0,"",ROUNDUP(Y75/H75,0)*0.01898),"")</f>
        <v>0.20877999999999999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91.50535714285715</v>
      </c>
      <c r="BN75" s="64">
        <f t="shared" si="13"/>
        <v>97.185000000000016</v>
      </c>
      <c r="BO75" s="64">
        <f t="shared" si="14"/>
        <v>0.16183035714285712</v>
      </c>
      <c r="BP75" s="64">
        <f t="shared" si="15"/>
        <v>0.171875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10.357142857142856</v>
      </c>
      <c r="Y80" s="559">
        <f>IFERROR(Y74/H74,"0")+IFERROR(Y75/H75,"0")+IFERROR(Y76/H76,"0")+IFERROR(Y77/H77,"0")+IFERROR(Y78/H78,"0")+IFERROR(Y79/H79,"0")</f>
        <v>11</v>
      </c>
      <c r="Z80" s="559">
        <f>IFERROR(IF(Z74="",0,Z74),"0")+IFERROR(IF(Z75="",0,Z75),"0")+IFERROR(IF(Z76="",0,Z76),"0")+IFERROR(IF(Z77="",0,Z77),"0")+IFERROR(IF(Z78="",0,Z78),"0")+IFERROR(IF(Z79="",0,Z79),"0")</f>
        <v>0.20877999999999999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87</v>
      </c>
      <c r="Y81" s="559">
        <f>IFERROR(SUM(Y74:Y79),"0")</f>
        <v>92.4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185</v>
      </c>
      <c r="Y83" s="558">
        <f>IFERROR(IF(X83="",0,CEILING((X83/$H83),1)*$H83),"")</f>
        <v>187.2</v>
      </c>
      <c r="Z83" s="36">
        <f>IFERROR(IF(Y83=0,"",ROUNDUP(Y83/H83,0)*0.01898),"")</f>
        <v>0.45552000000000004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195.31730769230768</v>
      </c>
      <c r="BN83" s="64">
        <f>IFERROR(Y83*I83/H83,"0")</f>
        <v>197.64</v>
      </c>
      <c r="BO83" s="64">
        <f>IFERROR(1/J83*(X83/H83),"0")</f>
        <v>0.37059294871794873</v>
      </c>
      <c r="BP83" s="64">
        <f>IFERROR(1/J83*(Y83/H83),"0")</f>
        <v>0.375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8</v>
      </c>
      <c r="Y84" s="558">
        <f>IFERROR(IF(X84="",0,CEILING((X84/$H84),1)*$H84),"")</f>
        <v>9.6</v>
      </c>
      <c r="Z84" s="36">
        <f>IFERROR(IF(Y84=0,"",ROUNDUP(Y84/H84,0)*0.00902),"")</f>
        <v>3.6080000000000001E-2</v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8.6999999999999993</v>
      </c>
      <c r="BN84" s="64">
        <f>IFERROR(Y84*I84/H84,"0")</f>
        <v>10.44</v>
      </c>
      <c r="BO84" s="64">
        <f>IFERROR(1/J84*(X84/H84),"0")</f>
        <v>2.5252525252525256E-2</v>
      </c>
      <c r="BP84" s="64">
        <f>IFERROR(1/J84*(Y84/H84),"0")</f>
        <v>3.0303030303030304E-2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27.051282051282051</v>
      </c>
      <c r="Y85" s="559">
        <f>IFERROR(Y83/H83,"0")+IFERROR(Y84/H84,"0")</f>
        <v>28</v>
      </c>
      <c r="Z85" s="559">
        <f>IFERROR(IF(Z83="",0,Z83),"0")+IFERROR(IF(Z84="",0,Z84),"0")</f>
        <v>0.49160000000000004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193</v>
      </c>
      <c r="Y86" s="559">
        <f>IFERROR(SUM(Y83:Y84),"0")</f>
        <v>196.79999999999998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82</v>
      </c>
      <c r="Y89" s="558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85.302777777777777</v>
      </c>
      <c r="BN89" s="64">
        <f>IFERROR(Y89*I89/H89,"0")</f>
        <v>89.88</v>
      </c>
      <c r="BO89" s="64">
        <f>IFERROR(1/J89*(X89/H89),"0")</f>
        <v>0.11863425925925924</v>
      </c>
      <c r="BP89" s="64">
        <f>IFERROR(1/J89*(Y89/H89),"0")</f>
        <v>0.125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156</v>
      </c>
      <c r="Y91" s="558">
        <f>IFERROR(IF(X91="",0,CEILING((X91/$H91),1)*$H91),"")</f>
        <v>157.5</v>
      </c>
      <c r="Z91" s="36">
        <f>IFERROR(IF(Y91=0,"",ROUNDUP(Y91/H91,0)*0.00902),"")</f>
        <v>0.31569999999999998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163.28</v>
      </c>
      <c r="BN91" s="64">
        <f>IFERROR(Y91*I91/H91,"0")</f>
        <v>164.85000000000002</v>
      </c>
      <c r="BO91" s="64">
        <f>IFERROR(1/J91*(X91/H91),"0")</f>
        <v>0.2626262626262626</v>
      </c>
      <c r="BP91" s="64">
        <f>IFERROR(1/J91*(Y91/H91),"0")</f>
        <v>0.26515151515151514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42.259259259259252</v>
      </c>
      <c r="Y92" s="559">
        <f>IFERROR(Y89/H89,"0")+IFERROR(Y90/H90,"0")+IFERROR(Y91/H91,"0")</f>
        <v>43</v>
      </c>
      <c r="Z92" s="559">
        <f>IFERROR(IF(Z89="",0,Z89),"0")+IFERROR(IF(Z90="",0,Z90),"0")+IFERROR(IF(Z91="",0,Z91),"0")</f>
        <v>0.46753999999999996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238</v>
      </c>
      <c r="Y93" s="559">
        <f>IFERROR(SUM(Y89:Y91),"0")</f>
        <v>243.9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60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65.599999999999994</v>
      </c>
      <c r="BN98" s="64">
        <f>IFERROR(Y98*I98/H98,"0")</f>
        <v>67.896000000000001</v>
      </c>
      <c r="BO98" s="64">
        <f>IFERROR(1/J98*(X98/H98),"0")</f>
        <v>0.12210012210012211</v>
      </c>
      <c r="BP98" s="64">
        <f>IFERROR(1/J98*(Y98/H98),"0")</f>
        <v>0.1263736263736264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22.222222222222221</v>
      </c>
      <c r="Y100" s="559">
        <f>IFERROR(Y95/H95,"0")+IFERROR(Y96/H96,"0")+IFERROR(Y97/H97,"0")+IFERROR(Y98/H98,"0")+IFERROR(Y99/H99,"0")</f>
        <v>23</v>
      </c>
      <c r="Z100" s="559">
        <f>IFERROR(IF(Z95="",0,Z95),"0")+IFERROR(IF(Z96="",0,Z96),"0")+IFERROR(IF(Z97="",0,Z97),"0")+IFERROR(IF(Z98="",0,Z98),"0")+IFERROR(IF(Z99="",0,Z99),"0")</f>
        <v>0.14973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60</v>
      </c>
      <c r="Y101" s="559">
        <f>IFERROR(SUM(Y95:Y99),"0")</f>
        <v>62.1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267</v>
      </c>
      <c r="Y104" s="558">
        <f>IFERROR(IF(X104="",0,CEILING((X104/$H104),1)*$H104),"")</f>
        <v>270</v>
      </c>
      <c r="Z104" s="36">
        <f>IFERROR(IF(Y104=0,"",ROUNDUP(Y104/H104,0)*0.01898),"")</f>
        <v>0.47450000000000003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277.75416666666666</v>
      </c>
      <c r="BN104" s="64">
        <f>IFERROR(Y104*I104/H104,"0")</f>
        <v>280.87499999999994</v>
      </c>
      <c r="BO104" s="64">
        <f>IFERROR(1/J104*(X104/H104),"0")</f>
        <v>0.38628472222222221</v>
      </c>
      <c r="BP104" s="64">
        <f>IFERROR(1/J104*(Y104/H104),"0")</f>
        <v>0.390625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20</v>
      </c>
      <c r="Y106" s="558">
        <f>IFERROR(IF(X106="",0,CEILING((X106/$H106),1)*$H106),"")</f>
        <v>22.5</v>
      </c>
      <c r="Z106" s="36">
        <f>IFERROR(IF(Y106=0,"",ROUNDUP(Y106/H106,0)*0.00902),"")</f>
        <v>4.5100000000000001E-2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20.933333333333334</v>
      </c>
      <c r="BN106" s="64">
        <f>IFERROR(Y106*I106/H106,"0")</f>
        <v>23.549999999999997</v>
      </c>
      <c r="BO106" s="64">
        <f>IFERROR(1/J106*(X106/H106),"0")</f>
        <v>3.3670033670033669E-2</v>
      </c>
      <c r="BP106" s="64">
        <f>IFERROR(1/J106*(Y106/H106),"0")</f>
        <v>3.787878787878788E-2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29.166666666666664</v>
      </c>
      <c r="Y108" s="559">
        <f>IFERROR(Y104/H104,"0")+IFERROR(Y105/H105,"0")+IFERROR(Y106/H106,"0")+IFERROR(Y107/H107,"0")</f>
        <v>30</v>
      </c>
      <c r="Z108" s="559">
        <f>IFERROR(IF(Z104="",0,Z104),"0")+IFERROR(IF(Z105="",0,Z105),"0")+IFERROR(IF(Z106="",0,Z106),"0")+IFERROR(IF(Z107="",0,Z107),"0")</f>
        <v>0.51960000000000006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287</v>
      </c>
      <c r="Y109" s="559">
        <f>IFERROR(SUM(Y104:Y107),"0")</f>
        <v>292.5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10</v>
      </c>
      <c r="Y111" s="558">
        <f>IFERROR(IF(X111="",0,CEILING((X111/$H111),1)*$H111),"")</f>
        <v>10.8</v>
      </c>
      <c r="Z111" s="36">
        <f>IFERROR(IF(Y111=0,"",ROUNDUP(Y111/H111,0)*0.01898),"")</f>
        <v>1.898E-2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10.402777777777777</v>
      </c>
      <c r="BN111" s="64">
        <f>IFERROR(Y111*I111/H111,"0")</f>
        <v>11.234999999999999</v>
      </c>
      <c r="BO111" s="64">
        <f>IFERROR(1/J111*(X111/H111),"0")</f>
        <v>1.4467592592592591E-2</v>
      </c>
      <c r="BP111" s="64">
        <f>IFERROR(1/J111*(Y111/H111),"0")</f>
        <v>1.5625E-2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40</v>
      </c>
      <c r="Y113" s="558">
        <f>IFERROR(IF(X113="",0,CEILING((X113/$H113),1)*$H113),"")</f>
        <v>40.799999999999997</v>
      </c>
      <c r="Z113" s="36">
        <f>IFERROR(IF(Y113=0,"",ROUNDUP(Y113/H113,0)*0.00651),"")</f>
        <v>0.11067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43</v>
      </c>
      <c r="BN113" s="64">
        <f>IFERROR(Y113*I113/H113,"0")</f>
        <v>43.86</v>
      </c>
      <c r="BO113" s="64">
        <f>IFERROR(1/J113*(X113/H113),"0")</f>
        <v>9.1575091575091583E-2</v>
      </c>
      <c r="BP113" s="64">
        <f>IFERROR(1/J113*(Y113/H113),"0")</f>
        <v>9.3406593406593408E-2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17.592592592592595</v>
      </c>
      <c r="Y114" s="559">
        <f>IFERROR(Y111/H111,"0")+IFERROR(Y112/H112,"0")+IFERROR(Y113/H113,"0")</f>
        <v>18</v>
      </c>
      <c r="Z114" s="559">
        <f>IFERROR(IF(Z111="",0,Z111),"0")+IFERROR(IF(Z112="",0,Z112),"0")+IFERROR(IF(Z113="",0,Z113),"0")</f>
        <v>0.12965000000000002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50</v>
      </c>
      <c r="Y115" s="559">
        <f>IFERROR(SUM(Y111:Y113),"0")</f>
        <v>51.599999999999994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181</v>
      </c>
      <c r="Y119" s="558">
        <f>IFERROR(IF(X119="",0,CEILING((X119/$H119),1)*$H119),"")</f>
        <v>183.60000000000002</v>
      </c>
      <c r="Z119" s="36">
        <f>IFERROR(IF(Y119=0,"",ROUNDUP(Y119/H119,0)*0.00651),"")</f>
        <v>0.44268000000000002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197.89333333333332</v>
      </c>
      <c r="BN119" s="64">
        <f>IFERROR(Y119*I119/H119,"0")</f>
        <v>200.73599999999999</v>
      </c>
      <c r="BO119" s="64">
        <f>IFERROR(1/J119*(X119/H119),"0")</f>
        <v>0.3683353683353684</v>
      </c>
      <c r="BP119" s="64">
        <f>IFERROR(1/J119*(Y119/H119),"0")</f>
        <v>0.37362637362637363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67.037037037037038</v>
      </c>
      <c r="Y121" s="559">
        <f>IFERROR(Y117/H117,"0")+IFERROR(Y118/H118,"0")+IFERROR(Y119/H119,"0")+IFERROR(Y120/H120,"0")</f>
        <v>68</v>
      </c>
      <c r="Z121" s="559">
        <f>IFERROR(IF(Z117="",0,Z117),"0")+IFERROR(IF(Z118="",0,Z118),"0")+IFERROR(IF(Z119="",0,Z119),"0")+IFERROR(IF(Z120="",0,Z120),"0")</f>
        <v>0.44268000000000002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181</v>
      </c>
      <c r="Y122" s="559">
        <f>IFERROR(SUM(Y117:Y120),"0")</f>
        <v>183.60000000000002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180</v>
      </c>
      <c r="Y162" s="558">
        <f t="shared" ref="Y162:Y170" si="16">IFERROR(IF(X162="",0,CEILING((X162/$H162),1)*$H162),"")</f>
        <v>180.6</v>
      </c>
      <c r="Z162" s="36">
        <f>IFERROR(IF(Y162=0,"",ROUNDUP(Y162/H162,0)*0.00902),"")</f>
        <v>0.38785999999999998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191.57142857142856</v>
      </c>
      <c r="BN162" s="64">
        <f t="shared" ref="BN162:BN170" si="18">IFERROR(Y162*I162/H162,"0")</f>
        <v>192.20999999999998</v>
      </c>
      <c r="BO162" s="64">
        <f t="shared" ref="BO162:BO170" si="19">IFERROR(1/J162*(X162/H162),"0")</f>
        <v>0.32467532467532467</v>
      </c>
      <c r="BP162" s="64">
        <f t="shared" ref="BP162:BP170" si="20">IFERROR(1/J162*(Y162/H162),"0")</f>
        <v>0.32575757575757575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203</v>
      </c>
      <c r="Y164" s="558">
        <f t="shared" si="16"/>
        <v>205.8</v>
      </c>
      <c r="Z164" s="36">
        <f>IFERROR(IF(Y164=0,"",ROUNDUP(Y164/H164,0)*0.00902),"")</f>
        <v>0.44198000000000004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213.15</v>
      </c>
      <c r="BN164" s="64">
        <f t="shared" si="18"/>
        <v>216.09</v>
      </c>
      <c r="BO164" s="64">
        <f t="shared" si="19"/>
        <v>0.36616161616161613</v>
      </c>
      <c r="BP164" s="64">
        <f t="shared" si="20"/>
        <v>0.37121212121212122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8</v>
      </c>
      <c r="Y165" s="558">
        <f t="shared" si="16"/>
        <v>8.4</v>
      </c>
      <c r="Z165" s="36">
        <f>IFERROR(IF(Y165=0,"",ROUNDUP(Y165/H165,0)*0.00502),"")</f>
        <v>2.0080000000000001E-2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8.4952380952380953</v>
      </c>
      <c r="BN165" s="64">
        <f t="shared" si="18"/>
        <v>8.92</v>
      </c>
      <c r="BO165" s="64">
        <f t="shared" si="19"/>
        <v>1.6280016280016282E-2</v>
      </c>
      <c r="BP165" s="64">
        <f t="shared" si="20"/>
        <v>1.7094017094017096E-2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54</v>
      </c>
      <c r="Y167" s="558">
        <f t="shared" si="16"/>
        <v>54</v>
      </c>
      <c r="Z167" s="36">
        <f>IFERROR(IF(Y167=0,"",ROUNDUP(Y167/H167,0)*0.00502),"")</f>
        <v>0.15060000000000001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57.9</v>
      </c>
      <c r="BN167" s="64">
        <f t="shared" si="18"/>
        <v>57.9</v>
      </c>
      <c r="BO167" s="64">
        <f t="shared" si="19"/>
        <v>0.12820512820512822</v>
      </c>
      <c r="BP167" s="64">
        <f t="shared" si="20"/>
        <v>0.12820512820512822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29</v>
      </c>
      <c r="Y168" s="558">
        <f t="shared" si="16"/>
        <v>29.400000000000002</v>
      </c>
      <c r="Z168" s="36">
        <f>IFERROR(IF(Y168=0,"",ROUNDUP(Y168/H168,0)*0.00502),"")</f>
        <v>7.0280000000000009E-2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30.380952380952383</v>
      </c>
      <c r="BN168" s="64">
        <f t="shared" si="18"/>
        <v>30.8</v>
      </c>
      <c r="BO168" s="64">
        <f t="shared" si="19"/>
        <v>5.9015059015059018E-2</v>
      </c>
      <c r="BP168" s="64">
        <f t="shared" si="20"/>
        <v>5.9829059829059839E-2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138.8095238095238</v>
      </c>
      <c r="Y171" s="559">
        <f>IFERROR(Y162/H162,"0")+IFERROR(Y163/H163,"0")+IFERROR(Y164/H164,"0")+IFERROR(Y165/H165,"0")+IFERROR(Y166/H166,"0")+IFERROR(Y167/H167,"0")+IFERROR(Y168/H168,"0")+IFERROR(Y169/H169,"0")+IFERROR(Y170/H170,"0")</f>
        <v>140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1.0708000000000002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474</v>
      </c>
      <c r="Y172" s="559">
        <f>IFERROR(SUM(Y162:Y170),"0")</f>
        <v>478.19999999999993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293</v>
      </c>
      <c r="Y195" s="558">
        <f t="shared" ref="Y195:Y202" si="21">IFERROR(IF(X195="",0,CEILING((X195/$H195),1)*$H195),"")</f>
        <v>297</v>
      </c>
      <c r="Z195" s="36">
        <f>IFERROR(IF(Y195=0,"",ROUNDUP(Y195/H195,0)*0.00902),"")</f>
        <v>0.49609999999999999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304.39444444444445</v>
      </c>
      <c r="BN195" s="64">
        <f t="shared" ref="BN195:BN202" si="23">IFERROR(Y195*I195/H195,"0")</f>
        <v>308.55</v>
      </c>
      <c r="BO195" s="64">
        <f t="shared" ref="BO195:BO202" si="24">IFERROR(1/J195*(X195/H195),"0")</f>
        <v>0.41105499438832765</v>
      </c>
      <c r="BP195" s="64">
        <f t="shared" ref="BP195:BP202" si="25">IFERROR(1/J195*(Y195/H195),"0")</f>
        <v>0.41666666666666663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283</v>
      </c>
      <c r="Y196" s="558">
        <f t="shared" si="21"/>
        <v>286.20000000000005</v>
      </c>
      <c r="Z196" s="36">
        <f>IFERROR(IF(Y196=0,"",ROUNDUP(Y196/H196,0)*0.00902),"")</f>
        <v>0.47806000000000004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294.00555555555553</v>
      </c>
      <c r="BN196" s="64">
        <f t="shared" si="23"/>
        <v>297.33000000000004</v>
      </c>
      <c r="BO196" s="64">
        <f t="shared" si="24"/>
        <v>0.39702581369248036</v>
      </c>
      <c r="BP196" s="64">
        <f t="shared" si="25"/>
        <v>0.4015151515151516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241</v>
      </c>
      <c r="Y198" s="558">
        <f t="shared" si="21"/>
        <v>243.00000000000003</v>
      </c>
      <c r="Z198" s="36">
        <f>IFERROR(IF(Y198=0,"",ROUNDUP(Y198/H198,0)*0.00902),"")</f>
        <v>0.40590000000000004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250.37222222222221</v>
      </c>
      <c r="BN198" s="64">
        <f t="shared" si="23"/>
        <v>252.45000000000002</v>
      </c>
      <c r="BO198" s="64">
        <f t="shared" si="24"/>
        <v>0.33810325476992142</v>
      </c>
      <c r="BP198" s="64">
        <f t="shared" si="25"/>
        <v>0.34090909090909094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47</v>
      </c>
      <c r="Y199" s="558">
        <f t="shared" si="21"/>
        <v>48.6</v>
      </c>
      <c r="Z199" s="36">
        <f>IFERROR(IF(Y199=0,"",ROUNDUP(Y199/H199,0)*0.00502),"")</f>
        <v>0.13553999999999999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50.394444444444439</v>
      </c>
      <c r="BN199" s="64">
        <f t="shared" si="23"/>
        <v>52.11</v>
      </c>
      <c r="BO199" s="64">
        <f t="shared" si="24"/>
        <v>0.11158594491927826</v>
      </c>
      <c r="BP199" s="64">
        <f t="shared" si="25"/>
        <v>0.11538461538461539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39</v>
      </c>
      <c r="Y200" s="558">
        <f t="shared" si="21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41.166666666666664</v>
      </c>
      <c r="BN200" s="64">
        <f t="shared" si="23"/>
        <v>41.8</v>
      </c>
      <c r="BO200" s="64">
        <f t="shared" si="24"/>
        <v>9.2592592592592601E-2</v>
      </c>
      <c r="BP200" s="64">
        <f t="shared" si="25"/>
        <v>9.401709401709403E-2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36</v>
      </c>
      <c r="Y202" s="558">
        <f t="shared" si="21"/>
        <v>36</v>
      </c>
      <c r="Z202" s="36">
        <f>IFERROR(IF(Y202=0,"",ROUNDUP(Y202/H202,0)*0.00502),"")</f>
        <v>0.1004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37.999999999999993</v>
      </c>
      <c r="BN202" s="64">
        <f t="shared" si="23"/>
        <v>37.999999999999993</v>
      </c>
      <c r="BO202" s="64">
        <f t="shared" si="24"/>
        <v>8.5470085470085472E-2</v>
      </c>
      <c r="BP202" s="64">
        <f t="shared" si="25"/>
        <v>8.5470085470085472E-2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219.07407407407405</v>
      </c>
      <c r="Y203" s="559">
        <f>IFERROR(Y195/H195,"0")+IFERROR(Y196/H196,"0")+IFERROR(Y197/H197,"0")+IFERROR(Y198/H198,"0")+IFERROR(Y199/H199,"0")+IFERROR(Y200/H200,"0")+IFERROR(Y201/H201,"0")+IFERROR(Y202/H202,"0")</f>
        <v>222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1.7264400000000002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939</v>
      </c>
      <c r="Y204" s="559">
        <f>IFERROR(SUM(Y195:Y202),"0")</f>
        <v>950.40000000000009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483</v>
      </c>
      <c r="Y208" s="558">
        <f t="shared" si="26"/>
        <v>487.19999999999993</v>
      </c>
      <c r="Z208" s="36">
        <f>IFERROR(IF(Y208=0,"",ROUNDUP(Y208/H208,0)*0.01898),"")</f>
        <v>1.06288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511.81344827586213</v>
      </c>
      <c r="BN208" s="64">
        <f t="shared" si="28"/>
        <v>516.2639999999999</v>
      </c>
      <c r="BO208" s="64">
        <f t="shared" si="29"/>
        <v>0.8674568965517242</v>
      </c>
      <c r="BP208" s="64">
        <f t="shared" si="30"/>
        <v>0.875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259</v>
      </c>
      <c r="Y209" s="558">
        <f t="shared" si="26"/>
        <v>259.2</v>
      </c>
      <c r="Z209" s="36">
        <f t="shared" ref="Z209:Z214" si="31">IFERROR(IF(Y209=0,"",ROUNDUP(Y209/H209,0)*0.00651),"")</f>
        <v>0.70308000000000004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288.13749999999999</v>
      </c>
      <c r="BN209" s="64">
        <f t="shared" si="28"/>
        <v>288.36</v>
      </c>
      <c r="BO209" s="64">
        <f t="shared" si="29"/>
        <v>0.59294871794871806</v>
      </c>
      <c r="BP209" s="64">
        <f t="shared" si="30"/>
        <v>0.59340659340659341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521</v>
      </c>
      <c r="Y211" s="558">
        <f t="shared" si="26"/>
        <v>523.19999999999993</v>
      </c>
      <c r="Z211" s="36">
        <f t="shared" si="31"/>
        <v>1.4191800000000001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575.70500000000004</v>
      </c>
      <c r="BN211" s="64">
        <f t="shared" si="28"/>
        <v>578.13599999999997</v>
      </c>
      <c r="BO211" s="64">
        <f t="shared" si="29"/>
        <v>1.192765567765568</v>
      </c>
      <c r="BP211" s="64">
        <f t="shared" si="30"/>
        <v>1.1978021978021978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599</v>
      </c>
      <c r="Y212" s="558">
        <f t="shared" si="26"/>
        <v>600</v>
      </c>
      <c r="Z212" s="36">
        <f t="shared" si="31"/>
        <v>1.6274999999999999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661.89499999999998</v>
      </c>
      <c r="BN212" s="64">
        <f t="shared" si="28"/>
        <v>663</v>
      </c>
      <c r="BO212" s="64">
        <f t="shared" si="29"/>
        <v>1.3713369963369966</v>
      </c>
      <c r="BP212" s="64">
        <f t="shared" si="30"/>
        <v>1.3736263736263736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144</v>
      </c>
      <c r="Y213" s="558">
        <f t="shared" si="26"/>
        <v>144</v>
      </c>
      <c r="Z213" s="36">
        <f t="shared" si="31"/>
        <v>0.3906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159.12000000000003</v>
      </c>
      <c r="BN213" s="64">
        <f t="shared" si="28"/>
        <v>159.12000000000003</v>
      </c>
      <c r="BO213" s="64">
        <f t="shared" si="29"/>
        <v>0.32967032967032972</v>
      </c>
      <c r="BP213" s="64">
        <f t="shared" si="30"/>
        <v>0.32967032967032972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179</v>
      </c>
      <c r="Y214" s="558">
        <f t="shared" si="26"/>
        <v>180</v>
      </c>
      <c r="Z214" s="36">
        <f t="shared" si="31"/>
        <v>0.48825000000000002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198.24250000000001</v>
      </c>
      <c r="BN214" s="64">
        <f t="shared" si="28"/>
        <v>199.35</v>
      </c>
      <c r="BO214" s="64">
        <f t="shared" si="29"/>
        <v>0.4097985347985349</v>
      </c>
      <c r="BP214" s="64">
        <f t="shared" si="30"/>
        <v>0.41208791208791212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764.68390804597709</v>
      </c>
      <c r="Y215" s="559">
        <f>IFERROR(Y206/H206,"0")+IFERROR(Y207/H207,"0")+IFERROR(Y208/H208,"0")+IFERROR(Y209/H209,"0")+IFERROR(Y210/H210,"0")+IFERROR(Y211/H211,"0")+IFERROR(Y212/H212,"0")+IFERROR(Y213/H213,"0")+IFERROR(Y214/H214,"0")</f>
        <v>767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5.6914899999999999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2185</v>
      </c>
      <c r="Y216" s="559">
        <f>IFERROR(SUM(Y206:Y214),"0")</f>
        <v>2193.6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29</v>
      </c>
      <c r="Y218" s="558">
        <f>IFERROR(IF(X218="",0,CEILING((X218/$H218),1)*$H218),"")</f>
        <v>31.2</v>
      </c>
      <c r="Z218" s="36">
        <f>IFERROR(IF(Y218=0,"",ROUNDUP(Y218/H218,0)*0.00651),"")</f>
        <v>8.4629999999999997E-2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32.045000000000002</v>
      </c>
      <c r="BN218" s="64">
        <f>IFERROR(Y218*I218/H218,"0")</f>
        <v>34.476000000000006</v>
      </c>
      <c r="BO218" s="64">
        <f>IFERROR(1/J218*(X218/H218),"0")</f>
        <v>6.6391941391941406E-2</v>
      </c>
      <c r="BP218" s="64">
        <f>IFERROR(1/J218*(Y218/H218),"0")</f>
        <v>7.1428571428571438E-2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12.083333333333334</v>
      </c>
      <c r="Y220" s="559">
        <f>IFERROR(Y218/H218,"0")+IFERROR(Y219/H219,"0")</f>
        <v>13</v>
      </c>
      <c r="Z220" s="559">
        <f>IFERROR(IF(Z218="",0,Z218),"0")+IFERROR(IF(Z219="",0,Z219),"0")</f>
        <v>8.4629999999999997E-2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29</v>
      </c>
      <c r="Y221" s="559">
        <f>IFERROR(SUM(Y218:Y219),"0")</f>
        <v>31.2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96</v>
      </c>
      <c r="Y224" s="558">
        <f t="shared" ref="Y224:Y230" si="32">IFERROR(IF(X224="",0,CEILING((X224/$H224),1)*$H224),"")</f>
        <v>104.39999999999999</v>
      </c>
      <c r="Z224" s="36">
        <f>IFERROR(IF(Y224=0,"",ROUNDUP(Y224/H224,0)*0.01898),"")</f>
        <v>0.17082</v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99.600000000000009</v>
      </c>
      <c r="BN224" s="64">
        <f t="shared" ref="BN224:BN230" si="34">IFERROR(Y224*I224/H224,"0")</f>
        <v>108.315</v>
      </c>
      <c r="BO224" s="64">
        <f t="shared" ref="BO224:BO230" si="35">IFERROR(1/J224*(X224/H224),"0")</f>
        <v>0.12931034482758622</v>
      </c>
      <c r="BP224" s="64">
        <f t="shared" ref="BP224:BP230" si="36">IFERROR(1/J224*(Y224/H224),"0")</f>
        <v>0.140625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8.2758620689655178</v>
      </c>
      <c r="Y231" s="559">
        <f>IFERROR(Y224/H224,"0")+IFERROR(Y225/H225,"0")+IFERROR(Y226/H226,"0")+IFERROR(Y227/H227,"0")+IFERROR(Y228/H228,"0")+IFERROR(Y229/H229,"0")+IFERROR(Y230/H230,"0")</f>
        <v>9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0.17082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96</v>
      </c>
      <c r="Y232" s="559">
        <f>IFERROR(SUM(Y224:Y230),"0")</f>
        <v>104.39999999999999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5</v>
      </c>
      <c r="Y269" s="558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5.5250000000000012</v>
      </c>
      <c r="BN269" s="64">
        <f>IFERROR(Y269*I269/H269,"0")</f>
        <v>7.9560000000000004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</v>
      </c>
      <c r="Y270" s="558">
        <f>IFERROR(IF(X270="",0,CEILING((X270/$H270),1)*$H270),"")</f>
        <v>2.4</v>
      </c>
      <c r="Z270" s="36">
        <f>IFERROR(IF(Y270=0,"",ROUNDUP(Y270/H270,0)*0.00651),"")</f>
        <v>6.5100000000000002E-3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1.0750000000000002</v>
      </c>
      <c r="BN270" s="64">
        <f>IFERROR(Y270*I270/H270,"0")</f>
        <v>2.58</v>
      </c>
      <c r="BO270" s="64">
        <f>IFERROR(1/J270*(X270/H270),"0")</f>
        <v>2.2893772893772895E-3</v>
      </c>
      <c r="BP270" s="64">
        <f>IFERROR(1/J270*(Y270/H270),"0")</f>
        <v>5.4945054945054949E-3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2.5</v>
      </c>
      <c r="Y271" s="559">
        <f>IFERROR(Y268/H268,"0")+IFERROR(Y269/H269,"0")+IFERROR(Y270/H270,"0")</f>
        <v>4</v>
      </c>
      <c r="Z271" s="559">
        <f>IFERROR(IF(Z268="",0,Z268),"0")+IFERROR(IF(Z269="",0,Z269),"0")+IFERROR(IF(Z270="",0,Z270),"0")</f>
        <v>2.6040000000000001E-2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6</v>
      </c>
      <c r="Y272" s="559">
        <f>IFERROR(SUM(Y268:Y270),"0")</f>
        <v>9.6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17</v>
      </c>
      <c r="Y304" s="558">
        <f t="shared" si="42"/>
        <v>18</v>
      </c>
      <c r="Z304" s="36">
        <f>IFERROR(IF(Y304=0,"",ROUNDUP(Y304/H304,0)*0.00651),"")</f>
        <v>6.5100000000000005E-2</v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19.153333333333332</v>
      </c>
      <c r="BN304" s="64">
        <f t="shared" si="44"/>
        <v>20.279999999999998</v>
      </c>
      <c r="BO304" s="64">
        <f t="shared" si="45"/>
        <v>5.1892551892551896E-2</v>
      </c>
      <c r="BP304" s="64">
        <f t="shared" si="46"/>
        <v>5.4945054945054951E-2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9.4444444444444446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6.5100000000000005E-2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17</v>
      </c>
      <c r="Y306" s="559">
        <f>IFERROR(SUM(Y298:Y304),"0")</f>
        <v>18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27</v>
      </c>
      <c r="Y312" s="558">
        <f>IFERROR(IF(X312="",0,CEILING((X312/$H312),1)*$H312),"")</f>
        <v>27</v>
      </c>
      <c r="Z312" s="36">
        <f>IFERROR(IF(Y312=0,"",ROUNDUP(Y312/H312,0)*0.00651),"")</f>
        <v>6.5100000000000005E-2</v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29.58</v>
      </c>
      <c r="BN312" s="64">
        <f>IFERROR(Y312*I312/H312,"0")</f>
        <v>29.58</v>
      </c>
      <c r="BO312" s="64">
        <f>IFERROR(1/J312*(X312/H312),"0")</f>
        <v>5.4945054945054951E-2</v>
      </c>
      <c r="BP312" s="64">
        <f>IFERROR(1/J312*(Y312/H312),"0")</f>
        <v>5.4945054945054951E-2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10</v>
      </c>
      <c r="Y313" s="559">
        <f>IFERROR(Y308/H308,"0")+IFERROR(Y309/H309,"0")+IFERROR(Y310/H310,"0")+IFERROR(Y311/H311,"0")+IFERROR(Y312/H312,"0")</f>
        <v>10</v>
      </c>
      <c r="Z313" s="559">
        <f>IFERROR(IF(Z308="",0,Z308),"0")+IFERROR(IF(Z309="",0,Z309),"0")+IFERROR(IF(Z310="",0,Z310),"0")+IFERROR(IF(Z311="",0,Z311),"0")+IFERROR(IF(Z312="",0,Z312),"0")</f>
        <v>6.5100000000000005E-2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27</v>
      </c>
      <c r="Y314" s="559">
        <f>IFERROR(SUM(Y308:Y312),"0")</f>
        <v>27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137</v>
      </c>
      <c r="Y316" s="558">
        <f>IFERROR(IF(X316="",0,CEILING((X316/$H316),1)*$H316),"")</f>
        <v>142.80000000000001</v>
      </c>
      <c r="Z316" s="36">
        <f>IFERROR(IF(Y316=0,"",ROUNDUP(Y316/H316,0)*0.01898),"")</f>
        <v>0.32266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145.46464285714285</v>
      </c>
      <c r="BN316" s="64">
        <f>IFERROR(Y316*I316/H316,"0")</f>
        <v>151.62300000000002</v>
      </c>
      <c r="BO316" s="64">
        <f>IFERROR(1/J316*(X316/H316),"0")</f>
        <v>0.25483630952380953</v>
      </c>
      <c r="BP316" s="64">
        <f>IFERROR(1/J316*(Y316/H316),"0")</f>
        <v>0.265625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483</v>
      </c>
      <c r="Y317" s="558">
        <f>IFERROR(IF(X317="",0,CEILING((X317/$H317),1)*$H317),"")</f>
        <v>483.59999999999997</v>
      </c>
      <c r="Z317" s="36">
        <f>IFERROR(IF(Y317=0,"",ROUNDUP(Y317/H317,0)*0.01898),"")</f>
        <v>1.17676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515.13807692307694</v>
      </c>
      <c r="BN317" s="64">
        <f>IFERROR(Y317*I317/H317,"0")</f>
        <v>515.77800000000002</v>
      </c>
      <c r="BO317" s="64">
        <f>IFERROR(1/J317*(X317/H317),"0")</f>
        <v>0.96754807692307698</v>
      </c>
      <c r="BP317" s="64">
        <f>IFERROR(1/J317*(Y317/H317),"0")</f>
        <v>0.96875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121</v>
      </c>
      <c r="Y318" s="558">
        <f>IFERROR(IF(X318="",0,CEILING((X318/$H318),1)*$H318),"")</f>
        <v>126</v>
      </c>
      <c r="Z318" s="36">
        <f>IFERROR(IF(Y318=0,"",ROUNDUP(Y318/H318,0)*0.01898),"")</f>
        <v>0.28470000000000001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128.47607142857143</v>
      </c>
      <c r="BN318" s="64">
        <f>IFERROR(Y318*I318/H318,"0")</f>
        <v>133.785</v>
      </c>
      <c r="BO318" s="64">
        <f>IFERROR(1/J318*(X318/H318),"0")</f>
        <v>0.22507440476190474</v>
      </c>
      <c r="BP318" s="64">
        <f>IFERROR(1/J318*(Y318/H318),"0")</f>
        <v>0.234375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92.637362637362628</v>
      </c>
      <c r="Y319" s="559">
        <f>IFERROR(Y316/H316,"0")+IFERROR(Y317/H317,"0")+IFERROR(Y318/H318,"0")</f>
        <v>94</v>
      </c>
      <c r="Z319" s="559">
        <f>IFERROR(IF(Z316="",0,Z316),"0")+IFERROR(IF(Z317="",0,Z317),"0")+IFERROR(IF(Z318="",0,Z318),"0")</f>
        <v>1.7841199999999999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741</v>
      </c>
      <c r="Y320" s="559">
        <f>IFERROR(SUM(Y316:Y318),"0")</f>
        <v>752.4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3</v>
      </c>
      <c r="Y324" s="558">
        <f>IFERROR(IF(X324="",0,CEILING((X324/$H324),1)*$H324),"")</f>
        <v>5.0999999999999996</v>
      </c>
      <c r="Z324" s="36">
        <f>IFERROR(IF(Y324=0,"",ROUNDUP(Y324/H324,0)*0.00651),"")</f>
        <v>1.302E-2</v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3.4764705882352946</v>
      </c>
      <c r="BN324" s="64">
        <f>IFERROR(Y324*I324/H324,"0")</f>
        <v>5.91</v>
      </c>
      <c r="BO324" s="64">
        <f>IFERROR(1/J324*(X324/H324),"0")</f>
        <v>6.4641241111829352E-3</v>
      </c>
      <c r="BP324" s="64">
        <f>IFERROR(1/J324*(Y324/H324),"0")</f>
        <v>1.098901098901099E-2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13</v>
      </c>
      <c r="Y325" s="558">
        <f>IFERROR(IF(X325="",0,CEILING((X325/$H325),1)*$H325),"")</f>
        <v>15.299999999999999</v>
      </c>
      <c r="Z325" s="36">
        <f>IFERROR(IF(Y325=0,"",ROUNDUP(Y325/H325,0)*0.00651),"")</f>
        <v>3.9059999999999997E-2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14.68235294117647</v>
      </c>
      <c r="BN325" s="64">
        <f>IFERROR(Y325*I325/H325,"0")</f>
        <v>17.279999999999998</v>
      </c>
      <c r="BO325" s="64">
        <f>IFERROR(1/J325*(X325/H325),"0")</f>
        <v>2.8011204481792722E-2</v>
      </c>
      <c r="BP325" s="64">
        <f>IFERROR(1/J325*(Y325/H325),"0")</f>
        <v>3.2967032967032968E-2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6.2745098039215694</v>
      </c>
      <c r="Y326" s="559">
        <f>IFERROR(Y322/H322,"0")+IFERROR(Y323/H323,"0")+IFERROR(Y324/H324,"0")+IFERROR(Y325/H325,"0")</f>
        <v>8</v>
      </c>
      <c r="Z326" s="559">
        <f>IFERROR(IF(Z322="",0,Z322),"0")+IFERROR(IF(Z323="",0,Z323),"0")+IFERROR(IF(Z324="",0,Z324),"0")+IFERROR(IF(Z325="",0,Z325),"0")</f>
        <v>5.2080000000000001E-2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16</v>
      </c>
      <c r="Y327" s="559">
        <f>IFERROR(SUM(Y322:Y325),"0")</f>
        <v>20.399999999999999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69</v>
      </c>
      <c r="Y336" s="558">
        <f>IFERROR(IF(X336="",0,CEILING((X336/$H336),1)*$H336),"")</f>
        <v>72.899999999999991</v>
      </c>
      <c r="Z336" s="36">
        <f>IFERROR(IF(Y336=0,"",ROUNDUP(Y336/H336,0)*0.01898),"")</f>
        <v>0.17082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73.421111111111117</v>
      </c>
      <c r="BN336" s="64">
        <f>IFERROR(Y336*I336/H336,"0")</f>
        <v>77.570999999999998</v>
      </c>
      <c r="BO336" s="64">
        <f>IFERROR(1/J336*(X336/H336),"0")</f>
        <v>0.13310185185185186</v>
      </c>
      <c r="BP336" s="64">
        <f>IFERROR(1/J336*(Y336/H336),"0")</f>
        <v>0.140625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8.518518518518519</v>
      </c>
      <c r="Y339" s="559">
        <f>IFERROR(Y336/H336,"0")+IFERROR(Y337/H337,"0")+IFERROR(Y338/H338,"0")</f>
        <v>9</v>
      </c>
      <c r="Z339" s="559">
        <f>IFERROR(IF(Z336="",0,Z336),"0")+IFERROR(IF(Z337="",0,Z337),"0")+IFERROR(IF(Z338="",0,Z338),"0")</f>
        <v>0.17082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69</v>
      </c>
      <c r="Y340" s="559">
        <f>IFERROR(SUM(Y336:Y338),"0")</f>
        <v>72.899999999999991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560</v>
      </c>
      <c r="Y344" s="558">
        <f t="shared" ref="Y344:Y350" si="47">IFERROR(IF(X344="",0,CEILING((X344/$H344),1)*$H344),"")</f>
        <v>570</v>
      </c>
      <c r="Z344" s="36">
        <f>IFERROR(IF(Y344=0,"",ROUNDUP(Y344/H344,0)*0.02175),"")</f>
        <v>0.8264999999999999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577.92000000000007</v>
      </c>
      <c r="BN344" s="64">
        <f t="shared" ref="BN344:BN350" si="49">IFERROR(Y344*I344/H344,"0")</f>
        <v>588.24</v>
      </c>
      <c r="BO344" s="64">
        <f t="shared" ref="BO344:BO350" si="50">IFERROR(1/J344*(X344/H344),"0")</f>
        <v>0.77777777777777779</v>
      </c>
      <c r="BP344" s="64">
        <f t="shared" ref="BP344:BP350" si="51">IFERROR(1/J344*(Y344/H344),"0")</f>
        <v>0.79166666666666663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614</v>
      </c>
      <c r="Y345" s="558">
        <f t="shared" si="47"/>
        <v>615</v>
      </c>
      <c r="Z345" s="36">
        <f>IFERROR(IF(Y345=0,"",ROUNDUP(Y345/H345,0)*0.02175),"")</f>
        <v>0.89174999999999993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633.64800000000002</v>
      </c>
      <c r="BN345" s="64">
        <f t="shared" si="49"/>
        <v>634.68000000000006</v>
      </c>
      <c r="BO345" s="64">
        <f t="shared" si="50"/>
        <v>0.85277777777777763</v>
      </c>
      <c r="BP345" s="64">
        <f t="shared" si="51"/>
        <v>0.85416666666666663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313</v>
      </c>
      <c r="Y346" s="558">
        <f t="shared" si="47"/>
        <v>315</v>
      </c>
      <c r="Z346" s="36">
        <f>IFERROR(IF(Y346=0,"",ROUNDUP(Y346/H346,0)*0.02175),"")</f>
        <v>0.45674999999999999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323.01599999999996</v>
      </c>
      <c r="BN346" s="64">
        <f t="shared" si="49"/>
        <v>325.08</v>
      </c>
      <c r="BO346" s="64">
        <f t="shared" si="50"/>
        <v>0.43472222222222223</v>
      </c>
      <c r="BP346" s="64">
        <f t="shared" si="51"/>
        <v>0.4375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596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615.072</v>
      </c>
      <c r="BN347" s="64">
        <f t="shared" si="49"/>
        <v>619.20000000000005</v>
      </c>
      <c r="BO347" s="64">
        <f t="shared" si="50"/>
        <v>0.82777777777777772</v>
      </c>
      <c r="BP347" s="64">
        <f t="shared" si="51"/>
        <v>0.83333333333333326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138.86666666666667</v>
      </c>
      <c r="Y351" s="559">
        <f>IFERROR(Y344/H344,"0")+IFERROR(Y345/H345,"0")+IFERROR(Y346/H346,"0")+IFERROR(Y347/H347,"0")+IFERROR(Y348/H348,"0")+IFERROR(Y349/H349,"0")+IFERROR(Y350/H350,"0")</f>
        <v>140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3.0449999999999999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2083</v>
      </c>
      <c r="Y352" s="559">
        <f>IFERROR(SUM(Y344:Y350),"0")</f>
        <v>2100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784</v>
      </c>
      <c r="Y354" s="558">
        <f>IFERROR(IF(X354="",0,CEILING((X354/$H354),1)*$H354),"")</f>
        <v>795</v>
      </c>
      <c r="Z354" s="36">
        <f>IFERROR(IF(Y354=0,"",ROUNDUP(Y354/H354,0)*0.02175),"")</f>
        <v>1.1527499999999999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809.08799999999997</v>
      </c>
      <c r="BN354" s="64">
        <f>IFERROR(Y354*I354/H354,"0")</f>
        <v>820.44</v>
      </c>
      <c r="BO354" s="64">
        <f>IFERROR(1/J354*(X354/H354),"0")</f>
        <v>1.0888888888888888</v>
      </c>
      <c r="BP354" s="64">
        <f>IFERROR(1/J354*(Y354/H354),"0")</f>
        <v>1.1041666666666665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52.266666666666666</v>
      </c>
      <c r="Y356" s="559">
        <f>IFERROR(Y354/H354,"0")+IFERROR(Y355/H355,"0")</f>
        <v>53</v>
      </c>
      <c r="Z356" s="559">
        <f>IFERROR(IF(Z354="",0,Z354),"0")+IFERROR(IF(Z355="",0,Z355),"0")</f>
        <v>1.1527499999999999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784</v>
      </c>
      <c r="Y357" s="559">
        <f>IFERROR(SUM(Y354:Y355),"0")</f>
        <v>795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26</v>
      </c>
      <c r="Y360" s="558">
        <f>IFERROR(IF(X360="",0,CEILING((X360/$H360),1)*$H360),"")</f>
        <v>27</v>
      </c>
      <c r="Z360" s="36">
        <f>IFERROR(IF(Y360=0,"",ROUNDUP(Y360/H360,0)*0.01898),"")</f>
        <v>5.6940000000000004E-2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27.499333333333333</v>
      </c>
      <c r="BN360" s="64">
        <f>IFERROR(Y360*I360/H360,"0")</f>
        <v>28.556999999999999</v>
      </c>
      <c r="BO360" s="64">
        <f>IFERROR(1/J360*(X360/H360),"0")</f>
        <v>4.5138888888888888E-2</v>
      </c>
      <c r="BP360" s="64">
        <f>IFERROR(1/J360*(Y360/H360),"0")</f>
        <v>4.6875E-2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2.8888888888888888</v>
      </c>
      <c r="Y361" s="559">
        <f>IFERROR(Y359/H359,"0")+IFERROR(Y360/H360,"0")</f>
        <v>3</v>
      </c>
      <c r="Z361" s="559">
        <f>IFERROR(IF(Z359="",0,Z359),"0")+IFERROR(IF(Z360="",0,Z360),"0")</f>
        <v>5.6940000000000004E-2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26</v>
      </c>
      <c r="Y362" s="559">
        <f>IFERROR(SUM(Y359:Y360),"0")</f>
        <v>27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93</v>
      </c>
      <c r="Y370" s="558">
        <f>IFERROR(IF(X370="",0,CEILING((X370/$H370),1)*$H370),"")</f>
        <v>96</v>
      </c>
      <c r="Z370" s="36">
        <f>IFERROR(IF(Y370=0,"",ROUNDUP(Y370/H370,0)*0.01898),"")</f>
        <v>0.15184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96.371250000000018</v>
      </c>
      <c r="BN370" s="64">
        <f>IFERROR(Y370*I370/H370,"0")</f>
        <v>99.48</v>
      </c>
      <c r="BO370" s="64">
        <f>IFERROR(1/J370*(X370/H370),"0")</f>
        <v>0.12109375</v>
      </c>
      <c r="BP370" s="64">
        <f>IFERROR(1/J370*(Y370/H370),"0")</f>
        <v>0.125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7.75</v>
      </c>
      <c r="Y372" s="559">
        <f>IFERROR(Y369/H369,"0")+IFERROR(Y370/H370,"0")+IFERROR(Y371/H371,"0")</f>
        <v>8</v>
      </c>
      <c r="Z372" s="559">
        <f>IFERROR(IF(Z369="",0,Z369),"0")+IFERROR(IF(Z370="",0,Z370),"0")+IFERROR(IF(Z371="",0,Z371),"0")</f>
        <v>0.15184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93</v>
      </c>
      <c r="Y373" s="559">
        <f>IFERROR(SUM(Y369:Y371),"0")</f>
        <v>96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1188</v>
      </c>
      <c r="Y379" s="558">
        <f>IFERROR(IF(X379="",0,CEILING((X379/$H379),1)*$H379),"")</f>
        <v>1188</v>
      </c>
      <c r="Z379" s="36">
        <f>IFERROR(IF(Y379=0,"",ROUNDUP(Y379/H379,0)*0.01898),"")</f>
        <v>2.50536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1256.508</v>
      </c>
      <c r="BN379" s="64">
        <f>IFERROR(Y379*I379/H379,"0")</f>
        <v>1256.508</v>
      </c>
      <c r="BO379" s="64">
        <f>IFERROR(1/J379*(X379/H379),"0")</f>
        <v>2.0625</v>
      </c>
      <c r="BP379" s="64">
        <f>IFERROR(1/J379*(Y379/H379),"0")</f>
        <v>2.0625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132</v>
      </c>
      <c r="Y381" s="559">
        <f>IFERROR(Y379/H379,"0")+IFERROR(Y380/H380,"0")</f>
        <v>132</v>
      </c>
      <c r="Z381" s="559">
        <f>IFERROR(IF(Z379="",0,Z379),"0")+IFERROR(IF(Z380="",0,Z380),"0")</f>
        <v>2.50536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1188</v>
      </c>
      <c r="Y382" s="559">
        <f>IFERROR(SUM(Y379:Y380),"0")</f>
        <v>1188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111</v>
      </c>
      <c r="Y432" s="558">
        <f t="shared" ref="Y432:Y445" si="58">IFERROR(IF(X432="",0,CEILING((X432/$H432),1)*$H432),"")</f>
        <v>116.16000000000001</v>
      </c>
      <c r="Z432" s="36">
        <f t="shared" ref="Z432:Z438" si="59">IFERROR(IF(Y432=0,"",ROUNDUP(Y432/H432,0)*0.01196),"")</f>
        <v>0.26312000000000002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118.5681818181818</v>
      </c>
      <c r="BN432" s="64">
        <f t="shared" ref="BN432:BN445" si="61">IFERROR(Y432*I432/H432,"0")</f>
        <v>124.08000000000001</v>
      </c>
      <c r="BO432" s="64">
        <f t="shared" ref="BO432:BO445" si="62">IFERROR(1/J432*(X432/H432),"0")</f>
        <v>0.20214160839160841</v>
      </c>
      <c r="BP432" s="64">
        <f t="shared" ref="BP432:BP445" si="63">IFERROR(1/J432*(Y432/H432),"0")</f>
        <v>0.21153846153846156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34</v>
      </c>
      <c r="Y433" s="558">
        <f t="shared" si="58"/>
        <v>36.96</v>
      </c>
      <c r="Z433" s="36">
        <f t="shared" si="59"/>
        <v>8.3720000000000003E-2</v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36.318181818181813</v>
      </c>
      <c r="BN433" s="64">
        <f t="shared" si="61"/>
        <v>39.479999999999997</v>
      </c>
      <c r="BO433" s="64">
        <f t="shared" si="62"/>
        <v>6.1917249417249423E-2</v>
      </c>
      <c r="BP433" s="64">
        <f t="shared" si="63"/>
        <v>6.7307692307692318E-2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180</v>
      </c>
      <c r="Y434" s="558">
        <f t="shared" si="58"/>
        <v>184.8</v>
      </c>
      <c r="Z434" s="36">
        <f t="shared" si="59"/>
        <v>0.41860000000000003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192.27272727272725</v>
      </c>
      <c r="BN434" s="64">
        <f t="shared" si="61"/>
        <v>197.39999999999998</v>
      </c>
      <c r="BO434" s="64">
        <f t="shared" si="62"/>
        <v>0.32779720279720276</v>
      </c>
      <c r="BP434" s="64">
        <f t="shared" si="63"/>
        <v>0.33653846153846156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635</v>
      </c>
      <c r="Y437" s="558">
        <f t="shared" si="58"/>
        <v>638.88</v>
      </c>
      <c r="Z437" s="36">
        <f t="shared" si="59"/>
        <v>1.44716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678.29545454545439</v>
      </c>
      <c r="BN437" s="64">
        <f t="shared" si="61"/>
        <v>682.43999999999994</v>
      </c>
      <c r="BO437" s="64">
        <f t="shared" si="62"/>
        <v>1.1563956876456878</v>
      </c>
      <c r="BP437" s="64">
        <f t="shared" si="63"/>
        <v>1.1634615384615385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40</v>
      </c>
      <c r="Y440" s="558">
        <f t="shared" si="58"/>
        <v>43.199999999999996</v>
      </c>
      <c r="Z440" s="36">
        <f>IFERROR(IF(Y440=0,"",ROUNDUP(Y440/H440,0)*0.00902),"")</f>
        <v>8.1180000000000002E-2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57.75</v>
      </c>
      <c r="BN440" s="64">
        <f t="shared" si="61"/>
        <v>62.37</v>
      </c>
      <c r="BO440" s="64">
        <f t="shared" si="62"/>
        <v>6.3131313131313135E-2</v>
      </c>
      <c r="BP440" s="64">
        <f t="shared" si="63"/>
        <v>6.8181818181818177E-2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190.15151515151516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2.2937799999999999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1000</v>
      </c>
      <c r="Y447" s="559">
        <f>IFERROR(SUM(Y432:Y445),"0")</f>
        <v>1020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239</v>
      </c>
      <c r="Y449" s="558">
        <f>IFERROR(IF(X449="",0,CEILING((X449/$H449),1)*$H449),"")</f>
        <v>242.88000000000002</v>
      </c>
      <c r="Z449" s="36">
        <f>IFERROR(IF(Y449=0,"",ROUNDUP(Y449/H449,0)*0.01196),"")</f>
        <v>0.55015999999999998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255.29545454545453</v>
      </c>
      <c r="BN449" s="64">
        <f>IFERROR(Y449*I449/H449,"0")</f>
        <v>259.44</v>
      </c>
      <c r="BO449" s="64">
        <f>IFERROR(1/J449*(X449/H449),"0")</f>
        <v>0.43524184149184153</v>
      </c>
      <c r="BP449" s="64">
        <f>IFERROR(1/J449*(Y449/H449),"0")</f>
        <v>0.44230769230769235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21</v>
      </c>
      <c r="Y451" s="558">
        <f>IFERROR(IF(X451="",0,CEILING((X451/$H451),1)*$H451),"")</f>
        <v>24</v>
      </c>
      <c r="Z451" s="36">
        <f>IFERROR(IF(Y451=0,"",ROUNDUP(Y451/H451,0)*0.00902),"")</f>
        <v>4.5100000000000001E-2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30.318750000000001</v>
      </c>
      <c r="BN451" s="64">
        <f>IFERROR(Y451*I451/H451,"0")</f>
        <v>34.65</v>
      </c>
      <c r="BO451" s="64">
        <f>IFERROR(1/J451*(X451/H451),"0")</f>
        <v>3.3143939393939392E-2</v>
      </c>
      <c r="BP451" s="64">
        <f>IFERROR(1/J451*(Y451/H451),"0")</f>
        <v>3.787878787878788E-2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49.640151515151516</v>
      </c>
      <c r="Y452" s="559">
        <f>IFERROR(Y449/H449,"0")+IFERROR(Y450/H450,"0")+IFERROR(Y451/H451,"0")</f>
        <v>51</v>
      </c>
      <c r="Z452" s="559">
        <f>IFERROR(IF(Z449="",0,Z449),"0")+IFERROR(IF(Z450="",0,Z450),"0")+IFERROR(IF(Z451="",0,Z451),"0")</f>
        <v>0.59526000000000001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260</v>
      </c>
      <c r="Y453" s="559">
        <f>IFERROR(SUM(Y449:Y451),"0")</f>
        <v>266.88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296</v>
      </c>
      <c r="Y456" s="558">
        <f t="shared" si="64"/>
        <v>300.96000000000004</v>
      </c>
      <c r="Z456" s="36">
        <f>IFERROR(IF(Y456=0,"",ROUNDUP(Y456/H456,0)*0.01196),"")</f>
        <v>0.68171999999999999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316.18181818181813</v>
      </c>
      <c r="BN456" s="64">
        <f t="shared" si="66"/>
        <v>321.48</v>
      </c>
      <c r="BO456" s="64">
        <f t="shared" si="67"/>
        <v>0.53904428904428903</v>
      </c>
      <c r="BP456" s="64">
        <f t="shared" si="68"/>
        <v>0.54807692307692313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243</v>
      </c>
      <c r="Y457" s="558">
        <f t="shared" si="64"/>
        <v>248.16000000000003</v>
      </c>
      <c r="Z457" s="36">
        <f>IFERROR(IF(Y457=0,"",ROUNDUP(Y457/H457,0)*0.01196),"")</f>
        <v>0.56211999999999995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259.56818181818181</v>
      </c>
      <c r="BN457" s="64">
        <f t="shared" si="66"/>
        <v>265.08</v>
      </c>
      <c r="BO457" s="64">
        <f t="shared" si="67"/>
        <v>0.4425262237762238</v>
      </c>
      <c r="BP457" s="64">
        <f t="shared" si="68"/>
        <v>0.45192307692307693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102.08333333333333</v>
      </c>
      <c r="Y462" s="559">
        <f>IFERROR(Y455/H455,"0")+IFERROR(Y456/H456,"0")+IFERROR(Y457/H457,"0")+IFERROR(Y458/H458,"0")+IFERROR(Y459/H459,"0")+IFERROR(Y460/H460,"0")+IFERROR(Y461/H461,"0")</f>
        <v>104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1.2438400000000001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539</v>
      </c>
      <c r="Y463" s="559">
        <f>IFERROR(SUM(Y455:Y461),"0")</f>
        <v>549.12000000000012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11955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12125.399999999998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12684.321569119071</v>
      </c>
      <c r="Y506" s="559">
        <f>IFERROR(SUM(BN22:BN502),"0")</f>
        <v>12866.856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21</v>
      </c>
      <c r="Y507" s="38">
        <f>ROUNDUP(SUM(BP22:BP502),0)</f>
        <v>22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13209.321569119071</v>
      </c>
      <c r="Y508" s="559">
        <f>GrossWeightTotalR+PalletQtyTotalR*25</f>
        <v>13416.856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2190.2090357186203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2220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24.893229999999999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97.2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494.40000000000003</v>
      </c>
      <c r="E515" s="46">
        <f>IFERROR(Y89*1,"0")+IFERROR(Y90*1,"0")+IFERROR(Y91*1,"0")+IFERROR(Y95*1,"0")+IFERROR(Y96*1,"0")+IFERROR(Y97*1,"0")+IFERROR(Y98*1,"0")+IFERROR(Y99*1,"0")</f>
        <v>306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527.70000000000005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478.19999999999993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3175.2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104.39999999999999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9.6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817.8</v>
      </c>
      <c r="S515" s="46">
        <f>IFERROR(Y336*1,"0")+IFERROR(Y337*1,"0")+IFERROR(Y338*1,"0")</f>
        <v>72.899999999999991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2922</v>
      </c>
      <c r="U515" s="46">
        <f>IFERROR(Y369*1,"0")+IFERROR(Y370*1,"0")+IFERROR(Y371*1,"0")+IFERROR(Y375*1,"0")+IFERROR(Y379*1,"0")+IFERROR(Y380*1,"0")+IFERROR(Y384*1,"0")</f>
        <v>1284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1836.0000000000002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