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FC412875-C25E-4641-BC41-DA1EECADAF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Q70" i="1"/>
  <c r="AH69" i="1"/>
  <c r="AH65" i="1"/>
  <c r="Q96" i="1"/>
  <c r="V96" i="1" s="1"/>
  <c r="L96" i="1"/>
  <c r="Q95" i="1"/>
  <c r="V95" i="1" s="1"/>
  <c r="L95" i="1"/>
  <c r="Q94" i="1"/>
  <c r="L94" i="1"/>
  <c r="Q93" i="1"/>
  <c r="U93" i="1" s="1"/>
  <c r="L93" i="1"/>
  <c r="Q92" i="1"/>
  <c r="V92" i="1" s="1"/>
  <c r="L92" i="1"/>
  <c r="Q91" i="1"/>
  <c r="L91" i="1"/>
  <c r="Q90" i="1"/>
  <c r="V90" i="1" s="1"/>
  <c r="L90" i="1"/>
  <c r="Q89" i="1"/>
  <c r="L89" i="1"/>
  <c r="Q88" i="1"/>
  <c r="U88" i="1" s="1"/>
  <c r="L88" i="1"/>
  <c r="Q87" i="1"/>
  <c r="V87" i="1" s="1"/>
  <c r="L87" i="1"/>
  <c r="Q86" i="1"/>
  <c r="V86" i="1" s="1"/>
  <c r="L86" i="1"/>
  <c r="Q85" i="1"/>
  <c r="L85" i="1"/>
  <c r="Q84" i="1"/>
  <c r="U84" i="1" s="1"/>
  <c r="L84" i="1"/>
  <c r="Q83" i="1"/>
  <c r="U83" i="1" s="1"/>
  <c r="L83" i="1"/>
  <c r="Q82" i="1"/>
  <c r="V82" i="1" s="1"/>
  <c r="L82" i="1"/>
  <c r="Q81" i="1"/>
  <c r="V81" i="1" s="1"/>
  <c r="L81" i="1"/>
  <c r="Q80" i="1"/>
  <c r="V80" i="1" s="1"/>
  <c r="L80" i="1"/>
  <c r="Q79" i="1"/>
  <c r="V79" i="1" s="1"/>
  <c r="L79" i="1"/>
  <c r="Q78" i="1"/>
  <c r="L78" i="1"/>
  <c r="Q77" i="1"/>
  <c r="V77" i="1" s="1"/>
  <c r="L77" i="1"/>
  <c r="Q76" i="1"/>
  <c r="L76" i="1"/>
  <c r="Q75" i="1"/>
  <c r="V75" i="1" s="1"/>
  <c r="L75" i="1"/>
  <c r="Q74" i="1"/>
  <c r="V74" i="1" s="1"/>
  <c r="L74" i="1"/>
  <c r="Q73" i="1"/>
  <c r="V73" i="1" s="1"/>
  <c r="L73" i="1"/>
  <c r="Q72" i="1"/>
  <c r="L72" i="1"/>
  <c r="Q71" i="1"/>
  <c r="V71" i="1" s="1"/>
  <c r="L71" i="1"/>
  <c r="L70" i="1"/>
  <c r="Q69" i="1"/>
  <c r="V69" i="1" s="1"/>
  <c r="L69" i="1"/>
  <c r="Q68" i="1"/>
  <c r="R68" i="1" s="1"/>
  <c r="L68" i="1"/>
  <c r="Q67" i="1"/>
  <c r="V67" i="1" s="1"/>
  <c r="L67" i="1"/>
  <c r="F66" i="1"/>
  <c r="E66" i="1"/>
  <c r="L66" i="1" s="1"/>
  <c r="Q65" i="1"/>
  <c r="V65" i="1" s="1"/>
  <c r="L65" i="1"/>
  <c r="Q64" i="1"/>
  <c r="R64" i="1" s="1"/>
  <c r="L64" i="1"/>
  <c r="Q63" i="1"/>
  <c r="V63" i="1" s="1"/>
  <c r="L63" i="1"/>
  <c r="Q62" i="1"/>
  <c r="L62" i="1"/>
  <c r="Q61" i="1"/>
  <c r="V61" i="1" s="1"/>
  <c r="L61" i="1"/>
  <c r="Q60" i="1"/>
  <c r="L60" i="1"/>
  <c r="Q59" i="1"/>
  <c r="V59" i="1" s="1"/>
  <c r="L59" i="1"/>
  <c r="Q58" i="1"/>
  <c r="L58" i="1"/>
  <c r="V57" i="1"/>
  <c r="L57" i="1"/>
  <c r="Q56" i="1"/>
  <c r="L56" i="1"/>
  <c r="Q55" i="1"/>
  <c r="V55" i="1" s="1"/>
  <c r="L55" i="1"/>
  <c r="Q54" i="1"/>
  <c r="L54" i="1"/>
  <c r="Q53" i="1"/>
  <c r="V53" i="1" s="1"/>
  <c r="L53" i="1"/>
  <c r="Q52" i="1"/>
  <c r="L52" i="1"/>
  <c r="AH51" i="1"/>
  <c r="Q51" i="1"/>
  <c r="V51" i="1" s="1"/>
  <c r="L51" i="1"/>
  <c r="Q50" i="1"/>
  <c r="L50" i="1"/>
  <c r="Q49" i="1"/>
  <c r="U49" i="1" s="1"/>
  <c r="L49" i="1"/>
  <c r="Q48" i="1"/>
  <c r="V48" i="1" s="1"/>
  <c r="L48" i="1"/>
  <c r="Q47" i="1"/>
  <c r="L47" i="1"/>
  <c r="Q46" i="1"/>
  <c r="V46" i="1" s="1"/>
  <c r="L46" i="1"/>
  <c r="Q45" i="1"/>
  <c r="V45" i="1" s="1"/>
  <c r="L45" i="1"/>
  <c r="Q44" i="1"/>
  <c r="V44" i="1" s="1"/>
  <c r="L44" i="1"/>
  <c r="Q43" i="1"/>
  <c r="L43" i="1"/>
  <c r="Q42" i="1"/>
  <c r="V42" i="1" s="1"/>
  <c r="L42" i="1"/>
  <c r="Q41" i="1"/>
  <c r="V41" i="1" s="1"/>
  <c r="L41" i="1"/>
  <c r="Q40" i="1"/>
  <c r="V40" i="1" s="1"/>
  <c r="L40" i="1"/>
  <c r="AH39" i="1"/>
  <c r="Q39" i="1"/>
  <c r="U39" i="1" s="1"/>
  <c r="L39" i="1"/>
  <c r="Q38" i="1"/>
  <c r="V38" i="1" s="1"/>
  <c r="L38" i="1"/>
  <c r="Q37" i="1"/>
  <c r="V37" i="1" s="1"/>
  <c r="L37" i="1"/>
  <c r="Q36" i="1"/>
  <c r="V36" i="1" s="1"/>
  <c r="L36" i="1"/>
  <c r="Q35" i="1"/>
  <c r="L35" i="1"/>
  <c r="Q34" i="1"/>
  <c r="U34" i="1" s="1"/>
  <c r="L34" i="1"/>
  <c r="Q33" i="1"/>
  <c r="U33" i="1" s="1"/>
  <c r="L33" i="1"/>
  <c r="Q32" i="1"/>
  <c r="V32" i="1" s="1"/>
  <c r="L32" i="1"/>
  <c r="Q31" i="1"/>
  <c r="L31" i="1"/>
  <c r="Q30" i="1"/>
  <c r="V30" i="1" s="1"/>
  <c r="L30" i="1"/>
  <c r="Q29" i="1"/>
  <c r="L29" i="1"/>
  <c r="Q28" i="1"/>
  <c r="V28" i="1" s="1"/>
  <c r="L28" i="1"/>
  <c r="Q27" i="1"/>
  <c r="L27" i="1"/>
  <c r="Q26" i="1"/>
  <c r="V26" i="1" s="1"/>
  <c r="L26" i="1"/>
  <c r="Q25" i="1"/>
  <c r="L25" i="1"/>
  <c r="Q24" i="1"/>
  <c r="V24" i="1" s="1"/>
  <c r="L24" i="1"/>
  <c r="Q23" i="1"/>
  <c r="L23" i="1"/>
  <c r="Q22" i="1"/>
  <c r="V22" i="1" s="1"/>
  <c r="L22" i="1"/>
  <c r="Q21" i="1"/>
  <c r="L21" i="1"/>
  <c r="Q20" i="1"/>
  <c r="U20" i="1" s="1"/>
  <c r="L20" i="1"/>
  <c r="F19" i="1"/>
  <c r="E19" i="1"/>
  <c r="Q19" i="1" s="1"/>
  <c r="Q18" i="1"/>
  <c r="L18" i="1"/>
  <c r="Q17" i="1"/>
  <c r="V17" i="1" s="1"/>
  <c r="L17" i="1"/>
  <c r="Q16" i="1"/>
  <c r="L16" i="1"/>
  <c r="Q15" i="1"/>
  <c r="U15" i="1" s="1"/>
  <c r="L15" i="1"/>
  <c r="Q14" i="1"/>
  <c r="V14" i="1" s="1"/>
  <c r="L14" i="1"/>
  <c r="Q13" i="1"/>
  <c r="V13" i="1" s="1"/>
  <c r="L13" i="1"/>
  <c r="Q12" i="1"/>
  <c r="R12" i="1" s="1"/>
  <c r="AH12" i="1" s="1"/>
  <c r="L12" i="1"/>
  <c r="Q11" i="1"/>
  <c r="V11" i="1" s="1"/>
  <c r="L11" i="1"/>
  <c r="Q10" i="1"/>
  <c r="L10" i="1"/>
  <c r="Q9" i="1"/>
  <c r="U9" i="1" s="1"/>
  <c r="L9" i="1"/>
  <c r="Q8" i="1"/>
  <c r="V8" i="1" s="1"/>
  <c r="L8" i="1"/>
  <c r="Q7" i="1"/>
  <c r="L7" i="1"/>
  <c r="Q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V49" i="1" l="1"/>
  <c r="R37" i="1"/>
  <c r="AH37" i="1" s="1"/>
  <c r="R19" i="1"/>
  <c r="AH19" i="1" s="1"/>
  <c r="U74" i="1"/>
  <c r="AH57" i="1"/>
  <c r="U86" i="1"/>
  <c r="R53" i="1"/>
  <c r="AH53" i="1" s="1"/>
  <c r="R61" i="1"/>
  <c r="AH61" i="1" s="1"/>
  <c r="R46" i="1"/>
  <c r="V84" i="1"/>
  <c r="R11" i="1"/>
  <c r="R42" i="1"/>
  <c r="U51" i="1"/>
  <c r="R55" i="1"/>
  <c r="AH55" i="1" s="1"/>
  <c r="R59" i="1"/>
  <c r="R90" i="1"/>
  <c r="AH90" i="1" s="1"/>
  <c r="R6" i="1"/>
  <c r="AH6" i="1" s="1"/>
  <c r="R8" i="1"/>
  <c r="AH8" i="1" s="1"/>
  <c r="R13" i="1"/>
  <c r="AH13" i="1" s="1"/>
  <c r="AH16" i="1"/>
  <c r="R18" i="1"/>
  <c r="AH18" i="1" s="1"/>
  <c r="R21" i="1"/>
  <c r="AH21" i="1" s="1"/>
  <c r="R23" i="1"/>
  <c r="AH23" i="1" s="1"/>
  <c r="R25" i="1"/>
  <c r="AH25" i="1" s="1"/>
  <c r="R27" i="1"/>
  <c r="AH27" i="1" s="1"/>
  <c r="R29" i="1"/>
  <c r="AH29" i="1" s="1"/>
  <c r="R31" i="1"/>
  <c r="AH31" i="1" s="1"/>
  <c r="R35" i="1"/>
  <c r="AH35" i="1" s="1"/>
  <c r="R40" i="1"/>
  <c r="R44" i="1"/>
  <c r="R48" i="1"/>
  <c r="R63" i="1"/>
  <c r="AH63" i="1" s="1"/>
  <c r="R67" i="1"/>
  <c r="AH67" i="1" s="1"/>
  <c r="AH71" i="1"/>
  <c r="R75" i="1"/>
  <c r="AH75" i="1" s="1"/>
  <c r="R77" i="1"/>
  <c r="AH77" i="1" s="1"/>
  <c r="R82" i="1"/>
  <c r="R87" i="1"/>
  <c r="AH87" i="1" s="1"/>
  <c r="R92" i="1"/>
  <c r="AH92" i="1" s="1"/>
  <c r="V35" i="1"/>
  <c r="V39" i="1"/>
  <c r="V43" i="1"/>
  <c r="V47" i="1"/>
  <c r="R7" i="1"/>
  <c r="AH7" i="1" s="1"/>
  <c r="R10" i="1"/>
  <c r="AH10" i="1" s="1"/>
  <c r="R14" i="1"/>
  <c r="AH14" i="1" s="1"/>
  <c r="R17" i="1"/>
  <c r="AH17" i="1" s="1"/>
  <c r="R22" i="1"/>
  <c r="AH22" i="1" s="1"/>
  <c r="R24" i="1"/>
  <c r="AH24" i="1" s="1"/>
  <c r="R26" i="1"/>
  <c r="AH26" i="1" s="1"/>
  <c r="R28" i="1"/>
  <c r="AH28" i="1" s="1"/>
  <c r="R30" i="1"/>
  <c r="AH30" i="1" s="1"/>
  <c r="R32" i="1"/>
  <c r="AH32" i="1" s="1"/>
  <c r="R36" i="1"/>
  <c r="R38" i="1"/>
  <c r="R41" i="1"/>
  <c r="AH41" i="1" s="1"/>
  <c r="R43" i="1"/>
  <c r="AH43" i="1" s="1"/>
  <c r="R45" i="1"/>
  <c r="AH45" i="1" s="1"/>
  <c r="R47" i="1"/>
  <c r="AH47" i="1" s="1"/>
  <c r="R50" i="1"/>
  <c r="AH50" i="1" s="1"/>
  <c r="AH52" i="1"/>
  <c r="R54" i="1"/>
  <c r="AH54" i="1" s="1"/>
  <c r="R56" i="1"/>
  <c r="AH56" i="1" s="1"/>
  <c r="R58" i="1"/>
  <c r="AH58" i="1" s="1"/>
  <c r="R60" i="1"/>
  <c r="AH60" i="1" s="1"/>
  <c r="R62" i="1"/>
  <c r="AH62" i="1" s="1"/>
  <c r="AH64" i="1"/>
  <c r="AH68" i="1"/>
  <c r="AH70" i="1"/>
  <c r="AH72" i="1"/>
  <c r="R76" i="1"/>
  <c r="AH76" i="1" s="1"/>
  <c r="R78" i="1"/>
  <c r="AH78" i="1" s="1"/>
  <c r="R85" i="1"/>
  <c r="AH85" i="1" s="1"/>
  <c r="R89" i="1"/>
  <c r="AH89" i="1" s="1"/>
  <c r="R91" i="1"/>
  <c r="AH91" i="1" s="1"/>
  <c r="R94" i="1"/>
  <c r="AH94" i="1" s="1"/>
  <c r="U12" i="1"/>
  <c r="V16" i="1"/>
  <c r="U17" i="1"/>
  <c r="V18" i="1"/>
  <c r="U19" i="1"/>
  <c r="U63" i="1"/>
  <c r="U80" i="1"/>
  <c r="V94" i="1"/>
  <c r="U95" i="1"/>
  <c r="E5" i="1"/>
  <c r="V21" i="1"/>
  <c r="V23" i="1"/>
  <c r="U24" i="1"/>
  <c r="V25" i="1"/>
  <c r="V27" i="1"/>
  <c r="V29" i="1"/>
  <c r="V31" i="1"/>
  <c r="V33" i="1"/>
  <c r="U53" i="1"/>
  <c r="U61" i="1"/>
  <c r="U65" i="1"/>
  <c r="Q66" i="1"/>
  <c r="V68" i="1"/>
  <c r="U69" i="1"/>
  <c r="V70" i="1"/>
  <c r="U71" i="1"/>
  <c r="V72" i="1"/>
  <c r="U73" i="1"/>
  <c r="V76" i="1"/>
  <c r="U77" i="1"/>
  <c r="V78" i="1"/>
  <c r="U79" i="1"/>
  <c r="U81" i="1"/>
  <c r="U87" i="1"/>
  <c r="V88" i="1"/>
  <c r="U90" i="1"/>
  <c r="U96" i="1"/>
  <c r="V7" i="1"/>
  <c r="V9" i="1"/>
  <c r="V10" i="1"/>
  <c r="V12" i="1"/>
  <c r="L19" i="1"/>
  <c r="L5" i="1" s="1"/>
  <c r="F5" i="1"/>
  <c r="V15" i="1"/>
  <c r="V19" i="1"/>
  <c r="V20" i="1"/>
  <c r="V34" i="1"/>
  <c r="V50" i="1"/>
  <c r="V52" i="1"/>
  <c r="V54" i="1"/>
  <c r="V56" i="1"/>
  <c r="V58" i="1"/>
  <c r="V60" i="1"/>
  <c r="V62" i="1"/>
  <c r="V64" i="1"/>
  <c r="V83" i="1"/>
  <c r="V85" i="1"/>
  <c r="V89" i="1"/>
  <c r="V91" i="1"/>
  <c r="V93" i="1"/>
  <c r="U32" i="1" l="1"/>
  <c r="U8" i="1"/>
  <c r="U55" i="1"/>
  <c r="U37" i="1"/>
  <c r="U57" i="1"/>
  <c r="U70" i="1"/>
  <c r="U43" i="1"/>
  <c r="AH59" i="1"/>
  <c r="U59" i="1"/>
  <c r="AH11" i="1"/>
  <c r="U11" i="1"/>
  <c r="U46" i="1"/>
  <c r="AH46" i="1"/>
  <c r="U67" i="1"/>
  <c r="U28" i="1"/>
  <c r="U64" i="1"/>
  <c r="U42" i="1"/>
  <c r="AH42" i="1"/>
  <c r="U36" i="1"/>
  <c r="AH36" i="1"/>
  <c r="U78" i="1"/>
  <c r="AH82" i="1"/>
  <c r="U82" i="1"/>
  <c r="U48" i="1"/>
  <c r="AH48" i="1"/>
  <c r="U40" i="1"/>
  <c r="AH40" i="1"/>
  <c r="U89" i="1"/>
  <c r="U72" i="1"/>
  <c r="U58" i="1"/>
  <c r="U54" i="1"/>
  <c r="U50" i="1"/>
  <c r="U31" i="1"/>
  <c r="U27" i="1"/>
  <c r="U23" i="1"/>
  <c r="U18" i="1"/>
  <c r="U7" i="1"/>
  <c r="U14" i="1"/>
  <c r="U75" i="1"/>
  <c r="R66" i="1"/>
  <c r="U66" i="1" s="1"/>
  <c r="U30" i="1"/>
  <c r="U26" i="1"/>
  <c r="U22" i="1"/>
  <c r="U13" i="1"/>
  <c r="U92" i="1"/>
  <c r="U6" i="1"/>
  <c r="U38" i="1"/>
  <c r="AH38" i="1"/>
  <c r="U91" i="1"/>
  <c r="U76" i="1"/>
  <c r="U62" i="1"/>
  <c r="U45" i="1"/>
  <c r="U41" i="1"/>
  <c r="U10" i="1"/>
  <c r="U44" i="1"/>
  <c r="AH44" i="1"/>
  <c r="U94" i="1"/>
  <c r="U85" i="1"/>
  <c r="U68" i="1"/>
  <c r="U60" i="1"/>
  <c r="U56" i="1"/>
  <c r="U52" i="1"/>
  <c r="U47" i="1"/>
  <c r="U35" i="1"/>
  <c r="U29" i="1"/>
  <c r="U25" i="1"/>
  <c r="U21" i="1"/>
  <c r="U16" i="1"/>
  <c r="V66" i="1"/>
  <c r="Q5" i="1"/>
  <c r="AH66" i="1" l="1"/>
  <c r="AH5" i="1" s="1"/>
  <c r="R5" i="1"/>
</calcChain>
</file>

<file path=xl/sharedStrings.xml><?xml version="1.0" encoding="utf-8"?>
<sst xmlns="http://schemas.openxmlformats.org/spreadsheetml/2006/main" count="372" uniqueCount="151">
  <si>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</si>
  <si>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</si>
  <si>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</si>
  <si>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</si>
  <si>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</si>
  <si>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</si>
  <si>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</si>
  <si>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</si>
  <si>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</si>
  <si>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</si>
  <si>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</si>
  <si>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</si>
  <si>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</si>
  <si>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</si>
  <si>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</si>
  <si>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</si>
  <si>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</si>
  <si>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</si>
  <si>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</si>
  <si>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</si>
  <si>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</si>
  <si>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</si>
  <si>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</si>
  <si>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</si>
  <si>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</si>
  <si>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</si>
  <si>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</si>
  <si>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</si>
  <si>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</si>
  <si>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</si>
  <si>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</si>
  <si>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</si>
  <si>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</si>
  <si>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</si>
  <si>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</si>
  <si>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</si>
  <si>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</si>
  <si>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</si>
  <si>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</si>
  <si>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</si>
  <si>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</si>
  <si>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</si>
  <si>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</si>
  <si>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</si>
  <si>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</si>
  <si>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</si>
  <si>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</si>
  <si>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</si>
  <si>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</si>
  <si>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</si>
  <si>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</si>
  <si>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</si>
  <si>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</si>
  <si>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</si>
  <si>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</si>
  <si>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</si>
  <si>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</si>
  <si>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</si>
  <si>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</si>
  <si>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</si>
  <si>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</si>
  <si>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</si>
  <si>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</si>
  <si>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</si>
  <si>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</si>
  <si>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</si>
  <si>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</si>
  <si>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</si>
  <si>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</si>
  <si>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</si>
  <si>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</si>
  <si>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</si>
  <si>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</si>
  <si>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</si>
  <si>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</si>
  <si>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</si>
  <si>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</si>
  <si>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</si>
  <si>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</si>
  <si>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</si>
  <si>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</si>
  <si>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</si>
  <si>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</si>
  <si>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</si>
  <si>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</si>
  <si>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</si>
  <si>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</si>
  <si>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</si>
  <si>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</si>
  <si>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</si>
  <si>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</si>
  <si>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</si>
  <si>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</si>
  <si>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</si>
  <si>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</si>
  <si>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</si>
  <si>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</si>
  <si>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</si>
  <si>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</si>
  <si>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</si>
  <si>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</si>
  <si>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</si>
  <si>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</si>
  <si>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</si>
  <si>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</si>
  <si>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</si>
  <si>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</si>
  <si>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</si>
  <si>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</si>
  <si>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</si>
  <si>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</si>
  <si>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</si>
  <si>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</si>
  <si>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</si>
  <si>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</si>
  <si>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</si>
  <si>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>14,08,25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</si>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</sst>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7" sqref="AG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1406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39948.281000000003</v>
      </c>
      <c r="F5" s="4">
        <f>SUM(F6:F500)</f>
        <v>33096.715000000004</v>
      </c>
      <c r="G5" s="8"/>
      <c r="H5" s="1"/>
      <c r="I5" s="1"/>
      <c r="J5" s="1"/>
      <c r="K5" s="4">
        <f t="shared" ref="K5:S5" si="0">SUM(K6:K500)</f>
        <v>42380.531000000003</v>
      </c>
      <c r="L5" s="4">
        <f t="shared" si="0"/>
        <v>-2432.2499999999991</v>
      </c>
      <c r="M5" s="4">
        <f t="shared" si="0"/>
        <v>0</v>
      </c>
      <c r="N5" s="4">
        <f t="shared" si="0"/>
        <v>0</v>
      </c>
      <c r="O5" s="4">
        <f t="shared" si="0"/>
        <v>24291.601710999992</v>
      </c>
      <c r="P5" s="4">
        <f t="shared" si="0"/>
        <v>15818.185444000001</v>
      </c>
      <c r="Q5" s="4">
        <f t="shared" si="0"/>
        <v>7989.6562000000004</v>
      </c>
      <c r="R5" s="4">
        <f t="shared" si="0"/>
        <v>13833.274644999998</v>
      </c>
      <c r="S5" s="4">
        <f t="shared" si="0"/>
        <v>0</v>
      </c>
      <c r="T5" s="1"/>
      <c r="U5" s="1"/>
      <c r="V5" s="1"/>
      <c r="W5" s="4">
        <f t="shared" ref="W5:AF5" si="1">SUM(W6:W500)</f>
        <v>7934.6232000000009</v>
      </c>
      <c r="X5" s="4">
        <f t="shared" si="1"/>
        <v>7831.2882000000018</v>
      </c>
      <c r="Y5" s="4">
        <f t="shared" si="1"/>
        <v>7850.7044000000005</v>
      </c>
      <c r="Z5" s="4">
        <f t="shared" si="1"/>
        <v>7241.8896000000013</v>
      </c>
      <c r="AA5" s="4">
        <f t="shared" si="1"/>
        <v>7227.4147999999996</v>
      </c>
      <c r="AB5" s="4">
        <f t="shared" si="1"/>
        <v>7603.6350000000002</v>
      </c>
      <c r="AC5" s="4">
        <f t="shared" si="1"/>
        <v>7848.6086000000014</v>
      </c>
      <c r="AD5" s="4">
        <f t="shared" si="1"/>
        <v>8288.5094000000008</v>
      </c>
      <c r="AE5" s="4">
        <f t="shared" si="1"/>
        <v>8318.9991999999966</v>
      </c>
      <c r="AF5" s="4">
        <f t="shared" si="1"/>
        <v>7743.9945999999982</v>
      </c>
      <c r="AG5" s="1"/>
      <c r="AH5" s="4">
        <f>SUM(AH6:AH500)</f>
        <v>10742.995465000002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757.81399999999996</v>
      </c>
      <c r="D6" s="1">
        <v>1911.376</v>
      </c>
      <c r="E6" s="1">
        <v>1195.837</v>
      </c>
      <c r="F6" s="1">
        <v>1336.9590000000001</v>
      </c>
      <c r="G6" s="8">
        <v>1</v>
      </c>
      <c r="H6" s="1">
        <v>50</v>
      </c>
      <c r="I6" s="1" t="s">
        <v>39</v>
      </c>
      <c r="J6" s="1"/>
      <c r="K6" s="1">
        <v>1260.03</v>
      </c>
      <c r="L6" s="1">
        <f t="shared" ref="L6:L37" si="2">E6-K6</f>
        <v>-64.192999999999984</v>
      </c>
      <c r="M6" s="1"/>
      <c r="N6" s="1"/>
      <c r="O6" s="1">
        <v>576.97800800000005</v>
      </c>
      <c r="P6" s="1">
        <v>97.274992000000111</v>
      </c>
      <c r="Q6" s="1">
        <f t="shared" ref="Q6:Q37" si="3">E6/5</f>
        <v>239.16739999999999</v>
      </c>
      <c r="R6" s="5">
        <f>11*Q6-P6-O6-F6</f>
        <v>619.62939999999958</v>
      </c>
      <c r="S6" s="5"/>
      <c r="T6" s="1"/>
      <c r="U6" s="1">
        <f t="shared" ref="U6:U37" si="4">(F6+O6+P6+R6)/Q6</f>
        <v>11</v>
      </c>
      <c r="V6" s="1">
        <f t="shared" ref="V6:V37" si="5">(F6+O6+P6)/Q6</f>
        <v>8.4092229961106746</v>
      </c>
      <c r="W6" s="1">
        <v>220.6858</v>
      </c>
      <c r="X6" s="1">
        <v>252.20160000000001</v>
      </c>
      <c r="Y6" s="1">
        <v>240.1232</v>
      </c>
      <c r="Z6" s="1">
        <v>202.02959999999999</v>
      </c>
      <c r="AA6" s="1">
        <v>241.05619999999999</v>
      </c>
      <c r="AB6" s="1">
        <v>389.93380000000002</v>
      </c>
      <c r="AC6" s="1">
        <v>399.76220000000001</v>
      </c>
      <c r="AD6" s="1">
        <v>406.8048</v>
      </c>
      <c r="AE6" s="1">
        <v>425.34440000000012</v>
      </c>
      <c r="AF6" s="1">
        <v>439.17140000000001</v>
      </c>
      <c r="AG6" s="1" t="s">
        <v>150</v>
      </c>
      <c r="AH6" s="1">
        <f>G6*R6</f>
        <v>619.62939999999958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541.48599999999999</v>
      </c>
      <c r="D7" s="1">
        <v>296.12</v>
      </c>
      <c r="E7" s="1">
        <v>362.36</v>
      </c>
      <c r="F7" s="1">
        <v>411.28399999999999</v>
      </c>
      <c r="G7" s="8">
        <v>1</v>
      </c>
      <c r="H7" s="1">
        <v>45</v>
      </c>
      <c r="I7" s="1" t="s">
        <v>39</v>
      </c>
      <c r="J7" s="1"/>
      <c r="K7" s="1">
        <v>406.21499999999997</v>
      </c>
      <c r="L7" s="1">
        <f t="shared" si="2"/>
        <v>-43.854999999999961</v>
      </c>
      <c r="M7" s="1"/>
      <c r="N7" s="1"/>
      <c r="O7" s="1">
        <v>228.24881599999989</v>
      </c>
      <c r="P7" s="1">
        <v>0</v>
      </c>
      <c r="Q7" s="1">
        <f t="shared" si="3"/>
        <v>72.472000000000008</v>
      </c>
      <c r="R7" s="5">
        <f t="shared" ref="R7:R8" si="6">11*Q7-P7-O7-F7</f>
        <v>157.65918400000021</v>
      </c>
      <c r="S7" s="5"/>
      <c r="T7" s="1"/>
      <c r="U7" s="1">
        <f t="shared" si="4"/>
        <v>11</v>
      </c>
      <c r="V7" s="1">
        <f t="shared" si="5"/>
        <v>8.82455039187548</v>
      </c>
      <c r="W7" s="1">
        <v>64.844000000000008</v>
      </c>
      <c r="X7" s="1">
        <v>80.764200000000002</v>
      </c>
      <c r="Y7" s="1">
        <v>86.674400000000006</v>
      </c>
      <c r="Z7" s="1">
        <v>74.784199999999998</v>
      </c>
      <c r="AA7" s="1">
        <v>66.750199999999992</v>
      </c>
      <c r="AB7" s="1">
        <v>65.576999999999998</v>
      </c>
      <c r="AC7" s="1">
        <v>65.727400000000003</v>
      </c>
      <c r="AD7" s="1">
        <v>65.386600000000001</v>
      </c>
      <c r="AE7" s="1">
        <v>69.132199999999997</v>
      </c>
      <c r="AF7" s="1">
        <v>72.563599999999994</v>
      </c>
      <c r="AG7" s="1"/>
      <c r="AH7" s="1">
        <f>G7*R7</f>
        <v>157.65918400000021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622.10900000000004</v>
      </c>
      <c r="D8" s="1">
        <v>328.85899999999998</v>
      </c>
      <c r="E8" s="1">
        <v>387.851</v>
      </c>
      <c r="F8" s="1">
        <v>497.34699999999998</v>
      </c>
      <c r="G8" s="8">
        <v>1</v>
      </c>
      <c r="H8" s="1">
        <v>45</v>
      </c>
      <c r="I8" s="1" t="s">
        <v>39</v>
      </c>
      <c r="J8" s="1"/>
      <c r="K8" s="1">
        <v>433.04199999999997</v>
      </c>
      <c r="L8" s="1">
        <f t="shared" si="2"/>
        <v>-45.190999999999974</v>
      </c>
      <c r="M8" s="1"/>
      <c r="N8" s="1"/>
      <c r="O8" s="1">
        <v>269.82505199999991</v>
      </c>
      <c r="P8" s="1">
        <v>0</v>
      </c>
      <c r="Q8" s="1">
        <f t="shared" si="3"/>
        <v>77.5702</v>
      </c>
      <c r="R8" s="5">
        <f t="shared" si="6"/>
        <v>86.100148000000104</v>
      </c>
      <c r="S8" s="5"/>
      <c r="T8" s="1"/>
      <c r="U8" s="1">
        <f t="shared" si="4"/>
        <v>11</v>
      </c>
      <c r="V8" s="1">
        <f t="shared" si="5"/>
        <v>9.8900357611556995</v>
      </c>
      <c r="W8" s="1">
        <v>74.749200000000002</v>
      </c>
      <c r="X8" s="1">
        <v>92.239400000000003</v>
      </c>
      <c r="Y8" s="1">
        <v>97.716800000000006</v>
      </c>
      <c r="Z8" s="1">
        <v>85.703400000000002</v>
      </c>
      <c r="AA8" s="1">
        <v>80.763800000000003</v>
      </c>
      <c r="AB8" s="1">
        <v>73.693200000000004</v>
      </c>
      <c r="AC8" s="1">
        <v>72.67179999999999</v>
      </c>
      <c r="AD8" s="1">
        <v>79.176400000000001</v>
      </c>
      <c r="AE8" s="1">
        <v>84.198400000000007</v>
      </c>
      <c r="AF8" s="1">
        <v>83.241799999999998</v>
      </c>
      <c r="AG8" s="1"/>
      <c r="AH8" s="1">
        <f>G8*R8</f>
        <v>86.100148000000104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43</v>
      </c>
      <c r="B9" s="11" t="s">
        <v>44</v>
      </c>
      <c r="C9" s="11"/>
      <c r="D9" s="11"/>
      <c r="E9" s="18">
        <v>1</v>
      </c>
      <c r="F9" s="18">
        <v>-1</v>
      </c>
      <c r="G9" s="12">
        <v>0</v>
      </c>
      <c r="H9" s="11" t="e">
        <v>#N/A</v>
      </c>
      <c r="I9" s="11" t="s">
        <v>45</v>
      </c>
      <c r="J9" s="11" t="s">
        <v>46</v>
      </c>
      <c r="K9" s="11">
        <v>1</v>
      </c>
      <c r="L9" s="11">
        <f t="shared" si="2"/>
        <v>0</v>
      </c>
      <c r="M9" s="11"/>
      <c r="N9" s="11"/>
      <c r="O9" s="11"/>
      <c r="P9" s="11">
        <v>0</v>
      </c>
      <c r="Q9" s="11">
        <f t="shared" si="3"/>
        <v>0.2</v>
      </c>
      <c r="R9" s="13"/>
      <c r="S9" s="13"/>
      <c r="T9" s="11"/>
      <c r="U9" s="11">
        <f t="shared" si="4"/>
        <v>-5</v>
      </c>
      <c r="V9" s="11">
        <f t="shared" si="5"/>
        <v>-5</v>
      </c>
      <c r="W9" s="11">
        <v>0.2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/>
      <c r="AH9" s="1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44</v>
      </c>
      <c r="C10" s="1">
        <v>680</v>
      </c>
      <c r="D10" s="1">
        <v>174</v>
      </c>
      <c r="E10" s="1">
        <v>457</v>
      </c>
      <c r="F10" s="1">
        <v>376</v>
      </c>
      <c r="G10" s="8">
        <v>0.45</v>
      </c>
      <c r="H10" s="1">
        <v>45</v>
      </c>
      <c r="I10" s="1" t="s">
        <v>39</v>
      </c>
      <c r="J10" s="1"/>
      <c r="K10" s="1">
        <v>473</v>
      </c>
      <c r="L10" s="1">
        <f t="shared" si="2"/>
        <v>-16</v>
      </c>
      <c r="M10" s="1"/>
      <c r="N10" s="1"/>
      <c r="O10" s="1">
        <v>362.49099999999999</v>
      </c>
      <c r="P10" s="1">
        <v>133.50899999999999</v>
      </c>
      <c r="Q10" s="1">
        <f t="shared" si="3"/>
        <v>91.4</v>
      </c>
      <c r="R10" s="5">
        <f t="shared" ref="R10:R14" si="7">11*Q10-P10-O10-F10</f>
        <v>133.40000000000009</v>
      </c>
      <c r="S10" s="5"/>
      <c r="T10" s="1"/>
      <c r="U10" s="1">
        <f t="shared" si="4"/>
        <v>11</v>
      </c>
      <c r="V10" s="1">
        <f t="shared" si="5"/>
        <v>9.5404814004376366</v>
      </c>
      <c r="W10" s="1">
        <v>94.6</v>
      </c>
      <c r="X10" s="1">
        <v>96.4</v>
      </c>
      <c r="Y10" s="1">
        <v>95.4</v>
      </c>
      <c r="Z10" s="1">
        <v>95.6</v>
      </c>
      <c r="AA10" s="1">
        <v>89.8</v>
      </c>
      <c r="AB10" s="1">
        <v>87</v>
      </c>
      <c r="AC10" s="1">
        <v>93.2</v>
      </c>
      <c r="AD10" s="1">
        <v>92</v>
      </c>
      <c r="AE10" s="1">
        <v>92.2</v>
      </c>
      <c r="AF10" s="1">
        <v>93.8</v>
      </c>
      <c r="AG10" s="1"/>
      <c r="AH10" s="1">
        <f>G10*R10</f>
        <v>60.030000000000044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44</v>
      </c>
      <c r="C11" s="1">
        <v>915</v>
      </c>
      <c r="D11" s="1">
        <v>677</v>
      </c>
      <c r="E11" s="1">
        <v>979</v>
      </c>
      <c r="F11" s="1">
        <v>576</v>
      </c>
      <c r="G11" s="8">
        <v>0.45</v>
      </c>
      <c r="H11" s="1">
        <v>45</v>
      </c>
      <c r="I11" s="1" t="s">
        <v>39</v>
      </c>
      <c r="J11" s="1"/>
      <c r="K11" s="1">
        <v>983</v>
      </c>
      <c r="L11" s="1">
        <f t="shared" si="2"/>
        <v>-4</v>
      </c>
      <c r="M11" s="1"/>
      <c r="N11" s="1"/>
      <c r="O11" s="1">
        <v>757.98</v>
      </c>
      <c r="P11" s="1">
        <v>402.02</v>
      </c>
      <c r="Q11" s="1">
        <f t="shared" si="3"/>
        <v>195.8</v>
      </c>
      <c r="R11" s="5">
        <f t="shared" si="7"/>
        <v>417.80000000000018</v>
      </c>
      <c r="S11" s="5"/>
      <c r="T11" s="1"/>
      <c r="U11" s="1">
        <f t="shared" si="4"/>
        <v>11</v>
      </c>
      <c r="V11" s="1">
        <f t="shared" si="5"/>
        <v>8.8661899897854948</v>
      </c>
      <c r="W11" s="1">
        <v>198.4</v>
      </c>
      <c r="X11" s="1">
        <v>180.2</v>
      </c>
      <c r="Y11" s="1">
        <v>172</v>
      </c>
      <c r="Z11" s="1">
        <v>186.8</v>
      </c>
      <c r="AA11" s="1">
        <v>190.2</v>
      </c>
      <c r="AB11" s="1">
        <v>237.8</v>
      </c>
      <c r="AC11" s="1">
        <v>235</v>
      </c>
      <c r="AD11" s="1">
        <v>231.8</v>
      </c>
      <c r="AE11" s="1">
        <v>238.2</v>
      </c>
      <c r="AF11" s="1">
        <v>222.8</v>
      </c>
      <c r="AG11" s="1"/>
      <c r="AH11" s="1">
        <f>G11*R11</f>
        <v>188.01000000000008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80</v>
      </c>
      <c r="D12" s="1">
        <v>61</v>
      </c>
      <c r="E12" s="1">
        <v>89</v>
      </c>
      <c r="F12" s="1">
        <v>51</v>
      </c>
      <c r="G12" s="8">
        <v>0.17</v>
      </c>
      <c r="H12" s="1">
        <v>180</v>
      </c>
      <c r="I12" s="1" t="s">
        <v>39</v>
      </c>
      <c r="J12" s="1"/>
      <c r="K12" s="1">
        <v>89</v>
      </c>
      <c r="L12" s="1">
        <f t="shared" si="2"/>
        <v>0</v>
      </c>
      <c r="M12" s="1"/>
      <c r="N12" s="1"/>
      <c r="O12" s="1">
        <v>111.6</v>
      </c>
      <c r="P12" s="1">
        <v>18.400000000000009</v>
      </c>
      <c r="Q12" s="1">
        <f t="shared" si="3"/>
        <v>17.8</v>
      </c>
      <c r="R12" s="5">
        <f t="shared" si="7"/>
        <v>14.800000000000011</v>
      </c>
      <c r="S12" s="5"/>
      <c r="T12" s="1"/>
      <c r="U12" s="1">
        <f t="shared" si="4"/>
        <v>11</v>
      </c>
      <c r="V12" s="1">
        <f t="shared" si="5"/>
        <v>10.168539325842696</v>
      </c>
      <c r="W12" s="1">
        <v>20.6</v>
      </c>
      <c r="X12" s="1">
        <v>21.2</v>
      </c>
      <c r="Y12" s="1">
        <v>17</v>
      </c>
      <c r="Z12" s="1">
        <v>15.4</v>
      </c>
      <c r="AA12" s="1">
        <v>14.6</v>
      </c>
      <c r="AB12" s="1">
        <v>12.6</v>
      </c>
      <c r="AC12" s="1">
        <v>12.8</v>
      </c>
      <c r="AD12" s="1">
        <v>12.8</v>
      </c>
      <c r="AE12" s="1">
        <v>10.4</v>
      </c>
      <c r="AF12" s="1">
        <v>14.2</v>
      </c>
      <c r="AG12" s="1" t="s">
        <v>50</v>
      </c>
      <c r="AH12" s="1">
        <f>G12*R12</f>
        <v>2.5160000000000022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112</v>
      </c>
      <c r="D13" s="1">
        <v>49</v>
      </c>
      <c r="E13" s="1">
        <v>99</v>
      </c>
      <c r="F13" s="1">
        <v>61</v>
      </c>
      <c r="G13" s="8">
        <v>0.3</v>
      </c>
      <c r="H13" s="1">
        <v>40</v>
      </c>
      <c r="I13" s="1" t="s">
        <v>39</v>
      </c>
      <c r="J13" s="1"/>
      <c r="K13" s="1">
        <v>100</v>
      </c>
      <c r="L13" s="1">
        <f t="shared" si="2"/>
        <v>-1</v>
      </c>
      <c r="M13" s="1"/>
      <c r="N13" s="1"/>
      <c r="O13" s="1">
        <v>41.199999999999989</v>
      </c>
      <c r="P13" s="1">
        <v>57.800000000000011</v>
      </c>
      <c r="Q13" s="1">
        <f t="shared" si="3"/>
        <v>19.8</v>
      </c>
      <c r="R13" s="5">
        <f t="shared" si="7"/>
        <v>57.800000000000011</v>
      </c>
      <c r="S13" s="5"/>
      <c r="T13" s="1"/>
      <c r="U13" s="1">
        <f t="shared" si="4"/>
        <v>11</v>
      </c>
      <c r="V13" s="1">
        <f t="shared" si="5"/>
        <v>8.0808080808080813</v>
      </c>
      <c r="W13" s="1">
        <v>18</v>
      </c>
      <c r="X13" s="1">
        <v>17.399999999999999</v>
      </c>
      <c r="Y13" s="1">
        <v>19.2</v>
      </c>
      <c r="Z13" s="1">
        <v>16.8</v>
      </c>
      <c r="AA13" s="1">
        <v>14.8</v>
      </c>
      <c r="AB13" s="1">
        <v>15</v>
      </c>
      <c r="AC13" s="1">
        <v>10.6</v>
      </c>
      <c r="AD13" s="1">
        <v>12.8</v>
      </c>
      <c r="AE13" s="1">
        <v>14.4</v>
      </c>
      <c r="AF13" s="1">
        <v>12</v>
      </c>
      <c r="AG13" s="1"/>
      <c r="AH13" s="1">
        <f>G13*R13</f>
        <v>17.340000000000003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261</v>
      </c>
      <c r="D14" s="1">
        <v>91</v>
      </c>
      <c r="E14" s="1">
        <v>203</v>
      </c>
      <c r="F14" s="1">
        <v>148</v>
      </c>
      <c r="G14" s="8">
        <v>0.17</v>
      </c>
      <c r="H14" s="1">
        <v>180</v>
      </c>
      <c r="I14" s="1" t="s">
        <v>39</v>
      </c>
      <c r="J14" s="1"/>
      <c r="K14" s="1">
        <v>203</v>
      </c>
      <c r="L14" s="1">
        <f t="shared" si="2"/>
        <v>0</v>
      </c>
      <c r="M14" s="1"/>
      <c r="N14" s="1"/>
      <c r="O14" s="1">
        <v>151.6</v>
      </c>
      <c r="P14" s="1">
        <v>78.400000000000006</v>
      </c>
      <c r="Q14" s="1">
        <f t="shared" si="3"/>
        <v>40.6</v>
      </c>
      <c r="R14" s="5">
        <f t="shared" si="7"/>
        <v>68.600000000000051</v>
      </c>
      <c r="S14" s="5"/>
      <c r="T14" s="1"/>
      <c r="U14" s="1">
        <f t="shared" si="4"/>
        <v>11</v>
      </c>
      <c r="V14" s="1">
        <f t="shared" si="5"/>
        <v>9.3103448275862064</v>
      </c>
      <c r="W14" s="1">
        <v>40.4</v>
      </c>
      <c r="X14" s="1">
        <v>43.6</v>
      </c>
      <c r="Y14" s="1">
        <v>40.6</v>
      </c>
      <c r="Z14" s="1">
        <v>36.799999999999997</v>
      </c>
      <c r="AA14" s="1">
        <v>41.8</v>
      </c>
      <c r="AB14" s="1">
        <v>48.8</v>
      </c>
      <c r="AC14" s="1">
        <v>43.6</v>
      </c>
      <c r="AD14" s="1">
        <v>34</v>
      </c>
      <c r="AE14" s="1">
        <v>39.6</v>
      </c>
      <c r="AF14" s="1">
        <v>42.6</v>
      </c>
      <c r="AG14" s="1"/>
      <c r="AH14" s="1">
        <f>G14*R14</f>
        <v>11.66200000000001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>
        <v>0</v>
      </c>
      <c r="Q15" s="14">
        <f t="shared" si="3"/>
        <v>0</v>
      </c>
      <c r="R15" s="16"/>
      <c r="S15" s="16"/>
      <c r="T15" s="14"/>
      <c r="U15" s="14" t="e">
        <f t="shared" si="4"/>
        <v>#DIV/0!</v>
      </c>
      <c r="V15" s="14" t="e">
        <f t="shared" si="5"/>
        <v>#DIV/0!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 t="s">
        <v>54</v>
      </c>
      <c r="AH15" s="1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44</v>
      </c>
      <c r="C16" s="1">
        <v>1</v>
      </c>
      <c r="D16" s="1">
        <v>18</v>
      </c>
      <c r="E16" s="1">
        <v>-1</v>
      </c>
      <c r="F16" s="1">
        <v>17</v>
      </c>
      <c r="G16" s="8">
        <v>0.35</v>
      </c>
      <c r="H16" s="1">
        <v>50</v>
      </c>
      <c r="I16" s="1" t="s">
        <v>39</v>
      </c>
      <c r="J16" s="1"/>
      <c r="K16" s="1">
        <v>3</v>
      </c>
      <c r="L16" s="1">
        <f t="shared" si="2"/>
        <v>-4</v>
      </c>
      <c r="M16" s="1"/>
      <c r="N16" s="1"/>
      <c r="O16" s="1">
        <v>0</v>
      </c>
      <c r="P16" s="1">
        <v>0</v>
      </c>
      <c r="Q16" s="1">
        <f t="shared" si="3"/>
        <v>-0.2</v>
      </c>
      <c r="R16" s="5"/>
      <c r="S16" s="5"/>
      <c r="T16" s="1"/>
      <c r="U16" s="1">
        <f t="shared" si="4"/>
        <v>-85</v>
      </c>
      <c r="V16" s="1">
        <f t="shared" si="5"/>
        <v>-85</v>
      </c>
      <c r="W16" s="1">
        <v>-0.2</v>
      </c>
      <c r="X16" s="1">
        <v>2.6</v>
      </c>
      <c r="Y16" s="1">
        <v>2.6</v>
      </c>
      <c r="Z16" s="1">
        <v>1.6</v>
      </c>
      <c r="AA16" s="1">
        <v>1.6</v>
      </c>
      <c r="AB16" s="1">
        <v>0.2</v>
      </c>
      <c r="AC16" s="1">
        <v>0.2</v>
      </c>
      <c r="AD16" s="1">
        <v>1.8</v>
      </c>
      <c r="AE16" s="1">
        <v>1.8</v>
      </c>
      <c r="AF16" s="1">
        <v>1.4</v>
      </c>
      <c r="AG16" s="1" t="s">
        <v>56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871.28300000000002</v>
      </c>
      <c r="D17" s="1">
        <v>414.28500000000003</v>
      </c>
      <c r="E17" s="1">
        <v>703.55200000000002</v>
      </c>
      <c r="F17" s="1">
        <v>523.43299999999999</v>
      </c>
      <c r="G17" s="8">
        <v>1</v>
      </c>
      <c r="H17" s="1">
        <v>55</v>
      </c>
      <c r="I17" s="1" t="s">
        <v>39</v>
      </c>
      <c r="J17" s="1"/>
      <c r="K17" s="1">
        <v>700.76599999999996</v>
      </c>
      <c r="L17" s="1">
        <f t="shared" si="2"/>
        <v>2.7860000000000582</v>
      </c>
      <c r="M17" s="1"/>
      <c r="N17" s="1"/>
      <c r="O17" s="1">
        <v>585.73272100000054</v>
      </c>
      <c r="P17" s="1">
        <v>238.58127899999951</v>
      </c>
      <c r="Q17" s="1">
        <f t="shared" si="3"/>
        <v>140.71039999999999</v>
      </c>
      <c r="R17" s="5">
        <f t="shared" ref="R17:R19" si="8">11*Q17-P17-O17-F17</f>
        <v>200.06739999999991</v>
      </c>
      <c r="S17" s="5"/>
      <c r="T17" s="1"/>
      <c r="U17" s="1">
        <f t="shared" si="4"/>
        <v>11</v>
      </c>
      <c r="V17" s="1">
        <f t="shared" si="5"/>
        <v>9.5781619553352151</v>
      </c>
      <c r="W17" s="1">
        <v>143.88640000000001</v>
      </c>
      <c r="X17" s="1">
        <v>146.3066</v>
      </c>
      <c r="Y17" s="1">
        <v>137.5574</v>
      </c>
      <c r="Z17" s="1">
        <v>117.7996</v>
      </c>
      <c r="AA17" s="1">
        <v>118.38760000000001</v>
      </c>
      <c r="AB17" s="1">
        <v>77.792400000000001</v>
      </c>
      <c r="AC17" s="1">
        <v>79.216800000000006</v>
      </c>
      <c r="AD17" s="1">
        <v>88.628599999999992</v>
      </c>
      <c r="AE17" s="1">
        <v>90.066999999999993</v>
      </c>
      <c r="AF17" s="1">
        <v>91.001800000000003</v>
      </c>
      <c r="AG17" s="1" t="s">
        <v>58</v>
      </c>
      <c r="AH17" s="1">
        <f>G17*R17</f>
        <v>200.06739999999991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38</v>
      </c>
      <c r="C18" s="1">
        <v>2949.27</v>
      </c>
      <c r="D18" s="1">
        <v>2594.2330000000002</v>
      </c>
      <c r="E18" s="1">
        <v>2356.0450000000001</v>
      </c>
      <c r="F18" s="1">
        <v>2435.7860000000001</v>
      </c>
      <c r="G18" s="8">
        <v>1</v>
      </c>
      <c r="H18" s="1">
        <v>50</v>
      </c>
      <c r="I18" s="1" t="s">
        <v>39</v>
      </c>
      <c r="J18" s="1"/>
      <c r="K18" s="1">
        <v>2590.5909999999999</v>
      </c>
      <c r="L18" s="1">
        <f t="shared" si="2"/>
        <v>-234.54599999999982</v>
      </c>
      <c r="M18" s="1"/>
      <c r="N18" s="1"/>
      <c r="O18" s="1">
        <v>1303.554911000002</v>
      </c>
      <c r="P18" s="1">
        <v>783.60708899999827</v>
      </c>
      <c r="Q18" s="1">
        <f t="shared" si="3"/>
        <v>471.209</v>
      </c>
      <c r="R18" s="5">
        <f t="shared" si="8"/>
        <v>660.35099999999966</v>
      </c>
      <c r="S18" s="5"/>
      <c r="T18" s="1"/>
      <c r="U18" s="1">
        <f t="shared" si="4"/>
        <v>11</v>
      </c>
      <c r="V18" s="1">
        <f t="shared" si="5"/>
        <v>9.5986027431564338</v>
      </c>
      <c r="W18" s="1">
        <v>475.41840000000002</v>
      </c>
      <c r="X18" s="1">
        <v>445.75819999999999</v>
      </c>
      <c r="Y18" s="1">
        <v>439.00740000000002</v>
      </c>
      <c r="Z18" s="1">
        <v>374.12020000000001</v>
      </c>
      <c r="AA18" s="1">
        <v>384.0102</v>
      </c>
      <c r="AB18" s="1">
        <v>472.40879999999999</v>
      </c>
      <c r="AC18" s="1">
        <v>479.71559999999999</v>
      </c>
      <c r="AD18" s="1">
        <v>460.98100000000011</v>
      </c>
      <c r="AE18" s="1">
        <v>475.84</v>
      </c>
      <c r="AF18" s="1">
        <v>441.50819999999999</v>
      </c>
      <c r="AG18" s="1" t="s">
        <v>58</v>
      </c>
      <c r="AH18" s="1">
        <f>G18*R18</f>
        <v>660.35099999999966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38</v>
      </c>
      <c r="C19" s="1">
        <v>261.18700000000001</v>
      </c>
      <c r="D19" s="1">
        <v>139.03200000000001</v>
      </c>
      <c r="E19" s="18">
        <f>169.891+E20</f>
        <v>172.52599999999998</v>
      </c>
      <c r="F19" s="18">
        <f>172.277+F20</f>
        <v>169.642</v>
      </c>
      <c r="G19" s="8">
        <v>1</v>
      </c>
      <c r="H19" s="1">
        <v>60</v>
      </c>
      <c r="I19" s="1" t="s">
        <v>39</v>
      </c>
      <c r="J19" s="1"/>
      <c r="K19" s="1">
        <v>197.95400000000001</v>
      </c>
      <c r="L19" s="1">
        <f t="shared" si="2"/>
        <v>-25.428000000000026</v>
      </c>
      <c r="M19" s="1"/>
      <c r="N19" s="1"/>
      <c r="O19" s="1">
        <v>88.962999999999965</v>
      </c>
      <c r="P19" s="1">
        <v>110.943</v>
      </c>
      <c r="Q19" s="1">
        <f t="shared" si="3"/>
        <v>34.505199999999995</v>
      </c>
      <c r="R19" s="5">
        <f t="shared" si="8"/>
        <v>10.009200000000021</v>
      </c>
      <c r="S19" s="5"/>
      <c r="T19" s="1"/>
      <c r="U19" s="1">
        <f t="shared" si="4"/>
        <v>11</v>
      </c>
      <c r="V19" s="1">
        <f t="shared" si="5"/>
        <v>10.709921982773611</v>
      </c>
      <c r="W19" s="1">
        <v>38.369199999999999</v>
      </c>
      <c r="X19" s="1">
        <v>38.464399999999998</v>
      </c>
      <c r="Y19" s="1">
        <v>36.872</v>
      </c>
      <c r="Z19" s="1">
        <v>37.042999999999999</v>
      </c>
      <c r="AA19" s="1">
        <v>35.8292</v>
      </c>
      <c r="AB19" s="1">
        <v>31.8916</v>
      </c>
      <c r="AC19" s="1">
        <v>30.12</v>
      </c>
      <c r="AD19" s="1">
        <v>35.631999999999998</v>
      </c>
      <c r="AE19" s="1">
        <v>43.188600000000001</v>
      </c>
      <c r="AF19" s="1">
        <v>35.645200000000003</v>
      </c>
      <c r="AG19" s="1"/>
      <c r="AH19" s="1">
        <f>G19*R19</f>
        <v>10.009200000000021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61</v>
      </c>
      <c r="B20" s="11" t="s">
        <v>38</v>
      </c>
      <c r="C20" s="11"/>
      <c r="D20" s="11"/>
      <c r="E20" s="18">
        <v>2.6349999999999998</v>
      </c>
      <c r="F20" s="18">
        <v>-2.6349999999999998</v>
      </c>
      <c r="G20" s="12">
        <v>0</v>
      </c>
      <c r="H20" s="11" t="e">
        <v>#N/A</v>
      </c>
      <c r="I20" s="11" t="s">
        <v>45</v>
      </c>
      <c r="J20" s="11" t="s">
        <v>60</v>
      </c>
      <c r="K20" s="11">
        <v>2.4</v>
      </c>
      <c r="L20" s="11">
        <f t="shared" si="2"/>
        <v>0.23499999999999988</v>
      </c>
      <c r="M20" s="11"/>
      <c r="N20" s="11"/>
      <c r="O20" s="11"/>
      <c r="P20" s="11"/>
      <c r="Q20" s="11">
        <f t="shared" si="3"/>
        <v>0.52699999999999991</v>
      </c>
      <c r="R20" s="13"/>
      <c r="S20" s="13"/>
      <c r="T20" s="11"/>
      <c r="U20" s="11">
        <f t="shared" si="4"/>
        <v>-5</v>
      </c>
      <c r="V20" s="11">
        <f t="shared" si="5"/>
        <v>-5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/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2306.6869999999999</v>
      </c>
      <c r="D21" s="1">
        <v>726.83199999999999</v>
      </c>
      <c r="E21" s="1">
        <v>1437.9970000000001</v>
      </c>
      <c r="F21" s="1">
        <v>1570.8579999999999</v>
      </c>
      <c r="G21" s="8">
        <v>1</v>
      </c>
      <c r="H21" s="1">
        <v>60</v>
      </c>
      <c r="I21" s="1" t="s">
        <v>39</v>
      </c>
      <c r="J21" s="1"/>
      <c r="K21" s="1">
        <v>1400.7</v>
      </c>
      <c r="L21" s="1">
        <f t="shared" si="2"/>
        <v>37.297000000000025</v>
      </c>
      <c r="M21" s="1"/>
      <c r="N21" s="1"/>
      <c r="O21" s="1">
        <v>811.2263489999998</v>
      </c>
      <c r="P21" s="1">
        <v>313.37165100000038</v>
      </c>
      <c r="Q21" s="1">
        <f t="shared" si="3"/>
        <v>287.5994</v>
      </c>
      <c r="R21" s="5">
        <f t="shared" ref="R21:R32" si="9">11*Q21-P21-O21-F21</f>
        <v>468.13740000000007</v>
      </c>
      <c r="S21" s="5"/>
      <c r="T21" s="1"/>
      <c r="U21" s="1">
        <f t="shared" si="4"/>
        <v>11</v>
      </c>
      <c r="V21" s="1">
        <f t="shared" si="5"/>
        <v>9.3722587738361067</v>
      </c>
      <c r="W21" s="1">
        <v>288.57859999999999</v>
      </c>
      <c r="X21" s="1">
        <v>309.1986</v>
      </c>
      <c r="Y21" s="1">
        <v>336.72660000000002</v>
      </c>
      <c r="Z21" s="1">
        <v>285.2158</v>
      </c>
      <c r="AA21" s="1">
        <v>227.8442</v>
      </c>
      <c r="AB21" s="1">
        <v>166.01759999999999</v>
      </c>
      <c r="AC21" s="1">
        <v>185.58019999999999</v>
      </c>
      <c r="AD21" s="1">
        <v>183.85839999999999</v>
      </c>
      <c r="AE21" s="1">
        <v>175.65020000000001</v>
      </c>
      <c r="AF21" s="1">
        <v>144.51679999999999</v>
      </c>
      <c r="AG21" s="1" t="s">
        <v>58</v>
      </c>
      <c r="AH21" s="1">
        <f t="shared" ref="AH21:AH32" si="10">G21*R21</f>
        <v>468.13740000000007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173.02799999999999</v>
      </c>
      <c r="D22" s="1">
        <v>68.840999999999994</v>
      </c>
      <c r="E22" s="1">
        <v>109.538</v>
      </c>
      <c r="F22" s="1">
        <v>115.24</v>
      </c>
      <c r="G22" s="8">
        <v>1</v>
      </c>
      <c r="H22" s="1">
        <v>60</v>
      </c>
      <c r="I22" s="1" t="s">
        <v>39</v>
      </c>
      <c r="J22" s="1"/>
      <c r="K22" s="1">
        <v>120.667</v>
      </c>
      <c r="L22" s="1">
        <f t="shared" si="2"/>
        <v>-11.129000000000005</v>
      </c>
      <c r="M22" s="1"/>
      <c r="N22" s="1"/>
      <c r="O22" s="1">
        <v>76.135599999999954</v>
      </c>
      <c r="P22" s="1">
        <v>33.609400000000051</v>
      </c>
      <c r="Q22" s="1">
        <f t="shared" si="3"/>
        <v>21.907599999999999</v>
      </c>
      <c r="R22" s="5">
        <f t="shared" si="9"/>
        <v>15.998599999999996</v>
      </c>
      <c r="S22" s="5"/>
      <c r="T22" s="1"/>
      <c r="U22" s="1">
        <f t="shared" si="4"/>
        <v>11.000000000000002</v>
      </c>
      <c r="V22" s="1">
        <f t="shared" si="5"/>
        <v>10.269723748836022</v>
      </c>
      <c r="W22" s="1">
        <v>24.8766</v>
      </c>
      <c r="X22" s="1">
        <v>26.212</v>
      </c>
      <c r="Y22" s="1">
        <v>25.386600000000001</v>
      </c>
      <c r="Z22" s="1">
        <v>25.7546</v>
      </c>
      <c r="AA22" s="1">
        <v>27.901399999999999</v>
      </c>
      <c r="AB22" s="1">
        <v>26.0014</v>
      </c>
      <c r="AC22" s="1">
        <v>21.007200000000001</v>
      </c>
      <c r="AD22" s="1">
        <v>27.958200000000001</v>
      </c>
      <c r="AE22" s="1">
        <v>34.876800000000003</v>
      </c>
      <c r="AF22" s="1">
        <v>27.606400000000001</v>
      </c>
      <c r="AG22" s="1"/>
      <c r="AH22" s="1">
        <f t="shared" si="10"/>
        <v>15.998599999999996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2134.373</v>
      </c>
      <c r="D23" s="1">
        <v>835.92100000000005</v>
      </c>
      <c r="E23" s="1">
        <v>1467.797</v>
      </c>
      <c r="F23" s="1">
        <v>1416.7840000000001</v>
      </c>
      <c r="G23" s="8">
        <v>1</v>
      </c>
      <c r="H23" s="1">
        <v>60</v>
      </c>
      <c r="I23" s="1" t="s">
        <v>39</v>
      </c>
      <c r="J23" s="1"/>
      <c r="K23" s="1">
        <v>1451.48</v>
      </c>
      <c r="L23" s="1">
        <f t="shared" si="2"/>
        <v>16.317000000000007</v>
      </c>
      <c r="M23" s="1"/>
      <c r="N23" s="1"/>
      <c r="O23" s="1">
        <v>617.47461699999917</v>
      </c>
      <c r="P23" s="1">
        <v>634.73638300000152</v>
      </c>
      <c r="Q23" s="1">
        <f t="shared" si="3"/>
        <v>293.55939999999998</v>
      </c>
      <c r="R23" s="5">
        <f t="shared" si="9"/>
        <v>560.15839999999866</v>
      </c>
      <c r="S23" s="5"/>
      <c r="T23" s="1"/>
      <c r="U23" s="1">
        <f t="shared" si="4"/>
        <v>10.999999999999998</v>
      </c>
      <c r="V23" s="1">
        <f t="shared" si="5"/>
        <v>9.0918396753774573</v>
      </c>
      <c r="W23" s="1">
        <v>283.45600000000002</v>
      </c>
      <c r="X23" s="1">
        <v>281.66300000000001</v>
      </c>
      <c r="Y23" s="1">
        <v>284.49579999999997</v>
      </c>
      <c r="Z23" s="1">
        <v>258.63159999999999</v>
      </c>
      <c r="AA23" s="1">
        <v>269.7792</v>
      </c>
      <c r="AB23" s="1">
        <v>288.16300000000001</v>
      </c>
      <c r="AC23" s="1">
        <v>290.39339999999999</v>
      </c>
      <c r="AD23" s="1">
        <v>332.70420000000001</v>
      </c>
      <c r="AE23" s="1">
        <v>334.67959999999999</v>
      </c>
      <c r="AF23" s="1">
        <v>303.09699999999998</v>
      </c>
      <c r="AG23" s="1" t="s">
        <v>58</v>
      </c>
      <c r="AH23" s="1">
        <f t="shared" si="10"/>
        <v>560.15839999999866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167.57900000000001</v>
      </c>
      <c r="D24" s="1">
        <v>329.48899999999998</v>
      </c>
      <c r="E24" s="1">
        <v>251.65799999999999</v>
      </c>
      <c r="F24" s="1">
        <v>206.446</v>
      </c>
      <c r="G24" s="8">
        <v>1</v>
      </c>
      <c r="H24" s="1">
        <v>60</v>
      </c>
      <c r="I24" s="1" t="s">
        <v>39</v>
      </c>
      <c r="J24" s="1"/>
      <c r="K24" s="1">
        <v>255.16</v>
      </c>
      <c r="L24" s="1">
        <f t="shared" si="2"/>
        <v>-3.5020000000000095</v>
      </c>
      <c r="M24" s="1"/>
      <c r="N24" s="1"/>
      <c r="O24" s="1">
        <v>284.12188800000001</v>
      </c>
      <c r="P24" s="1">
        <v>0</v>
      </c>
      <c r="Q24" s="1">
        <f t="shared" si="3"/>
        <v>50.331599999999995</v>
      </c>
      <c r="R24" s="5">
        <f t="shared" si="9"/>
        <v>63.079711999999887</v>
      </c>
      <c r="S24" s="5"/>
      <c r="T24" s="1"/>
      <c r="U24" s="1">
        <f t="shared" si="4"/>
        <v>11</v>
      </c>
      <c r="V24" s="1">
        <f t="shared" si="5"/>
        <v>9.7467175293453838</v>
      </c>
      <c r="W24" s="1">
        <v>53.325400000000002</v>
      </c>
      <c r="X24" s="1">
        <v>59.957399999999993</v>
      </c>
      <c r="Y24" s="1">
        <v>53.8352</v>
      </c>
      <c r="Z24" s="1">
        <v>49.993400000000001</v>
      </c>
      <c r="AA24" s="1">
        <v>55.226399999999998</v>
      </c>
      <c r="AB24" s="1">
        <v>96.601399999999998</v>
      </c>
      <c r="AC24" s="1">
        <v>104.1828</v>
      </c>
      <c r="AD24" s="1">
        <v>116.2882</v>
      </c>
      <c r="AE24" s="1">
        <v>109.4606</v>
      </c>
      <c r="AF24" s="1">
        <v>97.521000000000001</v>
      </c>
      <c r="AG24" s="1"/>
      <c r="AH24" s="1">
        <f t="shared" si="10"/>
        <v>63.079711999999887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606.66099999999994</v>
      </c>
      <c r="D25" s="1">
        <v>116.18</v>
      </c>
      <c r="E25" s="1">
        <v>437.05900000000003</v>
      </c>
      <c r="F25" s="1">
        <v>252.43</v>
      </c>
      <c r="G25" s="8">
        <v>1</v>
      </c>
      <c r="H25" s="1">
        <v>60</v>
      </c>
      <c r="I25" s="1" t="s">
        <v>39</v>
      </c>
      <c r="J25" s="1"/>
      <c r="K25" s="1">
        <v>435.392</v>
      </c>
      <c r="L25" s="1">
        <f t="shared" si="2"/>
        <v>1.66700000000003</v>
      </c>
      <c r="M25" s="1"/>
      <c r="N25" s="1"/>
      <c r="O25" s="1">
        <v>305.95707299999998</v>
      </c>
      <c r="P25" s="1">
        <v>295.58792699999998</v>
      </c>
      <c r="Q25" s="1">
        <f t="shared" si="3"/>
        <v>87.411799999999999</v>
      </c>
      <c r="R25" s="5">
        <f t="shared" si="9"/>
        <v>107.5548</v>
      </c>
      <c r="S25" s="5"/>
      <c r="T25" s="1"/>
      <c r="U25" s="1">
        <f t="shared" si="4"/>
        <v>10.999999999999998</v>
      </c>
      <c r="V25" s="1">
        <f t="shared" si="5"/>
        <v>9.7695620042145332</v>
      </c>
      <c r="W25" s="1">
        <v>90.755399999999995</v>
      </c>
      <c r="X25" s="1">
        <v>79.525800000000004</v>
      </c>
      <c r="Y25" s="1">
        <v>78.708200000000005</v>
      </c>
      <c r="Z25" s="1">
        <v>74.493600000000001</v>
      </c>
      <c r="AA25" s="1">
        <v>69.870199999999997</v>
      </c>
      <c r="AB25" s="1">
        <v>46.141199999999998</v>
      </c>
      <c r="AC25" s="1">
        <v>49.537599999999998</v>
      </c>
      <c r="AD25" s="1">
        <v>58.233600000000003</v>
      </c>
      <c r="AE25" s="1">
        <v>61.545399999999987</v>
      </c>
      <c r="AF25" s="1">
        <v>43.439599999999999</v>
      </c>
      <c r="AG25" s="1" t="s">
        <v>58</v>
      </c>
      <c r="AH25" s="1">
        <f t="shared" si="10"/>
        <v>107.5548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836.54200000000003</v>
      </c>
      <c r="D26" s="1">
        <v>204.648</v>
      </c>
      <c r="E26" s="1">
        <v>594.005</v>
      </c>
      <c r="F26" s="1">
        <v>423.10199999999998</v>
      </c>
      <c r="G26" s="8">
        <v>1</v>
      </c>
      <c r="H26" s="1">
        <v>60</v>
      </c>
      <c r="I26" s="1" t="s">
        <v>39</v>
      </c>
      <c r="J26" s="1"/>
      <c r="K26" s="1">
        <v>589.46400000000006</v>
      </c>
      <c r="L26" s="1">
        <f t="shared" si="2"/>
        <v>4.54099999999994</v>
      </c>
      <c r="M26" s="1"/>
      <c r="N26" s="1"/>
      <c r="O26" s="1">
        <v>443.41335799999979</v>
      </c>
      <c r="P26" s="1">
        <v>243.47264200000021</v>
      </c>
      <c r="Q26" s="1">
        <f t="shared" si="3"/>
        <v>118.801</v>
      </c>
      <c r="R26" s="5">
        <f t="shared" si="9"/>
        <v>196.82299999999998</v>
      </c>
      <c r="S26" s="5"/>
      <c r="T26" s="1"/>
      <c r="U26" s="1">
        <f t="shared" si="4"/>
        <v>11.000000000000002</v>
      </c>
      <c r="V26" s="1">
        <f t="shared" si="5"/>
        <v>9.3432546864083648</v>
      </c>
      <c r="W26" s="1">
        <v>118.527</v>
      </c>
      <c r="X26" s="1">
        <v>115.65900000000001</v>
      </c>
      <c r="Y26" s="1">
        <v>112.4932</v>
      </c>
      <c r="Z26" s="1">
        <v>99.762599999999992</v>
      </c>
      <c r="AA26" s="1">
        <v>102.2214</v>
      </c>
      <c r="AB26" s="1">
        <v>133.8724</v>
      </c>
      <c r="AC26" s="1">
        <v>137.6052</v>
      </c>
      <c r="AD26" s="1">
        <v>124.22620000000001</v>
      </c>
      <c r="AE26" s="1">
        <v>122.66459999999999</v>
      </c>
      <c r="AF26" s="1">
        <v>114.6974</v>
      </c>
      <c r="AG26" s="1" t="s">
        <v>58</v>
      </c>
      <c r="AH26" s="1">
        <f t="shared" si="10"/>
        <v>196.82299999999998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287.73</v>
      </c>
      <c r="D27" s="1">
        <v>180.46299999999999</v>
      </c>
      <c r="E27" s="1">
        <v>251.773</v>
      </c>
      <c r="F27" s="1">
        <v>202.661</v>
      </c>
      <c r="G27" s="8">
        <v>1</v>
      </c>
      <c r="H27" s="1">
        <v>30</v>
      </c>
      <c r="I27" s="1" t="s">
        <v>39</v>
      </c>
      <c r="J27" s="1"/>
      <c r="K27" s="1">
        <v>248.505</v>
      </c>
      <c r="L27" s="1">
        <f t="shared" si="2"/>
        <v>3.2680000000000007</v>
      </c>
      <c r="M27" s="1"/>
      <c r="N27" s="1"/>
      <c r="O27" s="1">
        <v>76.77679999999998</v>
      </c>
      <c r="P27" s="1">
        <v>136.9632</v>
      </c>
      <c r="Q27" s="1">
        <f t="shared" si="3"/>
        <v>50.354599999999998</v>
      </c>
      <c r="R27" s="5">
        <f t="shared" si="9"/>
        <v>137.49959999999993</v>
      </c>
      <c r="S27" s="5"/>
      <c r="T27" s="1"/>
      <c r="U27" s="1">
        <f t="shared" si="4"/>
        <v>11</v>
      </c>
      <c r="V27" s="1">
        <f t="shared" si="5"/>
        <v>8.2693736024116955</v>
      </c>
      <c r="W27" s="1">
        <v>46.056399999999996</v>
      </c>
      <c r="X27" s="1">
        <v>46.327399999999997</v>
      </c>
      <c r="Y27" s="1">
        <v>47.517600000000002</v>
      </c>
      <c r="Z27" s="1">
        <v>45.804400000000001</v>
      </c>
      <c r="AA27" s="1">
        <v>46.969200000000001</v>
      </c>
      <c r="AB27" s="1">
        <v>47.738799999999998</v>
      </c>
      <c r="AC27" s="1">
        <v>50.384599999999999</v>
      </c>
      <c r="AD27" s="1">
        <v>55.419800000000002</v>
      </c>
      <c r="AE27" s="1">
        <v>53.334000000000003</v>
      </c>
      <c r="AF27" s="1">
        <v>49.814599999999999</v>
      </c>
      <c r="AG27" s="1"/>
      <c r="AH27" s="1">
        <f t="shared" si="10"/>
        <v>137.49959999999993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38</v>
      </c>
      <c r="C28" s="1">
        <v>287.23099999999999</v>
      </c>
      <c r="D28" s="1">
        <v>350.47699999999998</v>
      </c>
      <c r="E28" s="1">
        <v>224.07</v>
      </c>
      <c r="F28" s="1">
        <v>348.99700000000001</v>
      </c>
      <c r="G28" s="8">
        <v>1</v>
      </c>
      <c r="H28" s="1">
        <v>30</v>
      </c>
      <c r="I28" s="1" t="s">
        <v>39</v>
      </c>
      <c r="J28" s="1"/>
      <c r="K28" s="1">
        <v>262.488</v>
      </c>
      <c r="L28" s="1">
        <f t="shared" si="2"/>
        <v>-38.418000000000006</v>
      </c>
      <c r="M28" s="1"/>
      <c r="N28" s="1"/>
      <c r="O28" s="1">
        <v>101.9634580000001</v>
      </c>
      <c r="P28" s="1">
        <v>0</v>
      </c>
      <c r="Q28" s="1">
        <f t="shared" si="3"/>
        <v>44.814</v>
      </c>
      <c r="R28" s="5">
        <f t="shared" si="9"/>
        <v>41.993541999999877</v>
      </c>
      <c r="S28" s="5"/>
      <c r="T28" s="1"/>
      <c r="U28" s="1">
        <f t="shared" si="4"/>
        <v>11</v>
      </c>
      <c r="V28" s="1">
        <f t="shared" si="5"/>
        <v>10.062936983978224</v>
      </c>
      <c r="W28" s="1">
        <v>44.746400000000001</v>
      </c>
      <c r="X28" s="1">
        <v>54.486400000000003</v>
      </c>
      <c r="Y28" s="1">
        <v>59.233199999999997</v>
      </c>
      <c r="Z28" s="1">
        <v>49.306199999999997</v>
      </c>
      <c r="AA28" s="1">
        <v>49.499000000000002</v>
      </c>
      <c r="AB28" s="1">
        <v>24.888200000000001</v>
      </c>
      <c r="AC28" s="1">
        <v>27.917000000000002</v>
      </c>
      <c r="AD28" s="1">
        <v>44.408000000000001</v>
      </c>
      <c r="AE28" s="1">
        <v>39.502200000000002</v>
      </c>
      <c r="AF28" s="1">
        <v>37.071800000000003</v>
      </c>
      <c r="AG28" s="1"/>
      <c r="AH28" s="1">
        <f t="shared" si="10"/>
        <v>41.993541999999877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917.89599999999996</v>
      </c>
      <c r="D29" s="1">
        <v>555.57899999999995</v>
      </c>
      <c r="E29" s="1">
        <v>854.36699999999996</v>
      </c>
      <c r="F29" s="1">
        <v>574.64300000000003</v>
      </c>
      <c r="G29" s="8">
        <v>1</v>
      </c>
      <c r="H29" s="1">
        <v>30</v>
      </c>
      <c r="I29" s="1" t="s">
        <v>39</v>
      </c>
      <c r="J29" s="1"/>
      <c r="K29" s="1">
        <v>894.96</v>
      </c>
      <c r="L29" s="1">
        <f t="shared" si="2"/>
        <v>-40.593000000000075</v>
      </c>
      <c r="M29" s="1"/>
      <c r="N29" s="1"/>
      <c r="O29" s="1">
        <v>605.1396299999999</v>
      </c>
      <c r="P29" s="1">
        <v>483.31837000000007</v>
      </c>
      <c r="Q29" s="1">
        <f t="shared" si="3"/>
        <v>170.8734</v>
      </c>
      <c r="R29" s="5">
        <f t="shared" si="9"/>
        <v>216.50639999999999</v>
      </c>
      <c r="S29" s="5"/>
      <c r="T29" s="1"/>
      <c r="U29" s="1">
        <f t="shared" si="4"/>
        <v>11</v>
      </c>
      <c r="V29" s="1">
        <f t="shared" si="5"/>
        <v>9.7329426347225496</v>
      </c>
      <c r="W29" s="1">
        <v>176.10220000000001</v>
      </c>
      <c r="X29" s="1">
        <v>163.65360000000001</v>
      </c>
      <c r="Y29" s="1">
        <v>163.00200000000001</v>
      </c>
      <c r="Z29" s="1">
        <v>137.46100000000001</v>
      </c>
      <c r="AA29" s="1">
        <v>123.8942</v>
      </c>
      <c r="AB29" s="1">
        <v>87.121600000000001</v>
      </c>
      <c r="AC29" s="1">
        <v>83.1798</v>
      </c>
      <c r="AD29" s="1">
        <v>92.336399999999998</v>
      </c>
      <c r="AE29" s="1">
        <v>93.342799999999997</v>
      </c>
      <c r="AF29" s="1">
        <v>83.33959999999999</v>
      </c>
      <c r="AG29" s="1" t="s">
        <v>58</v>
      </c>
      <c r="AH29" s="1">
        <f t="shared" si="10"/>
        <v>216.50639999999999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54.253</v>
      </c>
      <c r="D30" s="1">
        <v>81.951999999999998</v>
      </c>
      <c r="E30" s="1">
        <v>62.262</v>
      </c>
      <c r="F30" s="1">
        <v>33.146000000000001</v>
      </c>
      <c r="G30" s="8">
        <v>1</v>
      </c>
      <c r="H30" s="1">
        <v>45</v>
      </c>
      <c r="I30" s="1" t="s">
        <v>39</v>
      </c>
      <c r="J30" s="1"/>
      <c r="K30" s="1">
        <v>101.48699999999999</v>
      </c>
      <c r="L30" s="1">
        <f t="shared" si="2"/>
        <v>-39.224999999999994</v>
      </c>
      <c r="M30" s="1"/>
      <c r="N30" s="1"/>
      <c r="O30" s="1">
        <v>0</v>
      </c>
      <c r="P30" s="1">
        <v>68.822200000000009</v>
      </c>
      <c r="Q30" s="1">
        <f t="shared" si="3"/>
        <v>12.452400000000001</v>
      </c>
      <c r="R30" s="5">
        <f t="shared" si="9"/>
        <v>35.008200000000002</v>
      </c>
      <c r="S30" s="5"/>
      <c r="T30" s="1"/>
      <c r="U30" s="1">
        <f t="shared" si="4"/>
        <v>11</v>
      </c>
      <c r="V30" s="1">
        <f t="shared" si="5"/>
        <v>8.1886383347788385</v>
      </c>
      <c r="W30" s="1">
        <v>11.6358</v>
      </c>
      <c r="X30" s="1">
        <v>8.1804000000000006</v>
      </c>
      <c r="Y30" s="1">
        <v>8.7784000000000013</v>
      </c>
      <c r="Z30" s="1">
        <v>6.1357999999999997</v>
      </c>
      <c r="AA30" s="1">
        <v>6.3664000000000014</v>
      </c>
      <c r="AB30" s="1">
        <v>10.353</v>
      </c>
      <c r="AC30" s="1">
        <v>9.5961999999999996</v>
      </c>
      <c r="AD30" s="1">
        <v>6.2252000000000001</v>
      </c>
      <c r="AE30" s="1">
        <v>8.8593999999999991</v>
      </c>
      <c r="AF30" s="1">
        <v>7.5011999999999999</v>
      </c>
      <c r="AG30" s="1" t="s">
        <v>56</v>
      </c>
      <c r="AH30" s="1">
        <f t="shared" si="10"/>
        <v>35.008200000000002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33.712000000000003</v>
      </c>
      <c r="D31" s="1">
        <v>17.788</v>
      </c>
      <c r="E31" s="1">
        <v>26.122</v>
      </c>
      <c r="F31" s="1">
        <v>25.378</v>
      </c>
      <c r="G31" s="8">
        <v>1</v>
      </c>
      <c r="H31" s="1">
        <v>40</v>
      </c>
      <c r="I31" s="1" t="s">
        <v>39</v>
      </c>
      <c r="J31" s="1"/>
      <c r="K31" s="1">
        <v>47.1</v>
      </c>
      <c r="L31" s="1">
        <f t="shared" si="2"/>
        <v>-20.978000000000002</v>
      </c>
      <c r="M31" s="1"/>
      <c r="N31" s="1"/>
      <c r="O31" s="1">
        <v>0</v>
      </c>
      <c r="P31" s="1">
        <v>25.864000000000001</v>
      </c>
      <c r="Q31" s="1">
        <f t="shared" si="3"/>
        <v>5.2244000000000002</v>
      </c>
      <c r="R31" s="5">
        <f t="shared" si="9"/>
        <v>6.2264000000000017</v>
      </c>
      <c r="S31" s="5"/>
      <c r="T31" s="1"/>
      <c r="U31" s="1">
        <f t="shared" si="4"/>
        <v>11</v>
      </c>
      <c r="V31" s="1">
        <f t="shared" si="5"/>
        <v>9.8082076410688313</v>
      </c>
      <c r="W31" s="1">
        <v>5.1242000000000001</v>
      </c>
      <c r="X31" s="1">
        <v>4.6684000000000001</v>
      </c>
      <c r="Y31" s="1">
        <v>4.7325999999999997</v>
      </c>
      <c r="Z31" s="1">
        <v>4.4443999999999999</v>
      </c>
      <c r="AA31" s="1">
        <v>4.4908000000000001</v>
      </c>
      <c r="AB31" s="1">
        <v>4.1395999999999997</v>
      </c>
      <c r="AC31" s="1">
        <v>3.839</v>
      </c>
      <c r="AD31" s="1">
        <v>2.7208000000000001</v>
      </c>
      <c r="AE31" s="1">
        <v>6.2030000000000003</v>
      </c>
      <c r="AF31" s="1">
        <v>5.8612000000000002</v>
      </c>
      <c r="AG31" s="1"/>
      <c r="AH31" s="1">
        <f t="shared" si="10"/>
        <v>6.2264000000000017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198.15</v>
      </c>
      <c r="D32" s="1">
        <v>175.35599999999999</v>
      </c>
      <c r="E32" s="1">
        <v>194.53</v>
      </c>
      <c r="F32" s="1">
        <v>173.47300000000001</v>
      </c>
      <c r="G32" s="8">
        <v>1</v>
      </c>
      <c r="H32" s="1">
        <v>30</v>
      </c>
      <c r="I32" s="1" t="s">
        <v>39</v>
      </c>
      <c r="J32" s="1"/>
      <c r="K32" s="1">
        <v>177.5</v>
      </c>
      <c r="L32" s="1">
        <f t="shared" si="2"/>
        <v>17.03</v>
      </c>
      <c r="M32" s="1"/>
      <c r="N32" s="1"/>
      <c r="O32" s="1">
        <v>35.246199999999988</v>
      </c>
      <c r="P32" s="1">
        <v>121.1528</v>
      </c>
      <c r="Q32" s="1">
        <f t="shared" si="3"/>
        <v>38.905999999999999</v>
      </c>
      <c r="R32" s="5">
        <f t="shared" si="9"/>
        <v>98.093999999999994</v>
      </c>
      <c r="S32" s="5"/>
      <c r="T32" s="1"/>
      <c r="U32" s="1">
        <f t="shared" si="4"/>
        <v>11</v>
      </c>
      <c r="V32" s="1">
        <f t="shared" si="5"/>
        <v>8.4786922325605314</v>
      </c>
      <c r="W32" s="1">
        <v>35.848999999999997</v>
      </c>
      <c r="X32" s="1">
        <v>34.107999999999997</v>
      </c>
      <c r="Y32" s="1">
        <v>35.360999999999997</v>
      </c>
      <c r="Z32" s="1">
        <v>30.478200000000001</v>
      </c>
      <c r="AA32" s="1">
        <v>29.732800000000001</v>
      </c>
      <c r="AB32" s="1">
        <v>30.884599999999999</v>
      </c>
      <c r="AC32" s="1">
        <v>34.200200000000002</v>
      </c>
      <c r="AD32" s="1">
        <v>33.433</v>
      </c>
      <c r="AE32" s="1">
        <v>32.732600000000012</v>
      </c>
      <c r="AF32" s="1">
        <v>34.469200000000001</v>
      </c>
      <c r="AG32" s="1"/>
      <c r="AH32" s="1">
        <f t="shared" si="10"/>
        <v>98.093999999999994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74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0</v>
      </c>
      <c r="M33" s="14"/>
      <c r="N33" s="14"/>
      <c r="O33" s="14">
        <v>0</v>
      </c>
      <c r="P33" s="14">
        <v>0</v>
      </c>
      <c r="Q33" s="14">
        <f t="shared" si="3"/>
        <v>0</v>
      </c>
      <c r="R33" s="16"/>
      <c r="S33" s="16"/>
      <c r="T33" s="14"/>
      <c r="U33" s="14" t="e">
        <f t="shared" si="4"/>
        <v>#DIV/0!</v>
      </c>
      <c r="V33" s="14" t="e">
        <f t="shared" si="5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 t="s">
        <v>54</v>
      </c>
      <c r="AH33" s="14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75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2"/>
        <v>0</v>
      </c>
      <c r="M34" s="14"/>
      <c r="N34" s="14"/>
      <c r="O34" s="14">
        <v>0</v>
      </c>
      <c r="P34" s="14">
        <v>0</v>
      </c>
      <c r="Q34" s="14">
        <f t="shared" si="3"/>
        <v>0</v>
      </c>
      <c r="R34" s="16"/>
      <c r="S34" s="16"/>
      <c r="T34" s="14"/>
      <c r="U34" s="14" t="e">
        <f t="shared" si="4"/>
        <v>#DIV/0!</v>
      </c>
      <c r="V34" s="14" t="e">
        <f t="shared" si="5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-0.18140000000000001</v>
      </c>
      <c r="AD34" s="14">
        <v>-0.18140000000000001</v>
      </c>
      <c r="AE34" s="14">
        <v>-0.55959999999999999</v>
      </c>
      <c r="AF34" s="14">
        <v>-1.3026</v>
      </c>
      <c r="AG34" s="14" t="s">
        <v>54</v>
      </c>
      <c r="AH34" s="14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44</v>
      </c>
      <c r="C35" s="1">
        <v>2318.6</v>
      </c>
      <c r="D35" s="1">
        <v>992</v>
      </c>
      <c r="E35" s="1">
        <v>2060.4</v>
      </c>
      <c r="F35" s="1">
        <v>1030.2</v>
      </c>
      <c r="G35" s="8">
        <v>0.4</v>
      </c>
      <c r="H35" s="1">
        <v>45</v>
      </c>
      <c r="I35" s="1" t="s">
        <v>39</v>
      </c>
      <c r="J35" s="1"/>
      <c r="K35" s="1">
        <v>2215</v>
      </c>
      <c r="L35" s="1">
        <f t="shared" si="2"/>
        <v>-154.59999999999991</v>
      </c>
      <c r="M35" s="1"/>
      <c r="N35" s="1"/>
      <c r="O35" s="1">
        <v>1553.2221999999999</v>
      </c>
      <c r="P35" s="1">
        <v>1303.3778</v>
      </c>
      <c r="Q35" s="1">
        <f t="shared" si="3"/>
        <v>412.08000000000004</v>
      </c>
      <c r="R35" s="5">
        <f t="shared" ref="R35:R48" si="11">11*Q35-P35-O35-F35</f>
        <v>646.07999999999993</v>
      </c>
      <c r="S35" s="5"/>
      <c r="T35" s="1"/>
      <c r="U35" s="1">
        <f t="shared" si="4"/>
        <v>11</v>
      </c>
      <c r="V35" s="1">
        <f t="shared" si="5"/>
        <v>9.4321490972626663</v>
      </c>
      <c r="W35" s="1">
        <v>417.48</v>
      </c>
      <c r="X35" s="1">
        <v>360.48</v>
      </c>
      <c r="Y35" s="1">
        <v>355.88</v>
      </c>
      <c r="Z35" s="1">
        <v>336.4</v>
      </c>
      <c r="AA35" s="1">
        <v>311.39999999999998</v>
      </c>
      <c r="AB35" s="1">
        <v>229.2</v>
      </c>
      <c r="AC35" s="1">
        <v>239.6</v>
      </c>
      <c r="AD35" s="1">
        <v>259</v>
      </c>
      <c r="AE35" s="1">
        <v>269</v>
      </c>
      <c r="AF35" s="1">
        <v>244.2</v>
      </c>
      <c r="AG35" s="1" t="s">
        <v>77</v>
      </c>
      <c r="AH35" s="1">
        <f t="shared" ref="AH35:AH48" si="12">G35*R35</f>
        <v>258.43199999999996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44</v>
      </c>
      <c r="C36" s="1">
        <v>723</v>
      </c>
      <c r="D36" s="1">
        <v>2</v>
      </c>
      <c r="E36" s="1">
        <v>466</v>
      </c>
      <c r="F36" s="1">
        <v>257</v>
      </c>
      <c r="G36" s="8">
        <v>0.45</v>
      </c>
      <c r="H36" s="1">
        <v>50</v>
      </c>
      <c r="I36" s="1" t="s">
        <v>39</v>
      </c>
      <c r="J36" s="1"/>
      <c r="K36" s="1">
        <v>468</v>
      </c>
      <c r="L36" s="1">
        <f t="shared" si="2"/>
        <v>-2</v>
      </c>
      <c r="M36" s="1"/>
      <c r="N36" s="1"/>
      <c r="O36" s="1">
        <v>573.80000000000007</v>
      </c>
      <c r="P36" s="1">
        <v>45.199999999999932</v>
      </c>
      <c r="Q36" s="1">
        <f t="shared" si="3"/>
        <v>93.2</v>
      </c>
      <c r="R36" s="5">
        <f t="shared" si="11"/>
        <v>149.20000000000005</v>
      </c>
      <c r="S36" s="5"/>
      <c r="T36" s="1"/>
      <c r="U36" s="1">
        <f t="shared" si="4"/>
        <v>11</v>
      </c>
      <c r="V36" s="1">
        <f t="shared" si="5"/>
        <v>9.399141630901287</v>
      </c>
      <c r="W36" s="1">
        <v>97.6</v>
      </c>
      <c r="X36" s="1">
        <v>102.4</v>
      </c>
      <c r="Y36" s="1">
        <v>95.4</v>
      </c>
      <c r="Z36" s="1">
        <v>92.4</v>
      </c>
      <c r="AA36" s="1">
        <v>113.4</v>
      </c>
      <c r="AB36" s="1">
        <v>116.8</v>
      </c>
      <c r="AC36" s="1">
        <v>130</v>
      </c>
      <c r="AD36" s="1">
        <v>146.6</v>
      </c>
      <c r="AE36" s="1">
        <v>151.6</v>
      </c>
      <c r="AF36" s="1">
        <v>150.4</v>
      </c>
      <c r="AG36" s="1" t="s">
        <v>79</v>
      </c>
      <c r="AH36" s="1">
        <f t="shared" si="12"/>
        <v>67.140000000000029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44</v>
      </c>
      <c r="C37" s="1">
        <v>1139.5999999999999</v>
      </c>
      <c r="D37" s="1">
        <v>2668</v>
      </c>
      <c r="E37" s="1">
        <v>2089.4</v>
      </c>
      <c r="F37" s="1">
        <v>1563.2</v>
      </c>
      <c r="G37" s="8">
        <v>0.4</v>
      </c>
      <c r="H37" s="1">
        <v>45</v>
      </c>
      <c r="I37" s="1" t="s">
        <v>39</v>
      </c>
      <c r="J37" s="1"/>
      <c r="K37" s="1">
        <v>2179</v>
      </c>
      <c r="L37" s="1">
        <f t="shared" si="2"/>
        <v>-89.599999999999909</v>
      </c>
      <c r="M37" s="1"/>
      <c r="N37" s="1"/>
      <c r="O37" s="1">
        <v>1055.0512000000001</v>
      </c>
      <c r="P37" s="1">
        <v>1498.5488</v>
      </c>
      <c r="Q37" s="1">
        <f t="shared" si="3"/>
        <v>417.88</v>
      </c>
      <c r="R37" s="5">
        <f t="shared" si="11"/>
        <v>479.88000000000011</v>
      </c>
      <c r="S37" s="5"/>
      <c r="T37" s="1"/>
      <c r="U37" s="1">
        <f t="shared" si="4"/>
        <v>11</v>
      </c>
      <c r="V37" s="1">
        <f t="shared" si="5"/>
        <v>9.8516320474777448</v>
      </c>
      <c r="W37" s="1">
        <v>437.88</v>
      </c>
      <c r="X37" s="1">
        <v>367.68</v>
      </c>
      <c r="Y37" s="1">
        <v>356.48</v>
      </c>
      <c r="Z37" s="1">
        <v>309.39999999999998</v>
      </c>
      <c r="AA37" s="1">
        <v>338.8</v>
      </c>
      <c r="AB37" s="1">
        <v>548</v>
      </c>
      <c r="AC37" s="1">
        <v>536.20000000000005</v>
      </c>
      <c r="AD37" s="1">
        <v>492</v>
      </c>
      <c r="AE37" s="1">
        <v>513.4</v>
      </c>
      <c r="AF37" s="1">
        <v>483.6</v>
      </c>
      <c r="AG37" s="1" t="s">
        <v>77</v>
      </c>
      <c r="AH37" s="1">
        <f t="shared" si="12"/>
        <v>191.95200000000006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38</v>
      </c>
      <c r="C38" s="1">
        <v>928.78300000000002</v>
      </c>
      <c r="D38" s="1">
        <v>161.38800000000001</v>
      </c>
      <c r="E38" s="1">
        <v>540.827</v>
      </c>
      <c r="F38" s="1">
        <v>427.911</v>
      </c>
      <c r="G38" s="8">
        <v>1</v>
      </c>
      <c r="H38" s="1">
        <v>45</v>
      </c>
      <c r="I38" s="1" t="s">
        <v>39</v>
      </c>
      <c r="J38" s="1"/>
      <c r="K38" s="1">
        <v>601.34400000000005</v>
      </c>
      <c r="L38" s="1">
        <f t="shared" ref="L38:L69" si="13">E38-K38</f>
        <v>-60.517000000000053</v>
      </c>
      <c r="M38" s="1"/>
      <c r="N38" s="1"/>
      <c r="O38" s="1">
        <v>152.046862</v>
      </c>
      <c r="P38" s="1">
        <v>483.02913799999988</v>
      </c>
      <c r="Q38" s="1">
        <f t="shared" ref="Q38:Q69" si="14">E38/5</f>
        <v>108.16540000000001</v>
      </c>
      <c r="R38" s="5">
        <f t="shared" si="11"/>
        <v>126.83240000000018</v>
      </c>
      <c r="S38" s="5"/>
      <c r="T38" s="1"/>
      <c r="U38" s="1">
        <f t="shared" ref="U38:U69" si="15">(F38+O38+P38+R38)/Q38</f>
        <v>11</v>
      </c>
      <c r="V38" s="1">
        <f t="shared" ref="V38:V69" si="16">(F38+O38+P38)/Q38</f>
        <v>9.8274217078659145</v>
      </c>
      <c r="W38" s="1">
        <v>107.7936</v>
      </c>
      <c r="X38" s="1">
        <v>90.783000000000001</v>
      </c>
      <c r="Y38" s="1">
        <v>102.10680000000001</v>
      </c>
      <c r="Z38" s="1">
        <v>112.60380000000001</v>
      </c>
      <c r="AA38" s="1">
        <v>103.71420000000001</v>
      </c>
      <c r="AB38" s="1">
        <v>98.877600000000001</v>
      </c>
      <c r="AC38" s="1">
        <v>101.91800000000001</v>
      </c>
      <c r="AD38" s="1">
        <v>85.972400000000007</v>
      </c>
      <c r="AE38" s="1">
        <v>93.508200000000002</v>
      </c>
      <c r="AF38" s="1">
        <v>100.30500000000001</v>
      </c>
      <c r="AG38" s="1"/>
      <c r="AH38" s="1">
        <f t="shared" si="12"/>
        <v>126.83240000000018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82</v>
      </c>
      <c r="B39" s="1" t="s">
        <v>44</v>
      </c>
      <c r="C39" s="1"/>
      <c r="D39" s="1"/>
      <c r="E39" s="1"/>
      <c r="F39" s="1"/>
      <c r="G39" s="8">
        <v>0.45</v>
      </c>
      <c r="H39" s="1">
        <v>45</v>
      </c>
      <c r="I39" s="1" t="s">
        <v>39</v>
      </c>
      <c r="J39" s="1"/>
      <c r="K39" s="1"/>
      <c r="L39" s="1">
        <f t="shared" si="13"/>
        <v>0</v>
      </c>
      <c r="M39" s="1"/>
      <c r="N39" s="1"/>
      <c r="O39" s="1"/>
      <c r="P39" s="10"/>
      <c r="Q39" s="1">
        <f t="shared" si="14"/>
        <v>0</v>
      </c>
      <c r="R39" s="17">
        <v>10</v>
      </c>
      <c r="S39" s="5"/>
      <c r="T39" s="1"/>
      <c r="U39" s="1" t="e">
        <f t="shared" si="15"/>
        <v>#DIV/0!</v>
      </c>
      <c r="V39" s="1" t="e">
        <f t="shared" si="16"/>
        <v>#DIV/0!</v>
      </c>
      <c r="W39" s="1">
        <v>0</v>
      </c>
      <c r="X39" s="1">
        <v>0</v>
      </c>
      <c r="Y39" s="1">
        <v>-0.2</v>
      </c>
      <c r="Z39" s="1">
        <v>-1</v>
      </c>
      <c r="AA39" s="1">
        <v>-1</v>
      </c>
      <c r="AB39" s="1">
        <v>-1.2</v>
      </c>
      <c r="AC39" s="1">
        <v>-1</v>
      </c>
      <c r="AD39" s="1">
        <v>-0.8</v>
      </c>
      <c r="AE39" s="1">
        <v>-0.6</v>
      </c>
      <c r="AF39" s="1">
        <v>-0.6</v>
      </c>
      <c r="AG39" s="10" t="s">
        <v>83</v>
      </c>
      <c r="AH39" s="1">
        <f t="shared" si="12"/>
        <v>4.5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44</v>
      </c>
      <c r="C40" s="1">
        <v>558</v>
      </c>
      <c r="D40" s="1">
        <v>283</v>
      </c>
      <c r="E40" s="1">
        <v>434</v>
      </c>
      <c r="F40" s="1">
        <v>392</v>
      </c>
      <c r="G40" s="8">
        <v>0.35</v>
      </c>
      <c r="H40" s="1">
        <v>40</v>
      </c>
      <c r="I40" s="1" t="s">
        <v>39</v>
      </c>
      <c r="J40" s="1"/>
      <c r="K40" s="1">
        <v>441</v>
      </c>
      <c r="L40" s="1">
        <f t="shared" si="13"/>
        <v>-7</v>
      </c>
      <c r="M40" s="1"/>
      <c r="N40" s="1"/>
      <c r="O40" s="1">
        <v>330.96599999999989</v>
      </c>
      <c r="P40" s="1">
        <v>22.034000000000109</v>
      </c>
      <c r="Q40" s="1">
        <f t="shared" si="14"/>
        <v>86.8</v>
      </c>
      <c r="R40" s="5">
        <f t="shared" si="11"/>
        <v>209.79999999999995</v>
      </c>
      <c r="S40" s="5"/>
      <c r="T40" s="1"/>
      <c r="U40" s="1">
        <f t="shared" si="15"/>
        <v>11</v>
      </c>
      <c r="V40" s="1">
        <f t="shared" si="16"/>
        <v>8.5829493087557598</v>
      </c>
      <c r="W40" s="1">
        <v>84.4</v>
      </c>
      <c r="X40" s="1">
        <v>93</v>
      </c>
      <c r="Y40" s="1">
        <v>96.4</v>
      </c>
      <c r="Z40" s="1">
        <v>88.6</v>
      </c>
      <c r="AA40" s="1">
        <v>82.4</v>
      </c>
      <c r="AB40" s="1">
        <v>86</v>
      </c>
      <c r="AC40" s="1">
        <v>95.8</v>
      </c>
      <c r="AD40" s="1">
        <v>89.2</v>
      </c>
      <c r="AE40" s="1">
        <v>85.4</v>
      </c>
      <c r="AF40" s="1">
        <v>97.2</v>
      </c>
      <c r="AG40" s="1" t="s">
        <v>85</v>
      </c>
      <c r="AH40" s="1">
        <f t="shared" si="12"/>
        <v>73.429999999999978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38</v>
      </c>
      <c r="C41" s="1">
        <v>359.55200000000002</v>
      </c>
      <c r="D41" s="1">
        <v>30.419</v>
      </c>
      <c r="E41" s="1">
        <v>211.51499999999999</v>
      </c>
      <c r="F41" s="1">
        <v>145.84700000000001</v>
      </c>
      <c r="G41" s="8">
        <v>1</v>
      </c>
      <c r="H41" s="1">
        <v>40</v>
      </c>
      <c r="I41" s="1" t="s">
        <v>39</v>
      </c>
      <c r="J41" s="1"/>
      <c r="K41" s="1">
        <v>246.16900000000001</v>
      </c>
      <c r="L41" s="1">
        <f t="shared" si="13"/>
        <v>-34.654000000000025</v>
      </c>
      <c r="M41" s="1"/>
      <c r="N41" s="1"/>
      <c r="O41" s="1">
        <v>0</v>
      </c>
      <c r="P41" s="1">
        <v>179.923</v>
      </c>
      <c r="Q41" s="1">
        <f t="shared" si="14"/>
        <v>42.302999999999997</v>
      </c>
      <c r="R41" s="5">
        <f t="shared" si="11"/>
        <v>139.56299999999996</v>
      </c>
      <c r="S41" s="5"/>
      <c r="T41" s="1"/>
      <c r="U41" s="1">
        <f t="shared" si="15"/>
        <v>11</v>
      </c>
      <c r="V41" s="1">
        <f t="shared" si="16"/>
        <v>7.7008722785618042</v>
      </c>
      <c r="W41" s="1">
        <v>37.071199999999997</v>
      </c>
      <c r="X41" s="1">
        <v>27.779800000000002</v>
      </c>
      <c r="Y41" s="1">
        <v>34.947200000000002</v>
      </c>
      <c r="Z41" s="1">
        <v>43.809600000000003</v>
      </c>
      <c r="AA41" s="1">
        <v>36.181600000000003</v>
      </c>
      <c r="AB41" s="1">
        <v>23.9772</v>
      </c>
      <c r="AC41" s="1">
        <v>27.689800000000002</v>
      </c>
      <c r="AD41" s="1">
        <v>47.171999999999997</v>
      </c>
      <c r="AE41" s="1">
        <v>40.599400000000003</v>
      </c>
      <c r="AF41" s="1">
        <v>20.084800000000001</v>
      </c>
      <c r="AG41" s="1"/>
      <c r="AH41" s="1">
        <f t="shared" si="12"/>
        <v>139.56299999999996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44</v>
      </c>
      <c r="C42" s="1">
        <v>333</v>
      </c>
      <c r="D42" s="1">
        <v>118</v>
      </c>
      <c r="E42" s="1">
        <v>217</v>
      </c>
      <c r="F42" s="1">
        <v>201</v>
      </c>
      <c r="G42" s="8">
        <v>0.4</v>
      </c>
      <c r="H42" s="1">
        <v>40</v>
      </c>
      <c r="I42" s="1" t="s">
        <v>39</v>
      </c>
      <c r="J42" s="1"/>
      <c r="K42" s="1">
        <v>347</v>
      </c>
      <c r="L42" s="1">
        <f t="shared" si="13"/>
        <v>-130</v>
      </c>
      <c r="M42" s="1"/>
      <c r="N42" s="1"/>
      <c r="O42" s="1">
        <v>142.4</v>
      </c>
      <c r="P42" s="1">
        <v>12.600000000000019</v>
      </c>
      <c r="Q42" s="1">
        <f t="shared" si="14"/>
        <v>43.4</v>
      </c>
      <c r="R42" s="5">
        <f t="shared" si="11"/>
        <v>121.39999999999998</v>
      </c>
      <c r="S42" s="5"/>
      <c r="T42" s="1"/>
      <c r="U42" s="1">
        <f t="shared" si="15"/>
        <v>11</v>
      </c>
      <c r="V42" s="1">
        <f t="shared" si="16"/>
        <v>8.2027649769585249</v>
      </c>
      <c r="W42" s="1">
        <v>40.200000000000003</v>
      </c>
      <c r="X42" s="1">
        <v>45</v>
      </c>
      <c r="Y42" s="1">
        <v>48.8</v>
      </c>
      <c r="Z42" s="1">
        <v>50.4</v>
      </c>
      <c r="AA42" s="1">
        <v>50.2</v>
      </c>
      <c r="AB42" s="1">
        <v>47.6</v>
      </c>
      <c r="AC42" s="1">
        <v>44.8</v>
      </c>
      <c r="AD42" s="1">
        <v>49.8</v>
      </c>
      <c r="AE42" s="1">
        <v>48.4</v>
      </c>
      <c r="AF42" s="1">
        <v>46.2</v>
      </c>
      <c r="AG42" s="1"/>
      <c r="AH42" s="1">
        <f t="shared" si="12"/>
        <v>48.559999999999995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44</v>
      </c>
      <c r="C43" s="1">
        <v>399</v>
      </c>
      <c r="D43" s="1">
        <v>175</v>
      </c>
      <c r="E43" s="1">
        <v>380</v>
      </c>
      <c r="F43" s="1">
        <v>178</v>
      </c>
      <c r="G43" s="8">
        <v>0.4</v>
      </c>
      <c r="H43" s="1">
        <v>45</v>
      </c>
      <c r="I43" s="1" t="s">
        <v>39</v>
      </c>
      <c r="J43" s="1"/>
      <c r="K43" s="1">
        <v>398</v>
      </c>
      <c r="L43" s="1">
        <f t="shared" si="13"/>
        <v>-18</v>
      </c>
      <c r="M43" s="1"/>
      <c r="N43" s="1"/>
      <c r="O43" s="1">
        <v>200.41799999999981</v>
      </c>
      <c r="P43" s="1">
        <v>3.582000000000221</v>
      </c>
      <c r="Q43" s="1">
        <f t="shared" si="14"/>
        <v>76</v>
      </c>
      <c r="R43" s="5">
        <f t="shared" si="11"/>
        <v>454</v>
      </c>
      <c r="S43" s="5"/>
      <c r="T43" s="1"/>
      <c r="U43" s="1">
        <f t="shared" si="15"/>
        <v>11</v>
      </c>
      <c r="V43" s="1">
        <f t="shared" si="16"/>
        <v>5.0263157894736841</v>
      </c>
      <c r="W43" s="1">
        <v>51</v>
      </c>
      <c r="X43" s="1">
        <v>60.4</v>
      </c>
      <c r="Y43" s="1">
        <v>65.2</v>
      </c>
      <c r="Z43" s="1">
        <v>54.8</v>
      </c>
      <c r="AA43" s="1">
        <v>59.2</v>
      </c>
      <c r="AB43" s="1">
        <v>63.2</v>
      </c>
      <c r="AC43" s="1">
        <v>60</v>
      </c>
      <c r="AD43" s="1">
        <v>56.4</v>
      </c>
      <c r="AE43" s="1">
        <v>52.2</v>
      </c>
      <c r="AF43" s="1">
        <v>56</v>
      </c>
      <c r="AG43" s="1" t="s">
        <v>77</v>
      </c>
      <c r="AH43" s="1">
        <f t="shared" si="12"/>
        <v>181.60000000000002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38</v>
      </c>
      <c r="C44" s="1">
        <v>389.63099999999997</v>
      </c>
      <c r="D44" s="1">
        <v>116.89700000000001</v>
      </c>
      <c r="E44" s="1">
        <v>280.69499999999999</v>
      </c>
      <c r="F44" s="1">
        <v>187.23099999999999</v>
      </c>
      <c r="G44" s="8">
        <v>1</v>
      </c>
      <c r="H44" s="1">
        <v>40</v>
      </c>
      <c r="I44" s="1" t="s">
        <v>39</v>
      </c>
      <c r="J44" s="1"/>
      <c r="K44" s="1">
        <v>322.67200000000003</v>
      </c>
      <c r="L44" s="1">
        <f t="shared" si="13"/>
        <v>-41.977000000000032</v>
      </c>
      <c r="M44" s="1"/>
      <c r="N44" s="1"/>
      <c r="O44" s="1">
        <v>20.074600000000089</v>
      </c>
      <c r="P44" s="1">
        <v>202.9653999999999</v>
      </c>
      <c r="Q44" s="1">
        <f t="shared" si="14"/>
        <v>56.138999999999996</v>
      </c>
      <c r="R44" s="5">
        <f t="shared" si="11"/>
        <v>207.25799999999998</v>
      </c>
      <c r="S44" s="5"/>
      <c r="T44" s="1"/>
      <c r="U44" s="1">
        <f t="shared" si="15"/>
        <v>11</v>
      </c>
      <c r="V44" s="1">
        <f t="shared" si="16"/>
        <v>7.3081280393309465</v>
      </c>
      <c r="W44" s="1">
        <v>48.115600000000001</v>
      </c>
      <c r="X44" s="1">
        <v>43.247799999999998</v>
      </c>
      <c r="Y44" s="1">
        <v>50.0242</v>
      </c>
      <c r="Z44" s="1">
        <v>52.788800000000002</v>
      </c>
      <c r="AA44" s="1">
        <v>45.787599999999998</v>
      </c>
      <c r="AB44" s="1">
        <v>12.3056</v>
      </c>
      <c r="AC44" s="1">
        <v>4.3130000000000006</v>
      </c>
      <c r="AD44" s="1">
        <v>46.723399999999998</v>
      </c>
      <c r="AE44" s="1">
        <v>52.377000000000002</v>
      </c>
      <c r="AF44" s="1">
        <v>35.209200000000003</v>
      </c>
      <c r="AG44" s="1"/>
      <c r="AH44" s="1">
        <f t="shared" si="12"/>
        <v>207.25799999999998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907</v>
      </c>
      <c r="D45" s="1">
        <v>331</v>
      </c>
      <c r="E45" s="1">
        <v>672</v>
      </c>
      <c r="F45" s="1">
        <v>556</v>
      </c>
      <c r="G45" s="8">
        <v>0.35</v>
      </c>
      <c r="H45" s="1">
        <v>40</v>
      </c>
      <c r="I45" s="1" t="s">
        <v>39</v>
      </c>
      <c r="J45" s="1"/>
      <c r="K45" s="1">
        <v>674</v>
      </c>
      <c r="L45" s="1">
        <f t="shared" si="13"/>
        <v>-2</v>
      </c>
      <c r="M45" s="1"/>
      <c r="N45" s="1"/>
      <c r="O45" s="1">
        <v>621.26400000000035</v>
      </c>
      <c r="P45" s="1">
        <v>81.735999999999649</v>
      </c>
      <c r="Q45" s="1">
        <f t="shared" si="14"/>
        <v>134.4</v>
      </c>
      <c r="R45" s="5">
        <f t="shared" si="11"/>
        <v>219.40000000000009</v>
      </c>
      <c r="S45" s="5"/>
      <c r="T45" s="1"/>
      <c r="U45" s="1">
        <f t="shared" si="15"/>
        <v>11</v>
      </c>
      <c r="V45" s="1">
        <f t="shared" si="16"/>
        <v>9.3675595238095237</v>
      </c>
      <c r="W45" s="1">
        <v>137</v>
      </c>
      <c r="X45" s="1">
        <v>146.80000000000001</v>
      </c>
      <c r="Y45" s="1">
        <v>145.6</v>
      </c>
      <c r="Z45" s="1">
        <v>141.80000000000001</v>
      </c>
      <c r="AA45" s="1">
        <v>150.6</v>
      </c>
      <c r="AB45" s="1">
        <v>154.80000000000001</v>
      </c>
      <c r="AC45" s="1">
        <v>173.4</v>
      </c>
      <c r="AD45" s="1">
        <v>183</v>
      </c>
      <c r="AE45" s="1">
        <v>164.6</v>
      </c>
      <c r="AF45" s="1">
        <v>159.19999999999999</v>
      </c>
      <c r="AG45" s="1"/>
      <c r="AH45" s="1">
        <f t="shared" si="12"/>
        <v>76.79000000000002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44</v>
      </c>
      <c r="C46" s="1">
        <v>742</v>
      </c>
      <c r="D46" s="1">
        <v>530</v>
      </c>
      <c r="E46" s="1">
        <v>675</v>
      </c>
      <c r="F46" s="1">
        <v>551</v>
      </c>
      <c r="G46" s="8">
        <v>0.4</v>
      </c>
      <c r="H46" s="1">
        <v>40</v>
      </c>
      <c r="I46" s="1" t="s">
        <v>39</v>
      </c>
      <c r="J46" s="1"/>
      <c r="K46" s="1">
        <v>719</v>
      </c>
      <c r="L46" s="1">
        <f t="shared" si="13"/>
        <v>-44</v>
      </c>
      <c r="M46" s="1"/>
      <c r="N46" s="1"/>
      <c r="O46" s="1">
        <v>460.13299999999992</v>
      </c>
      <c r="P46" s="1">
        <v>359.86700000000008</v>
      </c>
      <c r="Q46" s="1">
        <f t="shared" si="14"/>
        <v>135</v>
      </c>
      <c r="R46" s="5">
        <f t="shared" si="11"/>
        <v>113.99999999999989</v>
      </c>
      <c r="S46" s="5"/>
      <c r="T46" s="1"/>
      <c r="U46" s="1">
        <f t="shared" si="15"/>
        <v>11</v>
      </c>
      <c r="V46" s="1">
        <f t="shared" si="16"/>
        <v>10.155555555555555</v>
      </c>
      <c r="W46" s="1">
        <v>143.6</v>
      </c>
      <c r="X46" s="1">
        <v>137</v>
      </c>
      <c r="Y46" s="1">
        <v>138.19999999999999</v>
      </c>
      <c r="Z46" s="1">
        <v>122.6</v>
      </c>
      <c r="AA46" s="1">
        <v>121.6</v>
      </c>
      <c r="AB46" s="1">
        <v>110.6</v>
      </c>
      <c r="AC46" s="1">
        <v>109.2</v>
      </c>
      <c r="AD46" s="1">
        <v>127.8</v>
      </c>
      <c r="AE46" s="1">
        <v>142</v>
      </c>
      <c r="AF46" s="1">
        <v>138.4</v>
      </c>
      <c r="AG46" s="1"/>
      <c r="AH46" s="1">
        <f t="shared" si="12"/>
        <v>45.599999999999959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679.75400000000002</v>
      </c>
      <c r="D47" s="1">
        <v>256.51600000000002</v>
      </c>
      <c r="E47" s="1">
        <v>493.56900000000002</v>
      </c>
      <c r="F47" s="1">
        <v>398.36200000000002</v>
      </c>
      <c r="G47" s="8">
        <v>1</v>
      </c>
      <c r="H47" s="1">
        <v>50</v>
      </c>
      <c r="I47" s="1" t="s">
        <v>39</v>
      </c>
      <c r="J47" s="1"/>
      <c r="K47" s="1">
        <v>510.29300000000001</v>
      </c>
      <c r="L47" s="1">
        <f t="shared" si="13"/>
        <v>-16.72399999999999</v>
      </c>
      <c r="M47" s="1"/>
      <c r="N47" s="1"/>
      <c r="O47" s="1">
        <v>312.95199200000008</v>
      </c>
      <c r="P47" s="1">
        <v>143.54900799999979</v>
      </c>
      <c r="Q47" s="1">
        <f t="shared" si="14"/>
        <v>98.713800000000006</v>
      </c>
      <c r="R47" s="5">
        <f t="shared" si="11"/>
        <v>230.98880000000037</v>
      </c>
      <c r="S47" s="5"/>
      <c r="T47" s="1"/>
      <c r="U47" s="1">
        <f t="shared" si="15"/>
        <v>11</v>
      </c>
      <c r="V47" s="1">
        <f t="shared" si="16"/>
        <v>8.6600151144014283</v>
      </c>
      <c r="W47" s="1">
        <v>93.717999999999989</v>
      </c>
      <c r="X47" s="1">
        <v>97.136200000000002</v>
      </c>
      <c r="Y47" s="1">
        <v>97.788800000000009</v>
      </c>
      <c r="Z47" s="1">
        <v>92.43780000000001</v>
      </c>
      <c r="AA47" s="1">
        <v>90.954800000000006</v>
      </c>
      <c r="AB47" s="1">
        <v>98.292400000000001</v>
      </c>
      <c r="AC47" s="1">
        <v>106.2216</v>
      </c>
      <c r="AD47" s="1">
        <v>108.82259999999999</v>
      </c>
      <c r="AE47" s="1">
        <v>108.5796</v>
      </c>
      <c r="AF47" s="1">
        <v>93.076800000000006</v>
      </c>
      <c r="AG47" s="1"/>
      <c r="AH47" s="1">
        <f t="shared" si="12"/>
        <v>230.98880000000037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38</v>
      </c>
      <c r="C48" s="1">
        <v>972.29499999999996</v>
      </c>
      <c r="D48" s="1">
        <v>726.65700000000004</v>
      </c>
      <c r="E48" s="1">
        <v>872.53499999999997</v>
      </c>
      <c r="F48" s="1">
        <v>695.12300000000005</v>
      </c>
      <c r="G48" s="8">
        <v>1</v>
      </c>
      <c r="H48" s="1">
        <v>50</v>
      </c>
      <c r="I48" s="1" t="s">
        <v>39</v>
      </c>
      <c r="J48" s="1"/>
      <c r="K48" s="1">
        <v>927.24699999999996</v>
      </c>
      <c r="L48" s="1">
        <f t="shared" si="13"/>
        <v>-54.711999999999989</v>
      </c>
      <c r="M48" s="1"/>
      <c r="N48" s="1"/>
      <c r="O48" s="1">
        <v>719.49147999999991</v>
      </c>
      <c r="P48" s="1">
        <v>82.127520000000231</v>
      </c>
      <c r="Q48" s="1">
        <f t="shared" si="14"/>
        <v>174.50700000000001</v>
      </c>
      <c r="R48" s="5">
        <f t="shared" si="11"/>
        <v>422.83499999999981</v>
      </c>
      <c r="S48" s="5"/>
      <c r="T48" s="1"/>
      <c r="U48" s="1">
        <f t="shared" si="15"/>
        <v>11</v>
      </c>
      <c r="V48" s="1">
        <f t="shared" si="16"/>
        <v>8.5769739895820809</v>
      </c>
      <c r="W48" s="1">
        <v>165.489</v>
      </c>
      <c r="X48" s="1">
        <v>185.25800000000001</v>
      </c>
      <c r="Y48" s="1">
        <v>176.55199999999999</v>
      </c>
      <c r="Z48" s="1">
        <v>150.756</v>
      </c>
      <c r="AA48" s="1">
        <v>157.9314</v>
      </c>
      <c r="AB48" s="1">
        <v>182.94</v>
      </c>
      <c r="AC48" s="1">
        <v>182.8082</v>
      </c>
      <c r="AD48" s="1">
        <v>199.12280000000001</v>
      </c>
      <c r="AE48" s="1">
        <v>202.68559999999999</v>
      </c>
      <c r="AF48" s="1">
        <v>167.971</v>
      </c>
      <c r="AG48" s="1"/>
      <c r="AH48" s="1">
        <f t="shared" si="12"/>
        <v>422.83499999999981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94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3"/>
        <v>0</v>
      </c>
      <c r="M49" s="14"/>
      <c r="N49" s="14"/>
      <c r="O49" s="14">
        <v>0</v>
      </c>
      <c r="P49" s="14">
        <v>0</v>
      </c>
      <c r="Q49" s="14">
        <f t="shared" si="14"/>
        <v>0</v>
      </c>
      <c r="R49" s="16"/>
      <c r="S49" s="16"/>
      <c r="T49" s="14"/>
      <c r="U49" s="14" t="e">
        <f t="shared" si="15"/>
        <v>#DIV/0!</v>
      </c>
      <c r="V49" s="14" t="e">
        <f t="shared" si="16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54</v>
      </c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44</v>
      </c>
      <c r="C50" s="1">
        <v>704</v>
      </c>
      <c r="D50" s="1">
        <v>12</v>
      </c>
      <c r="E50" s="1">
        <v>431</v>
      </c>
      <c r="F50" s="1">
        <v>274</v>
      </c>
      <c r="G50" s="8">
        <v>0.45</v>
      </c>
      <c r="H50" s="1">
        <v>50</v>
      </c>
      <c r="I50" s="1" t="s">
        <v>39</v>
      </c>
      <c r="J50" s="1"/>
      <c r="K50" s="1">
        <v>442</v>
      </c>
      <c r="L50" s="1">
        <f t="shared" si="13"/>
        <v>-11</v>
      </c>
      <c r="M50" s="1"/>
      <c r="N50" s="1"/>
      <c r="O50" s="1">
        <v>200</v>
      </c>
      <c r="P50" s="1">
        <v>347</v>
      </c>
      <c r="Q50" s="1">
        <f t="shared" si="14"/>
        <v>86.2</v>
      </c>
      <c r="R50" s="5">
        <f t="shared" ref="R50:R67" si="17">11*Q50-P50-O50-F50</f>
        <v>127.20000000000005</v>
      </c>
      <c r="S50" s="5"/>
      <c r="T50" s="1"/>
      <c r="U50" s="1">
        <f t="shared" si="15"/>
        <v>11</v>
      </c>
      <c r="V50" s="1">
        <f t="shared" si="16"/>
        <v>9.5243619489559155</v>
      </c>
      <c r="W50" s="1">
        <v>88.6</v>
      </c>
      <c r="X50" s="1">
        <v>103.6</v>
      </c>
      <c r="Y50" s="1">
        <v>107.4</v>
      </c>
      <c r="Z50" s="1">
        <v>86.6</v>
      </c>
      <c r="AA50" s="1">
        <v>88.6</v>
      </c>
      <c r="AB50" s="1">
        <v>115.4</v>
      </c>
      <c r="AC50" s="1">
        <v>134</v>
      </c>
      <c r="AD50" s="1">
        <v>170.2</v>
      </c>
      <c r="AE50" s="1">
        <v>160</v>
      </c>
      <c r="AF50" s="1">
        <v>137.4</v>
      </c>
      <c r="AG50" s="1" t="s">
        <v>96</v>
      </c>
      <c r="AH50" s="1">
        <f t="shared" ref="AH50:AH72" si="18">G50*R50</f>
        <v>57.240000000000023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97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3"/>
        <v>0</v>
      </c>
      <c r="M51" s="1"/>
      <c r="N51" s="1"/>
      <c r="O51" s="1"/>
      <c r="P51" s="10"/>
      <c r="Q51" s="1">
        <f t="shared" si="14"/>
        <v>0</v>
      </c>
      <c r="R51" s="17">
        <v>4</v>
      </c>
      <c r="S51" s="5"/>
      <c r="T51" s="1"/>
      <c r="U51" s="1" t="e">
        <f t="shared" si="15"/>
        <v>#DIV/0!</v>
      </c>
      <c r="V51" s="1" t="e">
        <f t="shared" si="16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0" t="s">
        <v>83</v>
      </c>
      <c r="AH51" s="1">
        <f t="shared" si="18"/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44</v>
      </c>
      <c r="C52" s="1">
        <v>93</v>
      </c>
      <c r="D52" s="1">
        <v>86</v>
      </c>
      <c r="E52" s="1">
        <v>84</v>
      </c>
      <c r="F52" s="1">
        <v>81</v>
      </c>
      <c r="G52" s="8">
        <v>0.4</v>
      </c>
      <c r="H52" s="1">
        <v>40</v>
      </c>
      <c r="I52" s="1" t="s">
        <v>39</v>
      </c>
      <c r="J52" s="1"/>
      <c r="K52" s="1">
        <v>98</v>
      </c>
      <c r="L52" s="1">
        <f t="shared" si="13"/>
        <v>-14</v>
      </c>
      <c r="M52" s="1"/>
      <c r="N52" s="1"/>
      <c r="O52" s="1">
        <v>176.8</v>
      </c>
      <c r="P52" s="1">
        <v>0</v>
      </c>
      <c r="Q52" s="1">
        <f t="shared" si="14"/>
        <v>16.8</v>
      </c>
      <c r="R52" s="5"/>
      <c r="S52" s="5"/>
      <c r="T52" s="1"/>
      <c r="U52" s="1">
        <f t="shared" si="15"/>
        <v>15.345238095238095</v>
      </c>
      <c r="V52" s="1">
        <f t="shared" si="16"/>
        <v>15.345238095238095</v>
      </c>
      <c r="W52" s="1">
        <v>23.4</v>
      </c>
      <c r="X52" s="1">
        <v>30.8</v>
      </c>
      <c r="Y52" s="1">
        <v>22.2</v>
      </c>
      <c r="Z52" s="1">
        <v>19</v>
      </c>
      <c r="AA52" s="1">
        <v>22.6</v>
      </c>
      <c r="AB52" s="1">
        <v>20.6</v>
      </c>
      <c r="AC52" s="1">
        <v>21.2</v>
      </c>
      <c r="AD52" s="1">
        <v>24.4</v>
      </c>
      <c r="AE52" s="1">
        <v>26</v>
      </c>
      <c r="AF52" s="1">
        <v>32.4</v>
      </c>
      <c r="AG52" s="1"/>
      <c r="AH52" s="1">
        <f t="shared" si="1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44</v>
      </c>
      <c r="C53" s="1">
        <v>96</v>
      </c>
      <c r="D53" s="1">
        <v>12</v>
      </c>
      <c r="E53" s="1">
        <v>63</v>
      </c>
      <c r="F53" s="1">
        <v>42</v>
      </c>
      <c r="G53" s="8">
        <v>0.4</v>
      </c>
      <c r="H53" s="1">
        <v>40</v>
      </c>
      <c r="I53" s="1" t="s">
        <v>39</v>
      </c>
      <c r="J53" s="1"/>
      <c r="K53" s="1">
        <v>66</v>
      </c>
      <c r="L53" s="1">
        <f t="shared" si="13"/>
        <v>-3</v>
      </c>
      <c r="M53" s="1"/>
      <c r="N53" s="1"/>
      <c r="O53" s="1">
        <v>8.0000000000000284</v>
      </c>
      <c r="P53" s="1">
        <v>72.999999999999972</v>
      </c>
      <c r="Q53" s="1">
        <f t="shared" si="14"/>
        <v>12.6</v>
      </c>
      <c r="R53" s="5">
        <f t="shared" si="17"/>
        <v>15.599999999999994</v>
      </c>
      <c r="S53" s="5"/>
      <c r="T53" s="1"/>
      <c r="U53" s="1">
        <f t="shared" si="15"/>
        <v>11</v>
      </c>
      <c r="V53" s="1">
        <f t="shared" si="16"/>
        <v>9.7619047619047628</v>
      </c>
      <c r="W53" s="1">
        <v>13</v>
      </c>
      <c r="X53" s="1">
        <v>9.8000000000000007</v>
      </c>
      <c r="Y53" s="1">
        <v>11</v>
      </c>
      <c r="Z53" s="1">
        <v>12.8</v>
      </c>
      <c r="AA53" s="1">
        <v>11.4</v>
      </c>
      <c r="AB53" s="1">
        <v>15.6</v>
      </c>
      <c r="AC53" s="1">
        <v>13.2</v>
      </c>
      <c r="AD53" s="1">
        <v>5.8</v>
      </c>
      <c r="AE53" s="1">
        <v>10</v>
      </c>
      <c r="AF53" s="1">
        <v>16</v>
      </c>
      <c r="AG53" s="1"/>
      <c r="AH53" s="1">
        <f t="shared" si="18"/>
        <v>6.2399999999999984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38</v>
      </c>
      <c r="C54" s="1">
        <v>536.12599999999998</v>
      </c>
      <c r="D54" s="1">
        <v>416.62400000000002</v>
      </c>
      <c r="E54" s="1">
        <v>433.62400000000002</v>
      </c>
      <c r="F54" s="1">
        <v>464.572</v>
      </c>
      <c r="G54" s="8">
        <v>1</v>
      </c>
      <c r="H54" s="1">
        <v>50</v>
      </c>
      <c r="I54" s="1" t="s">
        <v>39</v>
      </c>
      <c r="J54" s="1"/>
      <c r="K54" s="1">
        <v>472.57499999999999</v>
      </c>
      <c r="L54" s="1">
        <f t="shared" si="13"/>
        <v>-38.950999999999965</v>
      </c>
      <c r="M54" s="1"/>
      <c r="N54" s="1"/>
      <c r="O54" s="1">
        <v>286.85399999999998</v>
      </c>
      <c r="P54" s="1">
        <v>46.13</v>
      </c>
      <c r="Q54" s="1">
        <f t="shared" si="14"/>
        <v>86.724800000000002</v>
      </c>
      <c r="R54" s="5">
        <f t="shared" si="17"/>
        <v>156.41680000000008</v>
      </c>
      <c r="S54" s="5"/>
      <c r="T54" s="1"/>
      <c r="U54" s="1">
        <f t="shared" si="15"/>
        <v>11</v>
      </c>
      <c r="V54" s="1">
        <f t="shared" si="16"/>
        <v>9.19640056823423</v>
      </c>
      <c r="W54" s="1">
        <v>84.840999999999994</v>
      </c>
      <c r="X54" s="1">
        <v>98.678799999999995</v>
      </c>
      <c r="Y54" s="1">
        <v>99.9</v>
      </c>
      <c r="Z54" s="1">
        <v>80.631</v>
      </c>
      <c r="AA54" s="1">
        <v>83.42179999999999</v>
      </c>
      <c r="AB54" s="1">
        <v>74.593600000000009</v>
      </c>
      <c r="AC54" s="1">
        <v>76.956400000000002</v>
      </c>
      <c r="AD54" s="1">
        <v>106.7854</v>
      </c>
      <c r="AE54" s="1">
        <v>107.8492</v>
      </c>
      <c r="AF54" s="1">
        <v>85.61760000000001</v>
      </c>
      <c r="AG54" s="1"/>
      <c r="AH54" s="1">
        <f t="shared" si="18"/>
        <v>156.41680000000008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38</v>
      </c>
      <c r="C55" s="1">
        <v>1393.9090000000001</v>
      </c>
      <c r="D55" s="1">
        <v>315.03800000000001</v>
      </c>
      <c r="E55" s="1">
        <v>883.37599999999998</v>
      </c>
      <c r="F55" s="1">
        <v>756.01499999999999</v>
      </c>
      <c r="G55" s="8">
        <v>1</v>
      </c>
      <c r="H55" s="1">
        <v>50</v>
      </c>
      <c r="I55" s="1" t="s">
        <v>39</v>
      </c>
      <c r="J55" s="1"/>
      <c r="K55" s="1">
        <v>925.95899999999995</v>
      </c>
      <c r="L55" s="1">
        <f t="shared" si="13"/>
        <v>-42.58299999999997</v>
      </c>
      <c r="M55" s="1"/>
      <c r="N55" s="1"/>
      <c r="O55" s="1">
        <v>483.36951099999987</v>
      </c>
      <c r="P55" s="1">
        <v>266.89048900000012</v>
      </c>
      <c r="Q55" s="1">
        <f t="shared" si="14"/>
        <v>176.67519999999999</v>
      </c>
      <c r="R55" s="5">
        <f t="shared" si="17"/>
        <v>437.15219999999988</v>
      </c>
      <c r="S55" s="5"/>
      <c r="T55" s="1"/>
      <c r="U55" s="1">
        <f t="shared" si="15"/>
        <v>10.999999999999998</v>
      </c>
      <c r="V55" s="1">
        <f t="shared" si="16"/>
        <v>8.5256730995634928</v>
      </c>
      <c r="W55" s="1">
        <v>162.6156</v>
      </c>
      <c r="X55" s="1">
        <v>170.20099999999999</v>
      </c>
      <c r="Y55" s="1">
        <v>177.2114</v>
      </c>
      <c r="Z55" s="1">
        <v>178.98679999999999</v>
      </c>
      <c r="AA55" s="1">
        <v>180.53100000000001</v>
      </c>
      <c r="AB55" s="1">
        <v>202.87860000000001</v>
      </c>
      <c r="AC55" s="1">
        <v>210.9128</v>
      </c>
      <c r="AD55" s="1">
        <v>229.12780000000001</v>
      </c>
      <c r="AE55" s="1">
        <v>230.94300000000001</v>
      </c>
      <c r="AF55" s="1">
        <v>195.8074</v>
      </c>
      <c r="AG55" s="1"/>
      <c r="AH55" s="1">
        <f t="shared" si="18"/>
        <v>437.15219999999988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38</v>
      </c>
      <c r="C56" s="1">
        <v>403.24599999999998</v>
      </c>
      <c r="D56" s="1">
        <v>43.122999999999998</v>
      </c>
      <c r="E56" s="1">
        <v>143.96799999999999</v>
      </c>
      <c r="F56" s="1">
        <v>255.316</v>
      </c>
      <c r="G56" s="8">
        <v>1</v>
      </c>
      <c r="H56" s="1">
        <v>50</v>
      </c>
      <c r="I56" s="1" t="s">
        <v>39</v>
      </c>
      <c r="J56" s="1"/>
      <c r="K56" s="1">
        <v>192.773</v>
      </c>
      <c r="L56" s="1">
        <f t="shared" si="13"/>
        <v>-48.805000000000007</v>
      </c>
      <c r="M56" s="1"/>
      <c r="N56" s="1"/>
      <c r="O56" s="1">
        <v>0</v>
      </c>
      <c r="P56" s="1">
        <v>10.07099999999997</v>
      </c>
      <c r="Q56" s="1">
        <f t="shared" si="14"/>
        <v>28.793599999999998</v>
      </c>
      <c r="R56" s="5">
        <f t="shared" si="17"/>
        <v>51.342600000000033</v>
      </c>
      <c r="S56" s="5"/>
      <c r="T56" s="1"/>
      <c r="U56" s="1">
        <f t="shared" si="15"/>
        <v>11.000000000000002</v>
      </c>
      <c r="V56" s="1">
        <f t="shared" si="16"/>
        <v>9.2168745832407186</v>
      </c>
      <c r="W56" s="1">
        <v>28.011800000000001</v>
      </c>
      <c r="X56" s="1">
        <v>29.907</v>
      </c>
      <c r="Y56" s="1">
        <v>30.969000000000001</v>
      </c>
      <c r="Z56" s="1">
        <v>25.1</v>
      </c>
      <c r="AA56" s="1">
        <v>26.257200000000001</v>
      </c>
      <c r="AB56" s="1">
        <v>27.572800000000001</v>
      </c>
      <c r="AC56" s="1">
        <v>29.497</v>
      </c>
      <c r="AD56" s="1">
        <v>29.413599999999999</v>
      </c>
      <c r="AE56" s="1">
        <v>32.849400000000003</v>
      </c>
      <c r="AF56" s="1">
        <v>29.9254</v>
      </c>
      <c r="AG56" s="1"/>
      <c r="AH56" s="1">
        <f t="shared" si="18"/>
        <v>51.342600000000033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44</v>
      </c>
      <c r="C57" s="1">
        <v>638</v>
      </c>
      <c r="D57" s="1">
        <v>21</v>
      </c>
      <c r="E57" s="1">
        <v>652</v>
      </c>
      <c r="F57" s="1">
        <v>6</v>
      </c>
      <c r="G57" s="8">
        <v>0.4</v>
      </c>
      <c r="H57" s="1">
        <v>50</v>
      </c>
      <c r="I57" s="10" t="s">
        <v>104</v>
      </c>
      <c r="J57" s="1"/>
      <c r="K57" s="1">
        <v>699</v>
      </c>
      <c r="L57" s="1">
        <f t="shared" si="13"/>
        <v>-47</v>
      </c>
      <c r="M57" s="1"/>
      <c r="N57" s="1"/>
      <c r="O57" s="1">
        <v>687</v>
      </c>
      <c r="P57" s="1">
        <v>0</v>
      </c>
      <c r="Q57" s="1">
        <f t="shared" si="14"/>
        <v>130.4</v>
      </c>
      <c r="R57" s="5">
        <v>140</v>
      </c>
      <c r="S57" s="5"/>
      <c r="T57" s="1"/>
      <c r="U57" s="1">
        <f t="shared" si="15"/>
        <v>6.3880368098159508</v>
      </c>
      <c r="V57" s="1">
        <f t="shared" si="16"/>
        <v>5.3144171779141098</v>
      </c>
      <c r="W57" s="1">
        <v>125</v>
      </c>
      <c r="X57" s="1">
        <v>116</v>
      </c>
      <c r="Y57" s="1">
        <v>111.4</v>
      </c>
      <c r="Z57" s="1">
        <v>108.6</v>
      </c>
      <c r="AA57" s="1">
        <v>108.6</v>
      </c>
      <c r="AB57" s="1">
        <v>66.599999999999994</v>
      </c>
      <c r="AC57" s="1">
        <v>70.8</v>
      </c>
      <c r="AD57" s="1">
        <v>68.8</v>
      </c>
      <c r="AE57" s="1">
        <v>66</v>
      </c>
      <c r="AF57" s="1">
        <v>68.400000000000006</v>
      </c>
      <c r="AG57" s="1" t="s">
        <v>105</v>
      </c>
      <c r="AH57" s="1">
        <f t="shared" si="18"/>
        <v>56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106</v>
      </c>
      <c r="B58" s="1" t="s">
        <v>44</v>
      </c>
      <c r="C58" s="1">
        <v>1488.6</v>
      </c>
      <c r="D58" s="1">
        <v>751</v>
      </c>
      <c r="E58" s="1">
        <v>1242.4000000000001</v>
      </c>
      <c r="F58" s="1">
        <v>878.2</v>
      </c>
      <c r="G58" s="8">
        <v>0.4</v>
      </c>
      <c r="H58" s="1">
        <v>40</v>
      </c>
      <c r="I58" s="1" t="s">
        <v>39</v>
      </c>
      <c r="J58" s="1"/>
      <c r="K58" s="1">
        <v>1303</v>
      </c>
      <c r="L58" s="1">
        <f t="shared" si="13"/>
        <v>-60.599999999999909</v>
      </c>
      <c r="M58" s="1"/>
      <c r="N58" s="1"/>
      <c r="O58" s="1">
        <v>911.51120000000026</v>
      </c>
      <c r="P58" s="1">
        <v>648.08879999999976</v>
      </c>
      <c r="Q58" s="1">
        <f t="shared" si="14"/>
        <v>248.48000000000002</v>
      </c>
      <c r="R58" s="5">
        <f t="shared" si="17"/>
        <v>295.47999999999979</v>
      </c>
      <c r="S58" s="5"/>
      <c r="T58" s="1"/>
      <c r="U58" s="1">
        <f t="shared" si="15"/>
        <v>10.999999999999998</v>
      </c>
      <c r="V58" s="1">
        <f t="shared" si="16"/>
        <v>9.8108499678042502</v>
      </c>
      <c r="W58" s="1">
        <v>256.88</v>
      </c>
      <c r="X58" s="1">
        <v>242.88</v>
      </c>
      <c r="Y58" s="1">
        <v>240.48</v>
      </c>
      <c r="Z58" s="1">
        <v>236</v>
      </c>
      <c r="AA58" s="1">
        <v>227.2</v>
      </c>
      <c r="AB58" s="1">
        <v>221.4</v>
      </c>
      <c r="AC58" s="1">
        <v>222.4</v>
      </c>
      <c r="AD58" s="1">
        <v>224.2</v>
      </c>
      <c r="AE58" s="1">
        <v>238</v>
      </c>
      <c r="AF58" s="1">
        <v>201.8</v>
      </c>
      <c r="AG58" s="1"/>
      <c r="AH58" s="1">
        <f t="shared" si="18"/>
        <v>118.19199999999992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44</v>
      </c>
      <c r="C59" s="1">
        <v>1156.5999999999999</v>
      </c>
      <c r="D59" s="1">
        <v>338</v>
      </c>
      <c r="E59" s="1">
        <v>842.4</v>
      </c>
      <c r="F59" s="1">
        <v>531.20000000000005</v>
      </c>
      <c r="G59" s="8">
        <v>0.4</v>
      </c>
      <c r="H59" s="1">
        <v>40</v>
      </c>
      <c r="I59" s="1" t="s">
        <v>39</v>
      </c>
      <c r="J59" s="1"/>
      <c r="K59" s="1">
        <v>906</v>
      </c>
      <c r="L59" s="1">
        <f t="shared" si="13"/>
        <v>-63.600000000000023</v>
      </c>
      <c r="M59" s="1"/>
      <c r="N59" s="1"/>
      <c r="O59" s="1">
        <v>731.38420000000008</v>
      </c>
      <c r="P59" s="1">
        <v>448.21579999999972</v>
      </c>
      <c r="Q59" s="1">
        <f t="shared" si="14"/>
        <v>168.48</v>
      </c>
      <c r="R59" s="5">
        <f t="shared" si="17"/>
        <v>142.48000000000013</v>
      </c>
      <c r="S59" s="5"/>
      <c r="T59" s="1"/>
      <c r="U59" s="1">
        <f t="shared" si="15"/>
        <v>11.000000000000002</v>
      </c>
      <c r="V59" s="1">
        <f t="shared" si="16"/>
        <v>10.154320987654321</v>
      </c>
      <c r="W59" s="1">
        <v>180.88</v>
      </c>
      <c r="X59" s="1">
        <v>169.4</v>
      </c>
      <c r="Y59" s="1">
        <v>158.68</v>
      </c>
      <c r="Z59" s="1">
        <v>176.8</v>
      </c>
      <c r="AA59" s="1">
        <v>175.8</v>
      </c>
      <c r="AB59" s="1">
        <v>174.4</v>
      </c>
      <c r="AC59" s="1">
        <v>178.4</v>
      </c>
      <c r="AD59" s="1">
        <v>186.6</v>
      </c>
      <c r="AE59" s="1">
        <v>199.8</v>
      </c>
      <c r="AF59" s="1">
        <v>158.4</v>
      </c>
      <c r="AG59" s="1"/>
      <c r="AH59" s="1">
        <f t="shared" si="18"/>
        <v>56.992000000000054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38</v>
      </c>
      <c r="C60" s="1">
        <v>651.14200000000005</v>
      </c>
      <c r="D60" s="1">
        <v>358.89800000000002</v>
      </c>
      <c r="E60" s="1">
        <v>493.904</v>
      </c>
      <c r="F60" s="1">
        <v>407.815</v>
      </c>
      <c r="G60" s="8">
        <v>1</v>
      </c>
      <c r="H60" s="1">
        <v>40</v>
      </c>
      <c r="I60" s="1" t="s">
        <v>39</v>
      </c>
      <c r="J60" s="1"/>
      <c r="K60" s="1">
        <v>559.05899999999997</v>
      </c>
      <c r="L60" s="1">
        <f t="shared" si="13"/>
        <v>-65.154999999999973</v>
      </c>
      <c r="M60" s="1"/>
      <c r="N60" s="1"/>
      <c r="O60" s="1">
        <v>275.14939500000008</v>
      </c>
      <c r="P60" s="1">
        <v>292.87960499999991</v>
      </c>
      <c r="Q60" s="1">
        <f t="shared" si="14"/>
        <v>98.780799999999999</v>
      </c>
      <c r="R60" s="5">
        <f t="shared" si="17"/>
        <v>110.7448</v>
      </c>
      <c r="S60" s="5"/>
      <c r="T60" s="1"/>
      <c r="U60" s="1">
        <f t="shared" si="15"/>
        <v>11</v>
      </c>
      <c r="V60" s="1">
        <f t="shared" si="16"/>
        <v>9.8788833457514009</v>
      </c>
      <c r="W60" s="1">
        <v>101.8124</v>
      </c>
      <c r="X60" s="1">
        <v>93.904399999999995</v>
      </c>
      <c r="Y60" s="1">
        <v>97.513000000000005</v>
      </c>
      <c r="Z60" s="1">
        <v>97.969000000000008</v>
      </c>
      <c r="AA60" s="1">
        <v>91.673199999999994</v>
      </c>
      <c r="AB60" s="1">
        <v>92.939400000000006</v>
      </c>
      <c r="AC60" s="1">
        <v>97.096599999999995</v>
      </c>
      <c r="AD60" s="1">
        <v>93.196200000000005</v>
      </c>
      <c r="AE60" s="1">
        <v>100.1014</v>
      </c>
      <c r="AF60" s="1">
        <v>90.679600000000008</v>
      </c>
      <c r="AG60" s="1"/>
      <c r="AH60" s="1">
        <f t="shared" si="18"/>
        <v>110.7448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38</v>
      </c>
      <c r="C61" s="1">
        <v>504.86799999999999</v>
      </c>
      <c r="D61" s="1">
        <v>241.86199999999999</v>
      </c>
      <c r="E61" s="1">
        <v>377.16899999999998</v>
      </c>
      <c r="F61" s="1">
        <v>287.43099999999998</v>
      </c>
      <c r="G61" s="8">
        <v>1</v>
      </c>
      <c r="H61" s="1">
        <v>40</v>
      </c>
      <c r="I61" s="1" t="s">
        <v>39</v>
      </c>
      <c r="J61" s="1"/>
      <c r="K61" s="1">
        <v>421.14800000000002</v>
      </c>
      <c r="L61" s="1">
        <f t="shared" si="13"/>
        <v>-43.979000000000042</v>
      </c>
      <c r="M61" s="1"/>
      <c r="N61" s="1"/>
      <c r="O61" s="1">
        <v>170.29186700000011</v>
      </c>
      <c r="P61" s="1">
        <v>282.57013299999988</v>
      </c>
      <c r="Q61" s="1">
        <f t="shared" si="14"/>
        <v>75.433799999999991</v>
      </c>
      <c r="R61" s="5">
        <f t="shared" si="17"/>
        <v>89.478799999999922</v>
      </c>
      <c r="S61" s="5"/>
      <c r="T61" s="1"/>
      <c r="U61" s="1">
        <f t="shared" si="15"/>
        <v>10.999999999999998</v>
      </c>
      <c r="V61" s="1">
        <f t="shared" si="16"/>
        <v>9.8138102548194581</v>
      </c>
      <c r="W61" s="1">
        <v>77.439800000000005</v>
      </c>
      <c r="X61" s="1">
        <v>65.972000000000008</v>
      </c>
      <c r="Y61" s="1">
        <v>71.341800000000006</v>
      </c>
      <c r="Z61" s="1">
        <v>74.4452</v>
      </c>
      <c r="AA61" s="1">
        <v>67.402000000000001</v>
      </c>
      <c r="AB61" s="1">
        <v>68.881</v>
      </c>
      <c r="AC61" s="1">
        <v>69.994200000000006</v>
      </c>
      <c r="AD61" s="1">
        <v>73.686800000000005</v>
      </c>
      <c r="AE61" s="1">
        <v>81.092600000000004</v>
      </c>
      <c r="AF61" s="1">
        <v>72.393000000000001</v>
      </c>
      <c r="AG61" s="1"/>
      <c r="AH61" s="1">
        <f t="shared" si="18"/>
        <v>89.478799999999922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38</v>
      </c>
      <c r="C62" s="1">
        <v>500.20600000000002</v>
      </c>
      <c r="D62" s="1">
        <v>330.51100000000002</v>
      </c>
      <c r="E62" s="1">
        <v>436.02300000000002</v>
      </c>
      <c r="F62" s="1">
        <v>340.404</v>
      </c>
      <c r="G62" s="8">
        <v>1</v>
      </c>
      <c r="H62" s="1">
        <v>40</v>
      </c>
      <c r="I62" s="1" t="s">
        <v>39</v>
      </c>
      <c r="J62" s="1"/>
      <c r="K62" s="1">
        <v>450.52600000000001</v>
      </c>
      <c r="L62" s="1">
        <f t="shared" si="13"/>
        <v>-14.502999999999986</v>
      </c>
      <c r="M62" s="1"/>
      <c r="N62" s="1"/>
      <c r="O62" s="1">
        <v>269.88390199999992</v>
      </c>
      <c r="P62" s="1">
        <v>240.53309800000011</v>
      </c>
      <c r="Q62" s="1">
        <f t="shared" si="14"/>
        <v>87.204599999999999</v>
      </c>
      <c r="R62" s="5">
        <f t="shared" si="17"/>
        <v>108.42959999999994</v>
      </c>
      <c r="S62" s="5"/>
      <c r="T62" s="1"/>
      <c r="U62" s="1">
        <f t="shared" si="15"/>
        <v>11</v>
      </c>
      <c r="V62" s="1">
        <f t="shared" si="16"/>
        <v>9.7566068762427669</v>
      </c>
      <c r="W62" s="1">
        <v>88.51</v>
      </c>
      <c r="X62" s="1">
        <v>83.324600000000004</v>
      </c>
      <c r="Y62" s="1">
        <v>85.230800000000002</v>
      </c>
      <c r="Z62" s="1">
        <v>79.885999999999996</v>
      </c>
      <c r="AA62" s="1">
        <v>75.309400000000011</v>
      </c>
      <c r="AB62" s="1">
        <v>75.0458</v>
      </c>
      <c r="AC62" s="1">
        <v>77.430800000000005</v>
      </c>
      <c r="AD62" s="1">
        <v>80.472200000000001</v>
      </c>
      <c r="AE62" s="1">
        <v>82.796400000000006</v>
      </c>
      <c r="AF62" s="1">
        <v>82.494399999999999</v>
      </c>
      <c r="AG62" s="1"/>
      <c r="AH62" s="1">
        <f t="shared" si="18"/>
        <v>108.42959999999994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111</v>
      </c>
      <c r="B63" s="1" t="s">
        <v>38</v>
      </c>
      <c r="C63" s="1">
        <v>63.756999999999998</v>
      </c>
      <c r="D63" s="1">
        <v>165.38200000000001</v>
      </c>
      <c r="E63" s="1">
        <v>157.79900000000001</v>
      </c>
      <c r="F63" s="1">
        <v>61.697000000000003</v>
      </c>
      <c r="G63" s="8">
        <v>1</v>
      </c>
      <c r="H63" s="1">
        <v>30</v>
      </c>
      <c r="I63" s="1" t="s">
        <v>39</v>
      </c>
      <c r="J63" s="1"/>
      <c r="K63" s="1">
        <v>178.67</v>
      </c>
      <c r="L63" s="1">
        <f t="shared" si="13"/>
        <v>-20.870999999999981</v>
      </c>
      <c r="M63" s="1"/>
      <c r="N63" s="1"/>
      <c r="O63" s="1">
        <v>65.364199999999983</v>
      </c>
      <c r="P63" s="1">
        <v>185.2938</v>
      </c>
      <c r="Q63" s="1">
        <f t="shared" si="14"/>
        <v>31.559800000000003</v>
      </c>
      <c r="R63" s="5">
        <f t="shared" si="17"/>
        <v>34.802800000000019</v>
      </c>
      <c r="S63" s="5"/>
      <c r="T63" s="1"/>
      <c r="U63" s="1">
        <f t="shared" si="15"/>
        <v>11.000000000000002</v>
      </c>
      <c r="V63" s="1">
        <f t="shared" si="16"/>
        <v>9.8972426948206262</v>
      </c>
      <c r="W63" s="1">
        <v>32.778199999999998</v>
      </c>
      <c r="X63" s="1">
        <v>25.07</v>
      </c>
      <c r="Y63" s="1">
        <v>26.3584</v>
      </c>
      <c r="Z63" s="1">
        <v>15.442600000000001</v>
      </c>
      <c r="AA63" s="1">
        <v>15.658799999999999</v>
      </c>
      <c r="AB63" s="1">
        <v>20.945799999999998</v>
      </c>
      <c r="AC63" s="1">
        <v>20.0076</v>
      </c>
      <c r="AD63" s="1">
        <v>17.312999999999999</v>
      </c>
      <c r="AE63" s="1">
        <v>14.099399999999999</v>
      </c>
      <c r="AF63" s="1">
        <v>18.239799999999999</v>
      </c>
      <c r="AG63" s="1" t="s">
        <v>77</v>
      </c>
      <c r="AH63" s="1">
        <f t="shared" si="18"/>
        <v>34.802800000000019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44</v>
      </c>
      <c r="C64" s="1">
        <v>207</v>
      </c>
      <c r="D64" s="1"/>
      <c r="E64" s="1">
        <v>160</v>
      </c>
      <c r="F64" s="1">
        <v>47</v>
      </c>
      <c r="G64" s="8">
        <v>0.6</v>
      </c>
      <c r="H64" s="1">
        <v>60</v>
      </c>
      <c r="I64" s="1" t="s">
        <v>39</v>
      </c>
      <c r="J64" s="1"/>
      <c r="K64" s="1">
        <v>160</v>
      </c>
      <c r="L64" s="1">
        <f t="shared" si="13"/>
        <v>0</v>
      </c>
      <c r="M64" s="1"/>
      <c r="N64" s="1"/>
      <c r="O64" s="1">
        <v>0</v>
      </c>
      <c r="P64" s="1">
        <v>67</v>
      </c>
      <c r="Q64" s="1">
        <f t="shared" si="14"/>
        <v>32</v>
      </c>
      <c r="R64" s="5">
        <f>10*Q64-P64-O64-F64</f>
        <v>206</v>
      </c>
      <c r="S64" s="5"/>
      <c r="T64" s="1"/>
      <c r="U64" s="1">
        <f t="shared" si="15"/>
        <v>10</v>
      </c>
      <c r="V64" s="1">
        <f t="shared" si="16"/>
        <v>3.5625</v>
      </c>
      <c r="W64" s="1">
        <v>17.2</v>
      </c>
      <c r="X64" s="1">
        <v>13.8</v>
      </c>
      <c r="Y64" s="1">
        <v>14.6</v>
      </c>
      <c r="Z64" s="1">
        <v>15.2</v>
      </c>
      <c r="AA64" s="1">
        <v>14.8</v>
      </c>
      <c r="AB64" s="1">
        <v>21.8</v>
      </c>
      <c r="AC64" s="1">
        <v>30.8</v>
      </c>
      <c r="AD64" s="1">
        <v>31.8</v>
      </c>
      <c r="AE64" s="1">
        <v>13.8</v>
      </c>
      <c r="AF64" s="1">
        <v>15.2</v>
      </c>
      <c r="AG64" s="1" t="s">
        <v>105</v>
      </c>
      <c r="AH64" s="1">
        <f t="shared" si="18"/>
        <v>123.6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113</v>
      </c>
      <c r="B65" s="1" t="s">
        <v>44</v>
      </c>
      <c r="C65" s="1">
        <v>108</v>
      </c>
      <c r="D65" s="1">
        <v>77</v>
      </c>
      <c r="E65" s="1">
        <v>84</v>
      </c>
      <c r="F65" s="1">
        <v>96</v>
      </c>
      <c r="G65" s="8">
        <v>0.35</v>
      </c>
      <c r="H65" s="1">
        <v>50</v>
      </c>
      <c r="I65" s="1" t="s">
        <v>39</v>
      </c>
      <c r="J65" s="1"/>
      <c r="K65" s="1">
        <v>89</v>
      </c>
      <c r="L65" s="1">
        <f t="shared" si="13"/>
        <v>-5</v>
      </c>
      <c r="M65" s="1"/>
      <c r="N65" s="1"/>
      <c r="O65" s="1">
        <v>193</v>
      </c>
      <c r="P65" s="1">
        <v>0</v>
      </c>
      <c r="Q65" s="1">
        <f t="shared" si="14"/>
        <v>16.8</v>
      </c>
      <c r="R65" s="5"/>
      <c r="S65" s="5"/>
      <c r="T65" s="1"/>
      <c r="U65" s="1">
        <f t="shared" si="15"/>
        <v>17.202380952380953</v>
      </c>
      <c r="V65" s="1">
        <f t="shared" si="16"/>
        <v>17.202380952380953</v>
      </c>
      <c r="W65" s="1">
        <v>29</v>
      </c>
      <c r="X65" s="1">
        <v>33.6</v>
      </c>
      <c r="Y65" s="1">
        <v>25.6</v>
      </c>
      <c r="Z65" s="1">
        <v>23.4</v>
      </c>
      <c r="AA65" s="1">
        <v>27.8</v>
      </c>
      <c r="AB65" s="1">
        <v>27.8</v>
      </c>
      <c r="AC65" s="1">
        <v>26.6</v>
      </c>
      <c r="AD65" s="1">
        <v>33</v>
      </c>
      <c r="AE65" s="1">
        <v>30.6</v>
      </c>
      <c r="AF65" s="1">
        <v>26.6</v>
      </c>
      <c r="AG65" s="19" t="s">
        <v>122</v>
      </c>
      <c r="AH65" s="1">
        <f t="shared" si="1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46</v>
      </c>
      <c r="B66" s="1" t="s">
        <v>44</v>
      </c>
      <c r="C66" s="1">
        <v>753</v>
      </c>
      <c r="D66" s="1">
        <v>130</v>
      </c>
      <c r="E66" s="18">
        <f>398+E9</f>
        <v>399</v>
      </c>
      <c r="F66" s="18">
        <f>482+F9</f>
        <v>481</v>
      </c>
      <c r="G66" s="8">
        <v>0.37</v>
      </c>
      <c r="H66" s="1">
        <v>50</v>
      </c>
      <c r="I66" s="1" t="s">
        <v>39</v>
      </c>
      <c r="J66" s="1"/>
      <c r="K66" s="1">
        <v>401</v>
      </c>
      <c r="L66" s="1">
        <f t="shared" si="13"/>
        <v>-2</v>
      </c>
      <c r="M66" s="1"/>
      <c r="N66" s="1"/>
      <c r="O66" s="1">
        <v>331.01400000000012</v>
      </c>
      <c r="P66" s="1">
        <v>0</v>
      </c>
      <c r="Q66" s="1">
        <f t="shared" si="14"/>
        <v>79.8</v>
      </c>
      <c r="R66" s="5">
        <f t="shared" si="17"/>
        <v>65.785999999999831</v>
      </c>
      <c r="S66" s="5"/>
      <c r="T66" s="1"/>
      <c r="U66" s="1">
        <f t="shared" si="15"/>
        <v>11</v>
      </c>
      <c r="V66" s="1">
        <f t="shared" si="16"/>
        <v>10.175614035087721</v>
      </c>
      <c r="W66" s="1">
        <v>82.6</v>
      </c>
      <c r="X66" s="1">
        <v>96.8</v>
      </c>
      <c r="Y66" s="1">
        <v>103.6</v>
      </c>
      <c r="Z66" s="1">
        <v>98.2</v>
      </c>
      <c r="AA66" s="1">
        <v>89.6</v>
      </c>
      <c r="AB66" s="1">
        <v>79.8</v>
      </c>
      <c r="AC66" s="1">
        <v>102.4</v>
      </c>
      <c r="AD66" s="1">
        <v>153.4</v>
      </c>
      <c r="AE66" s="1">
        <v>147.4</v>
      </c>
      <c r="AF66" s="1">
        <v>123.4</v>
      </c>
      <c r="AG66" s="1" t="s">
        <v>114</v>
      </c>
      <c r="AH66" s="1">
        <f t="shared" si="18"/>
        <v>24.340819999999937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44</v>
      </c>
      <c r="C67" s="1">
        <v>61</v>
      </c>
      <c r="D67" s="1">
        <v>4</v>
      </c>
      <c r="E67" s="1">
        <v>37</v>
      </c>
      <c r="F67" s="1">
        <v>25</v>
      </c>
      <c r="G67" s="8">
        <v>0.4</v>
      </c>
      <c r="H67" s="1">
        <v>30</v>
      </c>
      <c r="I67" s="1" t="s">
        <v>39</v>
      </c>
      <c r="J67" s="1"/>
      <c r="K67" s="1">
        <v>63</v>
      </c>
      <c r="L67" s="1">
        <f t="shared" si="13"/>
        <v>-26</v>
      </c>
      <c r="M67" s="1"/>
      <c r="N67" s="1"/>
      <c r="O67" s="1">
        <v>0</v>
      </c>
      <c r="P67" s="1">
        <v>20</v>
      </c>
      <c r="Q67" s="1">
        <f t="shared" si="14"/>
        <v>7.4</v>
      </c>
      <c r="R67" s="5">
        <f t="shared" si="17"/>
        <v>36.400000000000006</v>
      </c>
      <c r="S67" s="5"/>
      <c r="T67" s="1"/>
      <c r="U67" s="1">
        <f t="shared" si="15"/>
        <v>11</v>
      </c>
      <c r="V67" s="1">
        <f t="shared" si="16"/>
        <v>6.0810810810810807</v>
      </c>
      <c r="W67" s="1">
        <v>7.2</v>
      </c>
      <c r="X67" s="1">
        <v>3.4</v>
      </c>
      <c r="Y67" s="1">
        <v>7.2</v>
      </c>
      <c r="Z67" s="1">
        <v>14.6</v>
      </c>
      <c r="AA67" s="1">
        <v>15</v>
      </c>
      <c r="AB67" s="1">
        <v>7.4</v>
      </c>
      <c r="AC67" s="1">
        <v>4</v>
      </c>
      <c r="AD67" s="1">
        <v>15</v>
      </c>
      <c r="AE67" s="1">
        <v>13.4</v>
      </c>
      <c r="AF67" s="1">
        <v>3.8</v>
      </c>
      <c r="AG67" s="1" t="s">
        <v>116</v>
      </c>
      <c r="AH67" s="1">
        <f t="shared" si="18"/>
        <v>14.560000000000002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44</v>
      </c>
      <c r="C68" s="1">
        <v>115</v>
      </c>
      <c r="D68" s="1">
        <v>24</v>
      </c>
      <c r="E68" s="1">
        <v>107</v>
      </c>
      <c r="F68" s="1">
        <v>14</v>
      </c>
      <c r="G68" s="8">
        <v>0.6</v>
      </c>
      <c r="H68" s="1">
        <v>55</v>
      </c>
      <c r="I68" s="1" t="s">
        <v>39</v>
      </c>
      <c r="J68" s="1"/>
      <c r="K68" s="1">
        <v>125</v>
      </c>
      <c r="L68" s="1">
        <f t="shared" si="13"/>
        <v>-18</v>
      </c>
      <c r="M68" s="1"/>
      <c r="N68" s="1"/>
      <c r="O68" s="1">
        <v>43.800000000000011</v>
      </c>
      <c r="P68" s="1">
        <v>35.199999999999989</v>
      </c>
      <c r="Q68" s="1">
        <f t="shared" si="14"/>
        <v>21.4</v>
      </c>
      <c r="R68" s="5">
        <f>10*Q68-P68-O68-F68</f>
        <v>121</v>
      </c>
      <c r="S68" s="5"/>
      <c r="T68" s="1"/>
      <c r="U68" s="1">
        <f t="shared" si="15"/>
        <v>10</v>
      </c>
      <c r="V68" s="1">
        <f t="shared" si="16"/>
        <v>4.3457943925233646</v>
      </c>
      <c r="W68" s="1">
        <v>12.6</v>
      </c>
      <c r="X68" s="1">
        <v>11.8</v>
      </c>
      <c r="Y68" s="1">
        <v>14.8</v>
      </c>
      <c r="Z68" s="1">
        <v>15.4</v>
      </c>
      <c r="AA68" s="1">
        <v>10.8</v>
      </c>
      <c r="AB68" s="1">
        <v>13.4</v>
      </c>
      <c r="AC68" s="1">
        <v>16.399999999999999</v>
      </c>
      <c r="AD68" s="1">
        <v>14.6</v>
      </c>
      <c r="AE68" s="1">
        <v>8.4</v>
      </c>
      <c r="AF68" s="1">
        <v>10</v>
      </c>
      <c r="AG68" s="1" t="s">
        <v>77</v>
      </c>
      <c r="AH68" s="1">
        <f t="shared" si="18"/>
        <v>72.599999999999994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44</v>
      </c>
      <c r="C69" s="1">
        <v>48</v>
      </c>
      <c r="D69" s="1">
        <v>54</v>
      </c>
      <c r="E69" s="1">
        <v>43</v>
      </c>
      <c r="F69" s="1">
        <v>59</v>
      </c>
      <c r="G69" s="8">
        <v>0.45</v>
      </c>
      <c r="H69" s="1">
        <v>40</v>
      </c>
      <c r="I69" s="1" t="s">
        <v>39</v>
      </c>
      <c r="J69" s="1"/>
      <c r="K69" s="1">
        <v>61</v>
      </c>
      <c r="L69" s="1">
        <f t="shared" si="13"/>
        <v>-18</v>
      </c>
      <c r="M69" s="1"/>
      <c r="N69" s="1"/>
      <c r="O69" s="1">
        <v>0</v>
      </c>
      <c r="P69" s="1">
        <v>60</v>
      </c>
      <c r="Q69" s="1">
        <f t="shared" si="14"/>
        <v>8.6</v>
      </c>
      <c r="R69" s="5"/>
      <c r="S69" s="5"/>
      <c r="T69" s="1"/>
      <c r="U69" s="1">
        <f t="shared" si="15"/>
        <v>13.837209302325581</v>
      </c>
      <c r="V69" s="1">
        <f t="shared" si="16"/>
        <v>13.837209302325581</v>
      </c>
      <c r="W69" s="1">
        <v>14.2</v>
      </c>
      <c r="X69" s="1">
        <v>13.8</v>
      </c>
      <c r="Y69" s="1">
        <v>10.199999999999999</v>
      </c>
      <c r="Z69" s="1">
        <v>10.8</v>
      </c>
      <c r="AA69" s="1">
        <v>15.2</v>
      </c>
      <c r="AB69" s="1">
        <v>14.8</v>
      </c>
      <c r="AC69" s="1">
        <v>11.4</v>
      </c>
      <c r="AD69" s="1">
        <v>11.8</v>
      </c>
      <c r="AE69" s="1">
        <v>7</v>
      </c>
      <c r="AF69" s="1">
        <v>6</v>
      </c>
      <c r="AG69" s="1" t="s">
        <v>119</v>
      </c>
      <c r="AH69" s="1">
        <f t="shared" si="18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44</v>
      </c>
      <c r="C70" s="1">
        <v>554</v>
      </c>
      <c r="D70" s="1">
        <v>50</v>
      </c>
      <c r="E70" s="1">
        <v>495</v>
      </c>
      <c r="F70" s="1">
        <v>84</v>
      </c>
      <c r="G70" s="8">
        <v>0.4</v>
      </c>
      <c r="H70" s="1">
        <v>50</v>
      </c>
      <c r="I70" s="10" t="s">
        <v>104</v>
      </c>
      <c r="J70" s="1"/>
      <c r="K70" s="1">
        <v>520</v>
      </c>
      <c r="L70" s="1">
        <f t="shared" ref="L70:L96" si="19">E70-K70</f>
        <v>-25</v>
      </c>
      <c r="M70" s="1"/>
      <c r="N70" s="1"/>
      <c r="O70" s="1">
        <v>177.8</v>
      </c>
      <c r="P70" s="1">
        <v>100</v>
      </c>
      <c r="Q70" s="1">
        <f t="shared" ref="Q70:Q96" si="20">E70/5</f>
        <v>99</v>
      </c>
      <c r="R70" s="5">
        <v>250</v>
      </c>
      <c r="S70" s="5"/>
      <c r="T70" s="1"/>
      <c r="U70" s="1">
        <f t="shared" ref="U70:U96" si="21">(F70+O70+P70+R70)/Q70</f>
        <v>6.1797979797979794</v>
      </c>
      <c r="V70" s="1">
        <f t="shared" ref="V70:V96" si="22">(F70+O70+P70)/Q70</f>
        <v>3.6545454545454548</v>
      </c>
      <c r="W70" s="1">
        <v>87</v>
      </c>
      <c r="X70" s="1">
        <v>58.8</v>
      </c>
      <c r="Y70" s="1">
        <v>51.2</v>
      </c>
      <c r="Z70" s="1">
        <v>76.599999999999994</v>
      </c>
      <c r="AA70" s="1">
        <v>86.2</v>
      </c>
      <c r="AB70" s="1">
        <v>44</v>
      </c>
      <c r="AC70" s="1">
        <v>39.799999999999997</v>
      </c>
      <c r="AD70" s="1">
        <v>43.8</v>
      </c>
      <c r="AE70" s="1">
        <v>44.8</v>
      </c>
      <c r="AF70" s="1">
        <v>43.6</v>
      </c>
      <c r="AG70" s="1" t="s">
        <v>77</v>
      </c>
      <c r="AH70" s="1">
        <f t="shared" si="18"/>
        <v>100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44</v>
      </c>
      <c r="C71" s="1">
        <v>36</v>
      </c>
      <c r="D71" s="1">
        <v>20</v>
      </c>
      <c r="E71" s="1">
        <v>13</v>
      </c>
      <c r="F71" s="1">
        <v>43</v>
      </c>
      <c r="G71" s="8">
        <v>0.4</v>
      </c>
      <c r="H71" s="1">
        <v>55</v>
      </c>
      <c r="I71" s="1" t="s">
        <v>39</v>
      </c>
      <c r="J71" s="1"/>
      <c r="K71" s="1">
        <v>13</v>
      </c>
      <c r="L71" s="1">
        <f t="shared" si="19"/>
        <v>0</v>
      </c>
      <c r="M71" s="1"/>
      <c r="N71" s="1"/>
      <c r="O71" s="1">
        <v>0</v>
      </c>
      <c r="P71" s="1">
        <v>0</v>
      </c>
      <c r="Q71" s="1">
        <f t="shared" si="20"/>
        <v>2.6</v>
      </c>
      <c r="R71" s="5"/>
      <c r="S71" s="5"/>
      <c r="T71" s="1"/>
      <c r="U71" s="1">
        <f t="shared" si="21"/>
        <v>16.538461538461537</v>
      </c>
      <c r="V71" s="1">
        <f t="shared" si="22"/>
        <v>16.538461538461537</v>
      </c>
      <c r="W71" s="1">
        <v>1.8</v>
      </c>
      <c r="X71" s="1">
        <v>3.6</v>
      </c>
      <c r="Y71" s="1">
        <v>5</v>
      </c>
      <c r="Z71" s="1">
        <v>4.2</v>
      </c>
      <c r="AA71" s="1">
        <v>3.4</v>
      </c>
      <c r="AB71" s="1">
        <v>2.6</v>
      </c>
      <c r="AC71" s="1">
        <v>3.2</v>
      </c>
      <c r="AD71" s="1">
        <v>4.5999999999999996</v>
      </c>
      <c r="AE71" s="1">
        <v>3</v>
      </c>
      <c r="AF71" s="1">
        <v>1.4</v>
      </c>
      <c r="AG71" s="19" t="s">
        <v>122</v>
      </c>
      <c r="AH71" s="1">
        <f t="shared" si="18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38</v>
      </c>
      <c r="C72" s="1">
        <v>168.46600000000001</v>
      </c>
      <c r="D72" s="1">
        <v>173.46600000000001</v>
      </c>
      <c r="E72" s="1">
        <v>153.107</v>
      </c>
      <c r="F72" s="1">
        <v>188.82499999999999</v>
      </c>
      <c r="G72" s="8">
        <v>1</v>
      </c>
      <c r="H72" s="1">
        <v>55</v>
      </c>
      <c r="I72" s="1" t="s">
        <v>39</v>
      </c>
      <c r="J72" s="1"/>
      <c r="K72" s="1">
        <v>139.19999999999999</v>
      </c>
      <c r="L72" s="1">
        <f t="shared" si="19"/>
        <v>13.907000000000011</v>
      </c>
      <c r="M72" s="1"/>
      <c r="N72" s="1"/>
      <c r="O72" s="1">
        <v>100</v>
      </c>
      <c r="P72" s="1">
        <v>96.000999999999976</v>
      </c>
      <c r="Q72" s="1">
        <f t="shared" si="20"/>
        <v>30.621400000000001</v>
      </c>
      <c r="R72" s="5"/>
      <c r="S72" s="5"/>
      <c r="T72" s="1"/>
      <c r="U72" s="1">
        <f t="shared" si="21"/>
        <v>12.567224228807303</v>
      </c>
      <c r="V72" s="1">
        <f t="shared" si="22"/>
        <v>12.567224228807303</v>
      </c>
      <c r="W72" s="1">
        <v>41.658999999999999</v>
      </c>
      <c r="X72" s="1">
        <v>48.635000000000012</v>
      </c>
      <c r="Y72" s="1">
        <v>46.183599999999998</v>
      </c>
      <c r="Z72" s="1">
        <v>45.313400000000001</v>
      </c>
      <c r="AA72" s="1">
        <v>41.220399999999998</v>
      </c>
      <c r="AB72" s="1">
        <v>51.084400000000002</v>
      </c>
      <c r="AC72" s="1">
        <v>73.397999999999996</v>
      </c>
      <c r="AD72" s="1">
        <v>99.756399999999999</v>
      </c>
      <c r="AE72" s="1">
        <v>54.538800000000002</v>
      </c>
      <c r="AF72" s="1">
        <v>48.595399999999998</v>
      </c>
      <c r="AG72" s="1" t="s">
        <v>40</v>
      </c>
      <c r="AH72" s="1">
        <f t="shared" si="18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124</v>
      </c>
      <c r="B73" s="14" t="s">
        <v>44</v>
      </c>
      <c r="C73" s="14"/>
      <c r="D73" s="14"/>
      <c r="E73" s="14"/>
      <c r="F73" s="14"/>
      <c r="G73" s="15">
        <v>0</v>
      </c>
      <c r="H73" s="14">
        <v>40</v>
      </c>
      <c r="I73" s="14" t="s">
        <v>39</v>
      </c>
      <c r="J73" s="14"/>
      <c r="K73" s="14"/>
      <c r="L73" s="14">
        <f t="shared" si="19"/>
        <v>0</v>
      </c>
      <c r="M73" s="14"/>
      <c r="N73" s="14"/>
      <c r="O73" s="14">
        <v>0</v>
      </c>
      <c r="P73" s="14">
        <v>0</v>
      </c>
      <c r="Q73" s="14">
        <f t="shared" si="20"/>
        <v>0</v>
      </c>
      <c r="R73" s="16"/>
      <c r="S73" s="16"/>
      <c r="T73" s="14"/>
      <c r="U73" s="14" t="e">
        <f t="shared" si="21"/>
        <v>#DIV/0!</v>
      </c>
      <c r="V73" s="14" t="e">
        <f t="shared" si="22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54</v>
      </c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125</v>
      </c>
      <c r="B74" s="14" t="s">
        <v>44</v>
      </c>
      <c r="C74" s="14"/>
      <c r="D74" s="14"/>
      <c r="E74" s="14"/>
      <c r="F74" s="14"/>
      <c r="G74" s="15">
        <v>0</v>
      </c>
      <c r="H74" s="14">
        <v>35</v>
      </c>
      <c r="I74" s="14" t="s">
        <v>39</v>
      </c>
      <c r="J74" s="14"/>
      <c r="K74" s="14"/>
      <c r="L74" s="14">
        <f t="shared" si="19"/>
        <v>0</v>
      </c>
      <c r="M74" s="14"/>
      <c r="N74" s="14"/>
      <c r="O74" s="14">
        <v>0</v>
      </c>
      <c r="P74" s="14">
        <v>0</v>
      </c>
      <c r="Q74" s="14">
        <f t="shared" si="20"/>
        <v>0</v>
      </c>
      <c r="R74" s="16"/>
      <c r="S74" s="16"/>
      <c r="T74" s="14"/>
      <c r="U74" s="14" t="e">
        <f t="shared" si="21"/>
        <v>#DIV/0!</v>
      </c>
      <c r="V74" s="14" t="e">
        <f t="shared" si="22"/>
        <v>#DIV/0!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 t="s">
        <v>54</v>
      </c>
      <c r="AH74" s="14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1363.028</v>
      </c>
      <c r="D75" s="1">
        <v>215.17599999999999</v>
      </c>
      <c r="E75" s="1">
        <v>823.56200000000001</v>
      </c>
      <c r="F75" s="1">
        <v>721.55399999999997</v>
      </c>
      <c r="G75" s="8">
        <v>1</v>
      </c>
      <c r="H75" s="1">
        <v>60</v>
      </c>
      <c r="I75" s="1" t="s">
        <v>39</v>
      </c>
      <c r="J75" s="1"/>
      <c r="K75" s="1">
        <v>830.79499999999996</v>
      </c>
      <c r="L75" s="1">
        <f t="shared" si="19"/>
        <v>-7.2329999999999472</v>
      </c>
      <c r="M75" s="1"/>
      <c r="N75" s="1"/>
      <c r="O75" s="1">
        <v>561.41288000000031</v>
      </c>
      <c r="P75" s="1">
        <v>180.27011999999971</v>
      </c>
      <c r="Q75" s="1">
        <f t="shared" si="20"/>
        <v>164.7124</v>
      </c>
      <c r="R75" s="5">
        <f t="shared" ref="R75:R78" si="23">11*Q75-P75-O75-F75</f>
        <v>348.59940000000017</v>
      </c>
      <c r="S75" s="5"/>
      <c r="T75" s="1"/>
      <c r="U75" s="1">
        <f t="shared" si="21"/>
        <v>11</v>
      </c>
      <c r="V75" s="1">
        <f t="shared" si="22"/>
        <v>8.8835873923274757</v>
      </c>
      <c r="W75" s="1">
        <v>158.36160000000001</v>
      </c>
      <c r="X75" s="1">
        <v>169.71299999999999</v>
      </c>
      <c r="Y75" s="1">
        <v>171.15199999999999</v>
      </c>
      <c r="Z75" s="1">
        <v>161.19999999999999</v>
      </c>
      <c r="AA75" s="1">
        <v>166.74799999999999</v>
      </c>
      <c r="AB75" s="1">
        <v>173.4674</v>
      </c>
      <c r="AC75" s="1">
        <v>180.42859999999999</v>
      </c>
      <c r="AD75" s="1">
        <v>194.99619999999999</v>
      </c>
      <c r="AE75" s="1">
        <v>198.78739999999999</v>
      </c>
      <c r="AF75" s="1">
        <v>181.26300000000001</v>
      </c>
      <c r="AG75" s="1" t="s">
        <v>58</v>
      </c>
      <c r="AH75" s="1">
        <f>G75*R75</f>
        <v>348.59940000000017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38</v>
      </c>
      <c r="C76" s="1">
        <v>1319.096</v>
      </c>
      <c r="D76" s="1">
        <v>1034.991</v>
      </c>
      <c r="E76" s="1">
        <v>1189.433</v>
      </c>
      <c r="F76" s="1">
        <v>913.45600000000002</v>
      </c>
      <c r="G76" s="8">
        <v>1</v>
      </c>
      <c r="H76" s="1">
        <v>60</v>
      </c>
      <c r="I76" s="1" t="s">
        <v>39</v>
      </c>
      <c r="J76" s="1"/>
      <c r="K76" s="1">
        <v>1430.251</v>
      </c>
      <c r="L76" s="1">
        <f t="shared" si="19"/>
        <v>-240.81799999999998</v>
      </c>
      <c r="M76" s="1"/>
      <c r="N76" s="1"/>
      <c r="O76" s="1">
        <v>813.52217500000006</v>
      </c>
      <c r="P76" s="1">
        <v>614.24682500000017</v>
      </c>
      <c r="Q76" s="1">
        <f t="shared" si="20"/>
        <v>237.88659999999999</v>
      </c>
      <c r="R76" s="5">
        <f t="shared" si="23"/>
        <v>275.52759999999955</v>
      </c>
      <c r="S76" s="5"/>
      <c r="T76" s="1"/>
      <c r="U76" s="1">
        <f t="shared" si="21"/>
        <v>11</v>
      </c>
      <c r="V76" s="1">
        <f t="shared" si="22"/>
        <v>9.8417691454667917</v>
      </c>
      <c r="W76" s="1">
        <v>242.876</v>
      </c>
      <c r="X76" s="1">
        <v>235.64840000000001</v>
      </c>
      <c r="Y76" s="1">
        <v>230.125</v>
      </c>
      <c r="Z76" s="1">
        <v>204.4408</v>
      </c>
      <c r="AA76" s="1">
        <v>217.30719999999999</v>
      </c>
      <c r="AB76" s="1">
        <v>228.24520000000001</v>
      </c>
      <c r="AC76" s="1">
        <v>237.37039999999999</v>
      </c>
      <c r="AD76" s="1">
        <v>236.44200000000001</v>
      </c>
      <c r="AE76" s="1">
        <v>229.15780000000001</v>
      </c>
      <c r="AF76" s="1">
        <v>213.78</v>
      </c>
      <c r="AG76" s="1"/>
      <c r="AH76" s="1">
        <f>G76*R76</f>
        <v>275.52759999999955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38</v>
      </c>
      <c r="C77" s="1">
        <v>2083.0250000000001</v>
      </c>
      <c r="D77" s="1">
        <v>900.50199999999995</v>
      </c>
      <c r="E77" s="1">
        <v>1447.4580000000001</v>
      </c>
      <c r="F77" s="1">
        <v>1290.9770000000001</v>
      </c>
      <c r="G77" s="8">
        <v>1</v>
      </c>
      <c r="H77" s="1">
        <v>60</v>
      </c>
      <c r="I77" s="1" t="s">
        <v>39</v>
      </c>
      <c r="J77" s="1"/>
      <c r="K77" s="1">
        <v>1683.7750000000001</v>
      </c>
      <c r="L77" s="1">
        <f t="shared" si="19"/>
        <v>-236.31700000000001</v>
      </c>
      <c r="M77" s="1"/>
      <c r="N77" s="1"/>
      <c r="O77" s="1">
        <v>668.71415600000034</v>
      </c>
      <c r="P77" s="1">
        <v>595.88484399999925</v>
      </c>
      <c r="Q77" s="1">
        <f t="shared" si="20"/>
        <v>289.49160000000001</v>
      </c>
      <c r="R77" s="5">
        <f t="shared" si="23"/>
        <v>628.83160000000021</v>
      </c>
      <c r="S77" s="5"/>
      <c r="T77" s="1"/>
      <c r="U77" s="1">
        <f t="shared" si="21"/>
        <v>10.999999999999998</v>
      </c>
      <c r="V77" s="1">
        <f t="shared" si="22"/>
        <v>8.827807093539155</v>
      </c>
      <c r="W77" s="1">
        <v>274.96039999999999</v>
      </c>
      <c r="X77" s="1">
        <v>272.50580000000002</v>
      </c>
      <c r="Y77" s="1">
        <v>273.9384</v>
      </c>
      <c r="Z77" s="1">
        <v>246.80439999999999</v>
      </c>
      <c r="AA77" s="1">
        <v>236.36799999999999</v>
      </c>
      <c r="AB77" s="1">
        <v>222.45259999999999</v>
      </c>
      <c r="AC77" s="1">
        <v>232.69040000000001</v>
      </c>
      <c r="AD77" s="1">
        <v>238.10839999999999</v>
      </c>
      <c r="AE77" s="1">
        <v>253.9786</v>
      </c>
      <c r="AF77" s="1">
        <v>271.63639999999998</v>
      </c>
      <c r="AG77" s="1" t="s">
        <v>58</v>
      </c>
      <c r="AH77" s="1">
        <f>G77*R77</f>
        <v>628.83160000000021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38</v>
      </c>
      <c r="C78" s="1">
        <v>2831.3470000000002</v>
      </c>
      <c r="D78" s="1">
        <v>1699.3989999999999</v>
      </c>
      <c r="E78" s="1">
        <v>2031.704</v>
      </c>
      <c r="F78" s="1">
        <v>2213.0410000000002</v>
      </c>
      <c r="G78" s="8">
        <v>1</v>
      </c>
      <c r="H78" s="1">
        <v>60</v>
      </c>
      <c r="I78" s="1" t="s">
        <v>39</v>
      </c>
      <c r="J78" s="1"/>
      <c r="K78" s="1">
        <v>2263.9209999999998</v>
      </c>
      <c r="L78" s="1">
        <f t="shared" si="19"/>
        <v>-232.21699999999987</v>
      </c>
      <c r="M78" s="1"/>
      <c r="N78" s="1"/>
      <c r="O78" s="1">
        <v>831.76804599999923</v>
      </c>
      <c r="P78" s="1">
        <v>560.13595400000122</v>
      </c>
      <c r="Q78" s="1">
        <f t="shared" si="20"/>
        <v>406.3408</v>
      </c>
      <c r="R78" s="5">
        <f t="shared" si="23"/>
        <v>864.80379999999968</v>
      </c>
      <c r="S78" s="5"/>
      <c r="T78" s="1"/>
      <c r="U78" s="1">
        <f t="shared" si="21"/>
        <v>11</v>
      </c>
      <c r="V78" s="1">
        <f t="shared" si="22"/>
        <v>8.8717278698078079</v>
      </c>
      <c r="W78" s="1">
        <v>389.34519999999998</v>
      </c>
      <c r="X78" s="1">
        <v>409.52159999999998</v>
      </c>
      <c r="Y78" s="1">
        <v>413.56040000000002</v>
      </c>
      <c r="Z78" s="1">
        <v>378.76080000000002</v>
      </c>
      <c r="AA78" s="1">
        <v>409.41719999999998</v>
      </c>
      <c r="AB78" s="1">
        <v>498.84840000000003</v>
      </c>
      <c r="AC78" s="1">
        <v>515.39139999999998</v>
      </c>
      <c r="AD78" s="1">
        <v>597.68380000000002</v>
      </c>
      <c r="AE78" s="1">
        <v>595.15940000000001</v>
      </c>
      <c r="AF78" s="1">
        <v>566.16560000000004</v>
      </c>
      <c r="AG78" s="1" t="s">
        <v>130</v>
      </c>
      <c r="AH78" s="1">
        <f>G78*R78</f>
        <v>864.80379999999968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131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19"/>
        <v>0</v>
      </c>
      <c r="M79" s="14"/>
      <c r="N79" s="14"/>
      <c r="O79" s="14">
        <v>0</v>
      </c>
      <c r="P79" s="14">
        <v>0</v>
      </c>
      <c r="Q79" s="14">
        <f t="shared" si="20"/>
        <v>0</v>
      </c>
      <c r="R79" s="16"/>
      <c r="S79" s="16"/>
      <c r="T79" s="14"/>
      <c r="U79" s="14" t="e">
        <f t="shared" si="21"/>
        <v>#DIV/0!</v>
      </c>
      <c r="V79" s="14" t="e">
        <f t="shared" si="22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54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132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19"/>
        <v>0</v>
      </c>
      <c r="M80" s="14"/>
      <c r="N80" s="14"/>
      <c r="O80" s="14">
        <v>0</v>
      </c>
      <c r="P80" s="14">
        <v>0</v>
      </c>
      <c r="Q80" s="14">
        <f t="shared" si="20"/>
        <v>0</v>
      </c>
      <c r="R80" s="16"/>
      <c r="S80" s="16"/>
      <c r="T80" s="14"/>
      <c r="U80" s="14" t="e">
        <f t="shared" si="21"/>
        <v>#DIV/0!</v>
      </c>
      <c r="V80" s="14" t="e">
        <f t="shared" si="22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54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133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19"/>
        <v>0</v>
      </c>
      <c r="M81" s="14"/>
      <c r="N81" s="14"/>
      <c r="O81" s="14">
        <v>0</v>
      </c>
      <c r="P81" s="14">
        <v>0</v>
      </c>
      <c r="Q81" s="14">
        <f t="shared" si="20"/>
        <v>0</v>
      </c>
      <c r="R81" s="16"/>
      <c r="S81" s="16"/>
      <c r="T81" s="14"/>
      <c r="U81" s="14" t="e">
        <f t="shared" si="21"/>
        <v>#DIV/0!</v>
      </c>
      <c r="V81" s="14" t="e">
        <f t="shared" si="22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54</v>
      </c>
      <c r="AH81" s="1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134</v>
      </c>
      <c r="B82" s="1" t="s">
        <v>38</v>
      </c>
      <c r="C82" s="1">
        <v>98.311000000000007</v>
      </c>
      <c r="D82" s="1">
        <v>37.000999999999998</v>
      </c>
      <c r="E82" s="1">
        <v>64.191999999999993</v>
      </c>
      <c r="F82" s="1">
        <v>34.119</v>
      </c>
      <c r="G82" s="8">
        <v>1</v>
      </c>
      <c r="H82" s="1">
        <v>60</v>
      </c>
      <c r="I82" s="1" t="s">
        <v>39</v>
      </c>
      <c r="J82" s="1"/>
      <c r="K82" s="1">
        <v>97.950999999999993</v>
      </c>
      <c r="L82" s="1">
        <f t="shared" si="19"/>
        <v>-33.759</v>
      </c>
      <c r="M82" s="1"/>
      <c r="N82" s="1"/>
      <c r="O82" s="1">
        <v>0</v>
      </c>
      <c r="P82" s="1">
        <v>92.694999999999993</v>
      </c>
      <c r="Q82" s="1">
        <f t="shared" si="20"/>
        <v>12.838399999999998</v>
      </c>
      <c r="R82" s="5">
        <f>11*Q82-P82-O82-F82</f>
        <v>14.4084</v>
      </c>
      <c r="S82" s="5"/>
      <c r="T82" s="1"/>
      <c r="U82" s="1">
        <f t="shared" si="21"/>
        <v>11.000000000000002</v>
      </c>
      <c r="V82" s="1">
        <f t="shared" si="22"/>
        <v>9.8777106181455636</v>
      </c>
      <c r="W82" s="1">
        <v>12.6814</v>
      </c>
      <c r="X82" s="1">
        <v>7.5418000000000003</v>
      </c>
      <c r="Y82" s="1">
        <v>6.4278000000000004</v>
      </c>
      <c r="Z82" s="1">
        <v>11.392799999999999</v>
      </c>
      <c r="AA82" s="1">
        <v>13.325799999999999</v>
      </c>
      <c r="AB82" s="1">
        <v>11.6496</v>
      </c>
      <c r="AC82" s="1">
        <v>11.5036</v>
      </c>
      <c r="AD82" s="1">
        <v>5.6680000000000001</v>
      </c>
      <c r="AE82" s="1">
        <v>5.4792000000000014</v>
      </c>
      <c r="AF82" s="1">
        <v>9.1391999999999989</v>
      </c>
      <c r="AG82" s="1"/>
      <c r="AH82" s="1">
        <f>G82*R82</f>
        <v>14.4084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135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19"/>
        <v>0</v>
      </c>
      <c r="M83" s="14"/>
      <c r="N83" s="14"/>
      <c r="O83" s="14">
        <v>0</v>
      </c>
      <c r="P83" s="14">
        <v>0</v>
      </c>
      <c r="Q83" s="14">
        <f t="shared" si="20"/>
        <v>0</v>
      </c>
      <c r="R83" s="16"/>
      <c r="S83" s="16"/>
      <c r="T83" s="14"/>
      <c r="U83" s="14" t="e">
        <f t="shared" si="21"/>
        <v>#DIV/0!</v>
      </c>
      <c r="V83" s="14" t="e">
        <f t="shared" si="22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54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136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19"/>
        <v>0</v>
      </c>
      <c r="M84" s="14"/>
      <c r="N84" s="14"/>
      <c r="O84" s="14">
        <v>0</v>
      </c>
      <c r="P84" s="14">
        <v>0</v>
      </c>
      <c r="Q84" s="14">
        <f t="shared" si="20"/>
        <v>0</v>
      </c>
      <c r="R84" s="16"/>
      <c r="S84" s="16"/>
      <c r="T84" s="14"/>
      <c r="U84" s="14" t="e">
        <f t="shared" si="21"/>
        <v>#DIV/0!</v>
      </c>
      <c r="V84" s="14" t="e">
        <f t="shared" si="22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54</v>
      </c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44</v>
      </c>
      <c r="C85" s="1">
        <v>334</v>
      </c>
      <c r="D85" s="1">
        <v>367</v>
      </c>
      <c r="E85" s="1">
        <v>406</v>
      </c>
      <c r="F85" s="1">
        <v>284</v>
      </c>
      <c r="G85" s="8">
        <v>0.3</v>
      </c>
      <c r="H85" s="1">
        <v>40</v>
      </c>
      <c r="I85" s="1" t="s">
        <v>39</v>
      </c>
      <c r="J85" s="1"/>
      <c r="K85" s="1">
        <v>410</v>
      </c>
      <c r="L85" s="1">
        <f t="shared" si="19"/>
        <v>-4</v>
      </c>
      <c r="M85" s="1"/>
      <c r="N85" s="1"/>
      <c r="O85" s="1">
        <v>368.274</v>
      </c>
      <c r="P85" s="1">
        <v>118.726</v>
      </c>
      <c r="Q85" s="1">
        <f t="shared" si="20"/>
        <v>81.2</v>
      </c>
      <c r="R85" s="5">
        <f>11*Q85-P85-O85-F85</f>
        <v>122.20000000000005</v>
      </c>
      <c r="S85" s="5"/>
      <c r="T85" s="1"/>
      <c r="U85" s="1">
        <f t="shared" si="21"/>
        <v>11</v>
      </c>
      <c r="V85" s="1">
        <f t="shared" si="22"/>
        <v>9.4950738916256157</v>
      </c>
      <c r="W85" s="1">
        <v>83.2</v>
      </c>
      <c r="X85" s="1">
        <v>83.6</v>
      </c>
      <c r="Y85" s="1">
        <v>79.599999999999994</v>
      </c>
      <c r="Z85" s="1">
        <v>65</v>
      </c>
      <c r="AA85" s="1">
        <v>60.4</v>
      </c>
      <c r="AB85" s="1">
        <v>64.400000000000006</v>
      </c>
      <c r="AC85" s="1">
        <v>66.599999999999994</v>
      </c>
      <c r="AD85" s="1">
        <v>70.400000000000006</v>
      </c>
      <c r="AE85" s="1">
        <v>69</v>
      </c>
      <c r="AF85" s="1">
        <v>68.8</v>
      </c>
      <c r="AG85" s="1"/>
      <c r="AH85" s="1">
        <f>G85*R85</f>
        <v>36.660000000000011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138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19"/>
        <v>0</v>
      </c>
      <c r="M86" s="14"/>
      <c r="N86" s="14"/>
      <c r="O86" s="14">
        <v>0</v>
      </c>
      <c r="P86" s="14">
        <v>0</v>
      </c>
      <c r="Q86" s="14">
        <f t="shared" si="20"/>
        <v>0</v>
      </c>
      <c r="R86" s="16"/>
      <c r="S86" s="16"/>
      <c r="T86" s="14"/>
      <c r="U86" s="14" t="e">
        <f t="shared" si="21"/>
        <v>#DIV/0!</v>
      </c>
      <c r="V86" s="14" t="e">
        <f t="shared" si="22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 t="s">
        <v>54</v>
      </c>
      <c r="AH86" s="14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38</v>
      </c>
      <c r="C87" s="1">
        <v>3174.3870000000002</v>
      </c>
      <c r="D87" s="1">
        <v>1829.4949999999999</v>
      </c>
      <c r="E87" s="1">
        <v>2371.63</v>
      </c>
      <c r="F87" s="1">
        <v>2500.895</v>
      </c>
      <c r="G87" s="8">
        <v>1</v>
      </c>
      <c r="H87" s="1">
        <v>40</v>
      </c>
      <c r="I87" s="1" t="s">
        <v>39</v>
      </c>
      <c r="J87" s="1"/>
      <c r="K87" s="1">
        <v>2299.8919999999998</v>
      </c>
      <c r="L87" s="1">
        <f t="shared" si="19"/>
        <v>71.738000000000284</v>
      </c>
      <c r="M87" s="1"/>
      <c r="N87" s="1"/>
      <c r="O87" s="1">
        <v>849.60822299999927</v>
      </c>
      <c r="P87" s="1">
        <v>1187.6857770000011</v>
      </c>
      <c r="Q87" s="1">
        <f t="shared" si="20"/>
        <v>474.32600000000002</v>
      </c>
      <c r="R87" s="5">
        <f>11*Q87-P87-O87-F87</f>
        <v>679.39699999999993</v>
      </c>
      <c r="S87" s="5"/>
      <c r="T87" s="1"/>
      <c r="U87" s="1">
        <f t="shared" si="21"/>
        <v>11</v>
      </c>
      <c r="V87" s="1">
        <f t="shared" si="22"/>
        <v>9.5676581085582484</v>
      </c>
      <c r="W87" s="1">
        <v>473.87520000000012</v>
      </c>
      <c r="X87" s="1">
        <v>462.46519999999998</v>
      </c>
      <c r="Y87" s="1">
        <v>490.18419999999998</v>
      </c>
      <c r="Z87" s="1">
        <v>442.2604</v>
      </c>
      <c r="AA87" s="1">
        <v>431.12799999999999</v>
      </c>
      <c r="AB87" s="1">
        <v>459.59219999999988</v>
      </c>
      <c r="AC87" s="1">
        <v>470.90199999999999</v>
      </c>
      <c r="AD87" s="1">
        <v>458.42500000000001</v>
      </c>
      <c r="AE87" s="1">
        <v>445.46859999999998</v>
      </c>
      <c r="AF87" s="1">
        <v>394.48439999999999</v>
      </c>
      <c r="AG87" s="1" t="s">
        <v>58</v>
      </c>
      <c r="AH87" s="1">
        <f>G87*R87</f>
        <v>679.39699999999993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4" t="s">
        <v>140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19"/>
        <v>0</v>
      </c>
      <c r="M88" s="14"/>
      <c r="N88" s="14"/>
      <c r="O88" s="14">
        <v>0</v>
      </c>
      <c r="P88" s="14">
        <v>0</v>
      </c>
      <c r="Q88" s="14">
        <f t="shared" si="20"/>
        <v>0</v>
      </c>
      <c r="R88" s="16"/>
      <c r="S88" s="16"/>
      <c r="T88" s="14"/>
      <c r="U88" s="14" t="e">
        <f t="shared" si="21"/>
        <v>#DIV/0!</v>
      </c>
      <c r="V88" s="14" t="e">
        <f t="shared" si="22"/>
        <v>#DIV/0!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 t="s">
        <v>54</v>
      </c>
      <c r="AH88" s="14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44</v>
      </c>
      <c r="C89" s="1">
        <v>503</v>
      </c>
      <c r="D89" s="1">
        <v>349</v>
      </c>
      <c r="E89" s="1">
        <v>478</v>
      </c>
      <c r="F89" s="1">
        <v>357</v>
      </c>
      <c r="G89" s="8">
        <v>0.3</v>
      </c>
      <c r="H89" s="1">
        <v>40</v>
      </c>
      <c r="I89" s="1" t="s">
        <v>39</v>
      </c>
      <c r="J89" s="1"/>
      <c r="K89" s="1">
        <v>484</v>
      </c>
      <c r="L89" s="1">
        <f t="shared" si="19"/>
        <v>-6</v>
      </c>
      <c r="M89" s="1"/>
      <c r="N89" s="1"/>
      <c r="O89" s="1">
        <v>387.714</v>
      </c>
      <c r="P89" s="1">
        <v>155.28600000000009</v>
      </c>
      <c r="Q89" s="1">
        <f t="shared" si="20"/>
        <v>95.6</v>
      </c>
      <c r="R89" s="5">
        <f t="shared" ref="R89:R92" si="24">11*Q89-P89-O89-F89</f>
        <v>151.59999999999985</v>
      </c>
      <c r="S89" s="5"/>
      <c r="T89" s="1"/>
      <c r="U89" s="1">
        <f t="shared" si="21"/>
        <v>11</v>
      </c>
      <c r="V89" s="1">
        <f t="shared" si="22"/>
        <v>9.4142259414225951</v>
      </c>
      <c r="W89" s="1">
        <v>98.2</v>
      </c>
      <c r="X89" s="1">
        <v>96.8</v>
      </c>
      <c r="Y89" s="1">
        <v>95.6</v>
      </c>
      <c r="Z89" s="1">
        <v>86</v>
      </c>
      <c r="AA89" s="1">
        <v>80.599999999999994</v>
      </c>
      <c r="AB89" s="1">
        <v>79.400000000000006</v>
      </c>
      <c r="AC89" s="1">
        <v>85.4</v>
      </c>
      <c r="AD89" s="1">
        <v>92.6</v>
      </c>
      <c r="AE89" s="1">
        <v>86.2</v>
      </c>
      <c r="AF89" s="1">
        <v>84</v>
      </c>
      <c r="AG89" s="1"/>
      <c r="AH89" s="1">
        <f>G89*R89</f>
        <v>45.479999999999954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44</v>
      </c>
      <c r="C90" s="1">
        <v>371</v>
      </c>
      <c r="D90" s="1">
        <v>349</v>
      </c>
      <c r="E90" s="1">
        <v>400</v>
      </c>
      <c r="F90" s="1">
        <v>305</v>
      </c>
      <c r="G90" s="8">
        <v>0.3</v>
      </c>
      <c r="H90" s="1">
        <v>40</v>
      </c>
      <c r="I90" s="1" t="s">
        <v>39</v>
      </c>
      <c r="J90" s="1"/>
      <c r="K90" s="1">
        <v>409</v>
      </c>
      <c r="L90" s="1">
        <f t="shared" si="19"/>
        <v>-9</v>
      </c>
      <c r="M90" s="1"/>
      <c r="N90" s="1"/>
      <c r="O90" s="1">
        <v>290.52600000000012</v>
      </c>
      <c r="P90" s="1">
        <v>130.4739999999999</v>
      </c>
      <c r="Q90" s="1">
        <f t="shared" si="20"/>
        <v>80</v>
      </c>
      <c r="R90" s="5">
        <f t="shared" si="24"/>
        <v>153.99999999999994</v>
      </c>
      <c r="S90" s="5"/>
      <c r="T90" s="1"/>
      <c r="U90" s="1">
        <f t="shared" si="21"/>
        <v>11</v>
      </c>
      <c r="V90" s="1">
        <f t="shared" si="22"/>
        <v>9.0749999999999993</v>
      </c>
      <c r="W90" s="1">
        <v>79.599999999999994</v>
      </c>
      <c r="X90" s="1">
        <v>79</v>
      </c>
      <c r="Y90" s="1">
        <v>80.400000000000006</v>
      </c>
      <c r="Z90" s="1">
        <v>67.2</v>
      </c>
      <c r="AA90" s="1">
        <v>59</v>
      </c>
      <c r="AB90" s="1">
        <v>60.6</v>
      </c>
      <c r="AC90" s="1">
        <v>64.599999999999994</v>
      </c>
      <c r="AD90" s="1">
        <v>66.8</v>
      </c>
      <c r="AE90" s="1">
        <v>63.6</v>
      </c>
      <c r="AF90" s="1">
        <v>65.400000000000006</v>
      </c>
      <c r="AG90" s="1"/>
      <c r="AH90" s="1">
        <f>G90*R90</f>
        <v>46.199999999999982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38</v>
      </c>
      <c r="C91" s="1">
        <v>125.64</v>
      </c>
      <c r="D91" s="1">
        <v>8.2560000000000002</v>
      </c>
      <c r="E91" s="1">
        <v>81.058000000000007</v>
      </c>
      <c r="F91" s="1">
        <v>50.033999999999999</v>
      </c>
      <c r="G91" s="8">
        <v>1</v>
      </c>
      <c r="H91" s="1">
        <v>45</v>
      </c>
      <c r="I91" s="1" t="s">
        <v>39</v>
      </c>
      <c r="J91" s="1"/>
      <c r="K91" s="1">
        <v>81.2</v>
      </c>
      <c r="L91" s="1">
        <f t="shared" si="19"/>
        <v>-0.14199999999999591</v>
      </c>
      <c r="M91" s="1"/>
      <c r="N91" s="1"/>
      <c r="O91" s="1">
        <v>20.34639999999996</v>
      </c>
      <c r="P91" s="1">
        <v>87.354600000000062</v>
      </c>
      <c r="Q91" s="1">
        <f t="shared" si="20"/>
        <v>16.211600000000001</v>
      </c>
      <c r="R91" s="5">
        <f t="shared" si="24"/>
        <v>20.592599999999997</v>
      </c>
      <c r="S91" s="5"/>
      <c r="T91" s="1"/>
      <c r="U91" s="1">
        <f t="shared" si="21"/>
        <v>11</v>
      </c>
      <c r="V91" s="1">
        <f t="shared" si="22"/>
        <v>9.7297614054134076</v>
      </c>
      <c r="W91" s="1">
        <v>16.743400000000001</v>
      </c>
      <c r="X91" s="1">
        <v>13.12</v>
      </c>
      <c r="Y91" s="1">
        <v>13.4306</v>
      </c>
      <c r="Z91" s="1">
        <v>16.5564</v>
      </c>
      <c r="AA91" s="1">
        <v>17.8444</v>
      </c>
      <c r="AB91" s="1">
        <v>14.835000000000001</v>
      </c>
      <c r="AC91" s="1">
        <v>13.708600000000001</v>
      </c>
      <c r="AD91" s="1">
        <v>13.425800000000001</v>
      </c>
      <c r="AE91" s="1">
        <v>13.0458</v>
      </c>
      <c r="AF91" s="1">
        <v>17.034199999999998</v>
      </c>
      <c r="AG91" s="1"/>
      <c r="AH91" s="1">
        <f>G91*R91</f>
        <v>20.592599999999997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38</v>
      </c>
      <c r="C92" s="1">
        <v>389.81099999999998</v>
      </c>
      <c r="D92" s="1">
        <v>272.76400000000001</v>
      </c>
      <c r="E92" s="1">
        <v>275.54899999999998</v>
      </c>
      <c r="F92" s="1">
        <v>338.31599999999997</v>
      </c>
      <c r="G92" s="8">
        <v>1</v>
      </c>
      <c r="H92" s="1">
        <v>50</v>
      </c>
      <c r="I92" s="1" t="s">
        <v>39</v>
      </c>
      <c r="J92" s="1"/>
      <c r="K92" s="1">
        <v>289.20999999999998</v>
      </c>
      <c r="L92" s="1">
        <f t="shared" si="19"/>
        <v>-13.661000000000001</v>
      </c>
      <c r="M92" s="1"/>
      <c r="N92" s="1"/>
      <c r="O92" s="1">
        <v>208.624741</v>
      </c>
      <c r="P92" s="1">
        <v>0</v>
      </c>
      <c r="Q92" s="1">
        <f t="shared" si="20"/>
        <v>55.109799999999993</v>
      </c>
      <c r="R92" s="5">
        <f t="shared" si="24"/>
        <v>59.267058999999961</v>
      </c>
      <c r="S92" s="5"/>
      <c r="T92" s="1"/>
      <c r="U92" s="1">
        <f t="shared" si="21"/>
        <v>11</v>
      </c>
      <c r="V92" s="1">
        <f t="shared" si="22"/>
        <v>9.9245640702742541</v>
      </c>
      <c r="W92" s="1">
        <v>57.218800000000002</v>
      </c>
      <c r="X92" s="1">
        <v>66.060400000000001</v>
      </c>
      <c r="Y92" s="1">
        <v>66.817399999999992</v>
      </c>
      <c r="Z92" s="1">
        <v>54.942399999999999</v>
      </c>
      <c r="AA92" s="1">
        <v>53.040399999999998</v>
      </c>
      <c r="AB92" s="1">
        <v>55.9908</v>
      </c>
      <c r="AC92" s="1">
        <v>56.914000000000001</v>
      </c>
      <c r="AD92" s="1">
        <v>58.755600000000001</v>
      </c>
      <c r="AE92" s="1">
        <v>61.640200000000007</v>
      </c>
      <c r="AF92" s="1">
        <v>62.127200000000002</v>
      </c>
      <c r="AG92" s="1"/>
      <c r="AH92" s="1">
        <f>G92*R92</f>
        <v>59.267058999999961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145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19"/>
        <v>0</v>
      </c>
      <c r="M93" s="14"/>
      <c r="N93" s="14"/>
      <c r="O93" s="14">
        <v>0</v>
      </c>
      <c r="P93" s="14">
        <v>0</v>
      </c>
      <c r="Q93" s="14">
        <f t="shared" si="20"/>
        <v>0</v>
      </c>
      <c r="R93" s="16"/>
      <c r="S93" s="16"/>
      <c r="T93" s="14"/>
      <c r="U93" s="14" t="e">
        <f t="shared" si="21"/>
        <v>#DIV/0!</v>
      </c>
      <c r="V93" s="14" t="e">
        <f t="shared" si="22"/>
        <v>#DIV/0!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 t="s">
        <v>54</v>
      </c>
      <c r="AH93" s="14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44</v>
      </c>
      <c r="C94" s="1">
        <v>330</v>
      </c>
      <c r="D94" s="1">
        <v>151</v>
      </c>
      <c r="E94" s="1">
        <v>336</v>
      </c>
      <c r="F94" s="1">
        <v>139</v>
      </c>
      <c r="G94" s="8">
        <v>0.3</v>
      </c>
      <c r="H94" s="1">
        <v>40</v>
      </c>
      <c r="I94" s="1" t="s">
        <v>39</v>
      </c>
      <c r="J94" s="1"/>
      <c r="K94" s="1">
        <v>338</v>
      </c>
      <c r="L94" s="1">
        <f t="shared" si="19"/>
        <v>-2</v>
      </c>
      <c r="M94" s="1"/>
      <c r="N94" s="1"/>
      <c r="O94" s="1">
        <v>202.42099999999999</v>
      </c>
      <c r="P94" s="1">
        <v>180.57900000000001</v>
      </c>
      <c r="Q94" s="1">
        <f t="shared" si="20"/>
        <v>67.2</v>
      </c>
      <c r="R94" s="5">
        <f>11*Q94-P94-O94-F94</f>
        <v>217.2000000000001</v>
      </c>
      <c r="S94" s="5"/>
      <c r="T94" s="1"/>
      <c r="U94" s="1">
        <f t="shared" si="21"/>
        <v>11</v>
      </c>
      <c r="V94" s="1">
        <f t="shared" si="22"/>
        <v>7.7678571428571423</v>
      </c>
      <c r="W94" s="1">
        <v>60.2</v>
      </c>
      <c r="X94" s="1">
        <v>54</v>
      </c>
      <c r="Y94" s="1">
        <v>53.4</v>
      </c>
      <c r="Z94" s="1">
        <v>51.6</v>
      </c>
      <c r="AA94" s="1">
        <v>49.2</v>
      </c>
      <c r="AB94" s="1">
        <v>48.8</v>
      </c>
      <c r="AC94" s="1">
        <v>52.6</v>
      </c>
      <c r="AD94" s="1">
        <v>47.4</v>
      </c>
      <c r="AE94" s="1">
        <v>44.8</v>
      </c>
      <c r="AF94" s="1">
        <v>53</v>
      </c>
      <c r="AG94" s="1"/>
      <c r="AH94" s="1">
        <f>G94*R94</f>
        <v>65.160000000000025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4" t="s">
        <v>147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19"/>
        <v>0</v>
      </c>
      <c r="M95" s="14"/>
      <c r="N95" s="14"/>
      <c r="O95" s="14">
        <v>0</v>
      </c>
      <c r="P95" s="14">
        <v>0</v>
      </c>
      <c r="Q95" s="14">
        <f t="shared" si="20"/>
        <v>0</v>
      </c>
      <c r="R95" s="16"/>
      <c r="S95" s="16"/>
      <c r="T95" s="14"/>
      <c r="U95" s="14" t="e">
        <f t="shared" si="21"/>
        <v>#DIV/0!</v>
      </c>
      <c r="V95" s="14" t="e">
        <f t="shared" si="22"/>
        <v>#DIV/0!</v>
      </c>
      <c r="W95" s="14">
        <v>0</v>
      </c>
      <c r="X95" s="14">
        <v>-0.2</v>
      </c>
      <c r="Y95" s="14">
        <v>-0.2</v>
      </c>
      <c r="Z95" s="14">
        <v>0</v>
      </c>
      <c r="AA95" s="14">
        <v>0</v>
      </c>
      <c r="AB95" s="14">
        <v>-0.2</v>
      </c>
      <c r="AC95" s="14">
        <v>-0.2</v>
      </c>
      <c r="AD95" s="14">
        <v>-0.2</v>
      </c>
      <c r="AE95" s="14">
        <v>-0.2</v>
      </c>
      <c r="AF95" s="14">
        <v>0.2</v>
      </c>
      <c r="AG95" s="14" t="s">
        <v>54</v>
      </c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148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19"/>
        <v>0</v>
      </c>
      <c r="M96" s="14"/>
      <c r="N96" s="14"/>
      <c r="O96" s="14">
        <v>0</v>
      </c>
      <c r="P96" s="14">
        <v>0</v>
      </c>
      <c r="Q96" s="14">
        <f t="shared" si="20"/>
        <v>0</v>
      </c>
      <c r="R96" s="16"/>
      <c r="S96" s="16"/>
      <c r="T96" s="14"/>
      <c r="U96" s="14" t="e">
        <f t="shared" si="21"/>
        <v>#DIV/0!</v>
      </c>
      <c r="V96" s="14" t="e">
        <f t="shared" si="22"/>
        <v>#DIV/0!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 t="s">
        <v>149</v>
      </c>
      <c r="AH96" s="14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6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2025-08-21T11:51:21Z</dcterms:created>
  <dcterms:modified xsi:type="dcterms:W3CDTF">2025-08-21T12:01:40Z</dcterms:modified>
</cp:coreProperties>
</file>