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A89235-9A75-46FA-96EC-5A42AE3ECB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N175" i="1"/>
  <c r="BM175" i="1"/>
  <c r="Z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5" i="1" s="1"/>
  <c r="X23" i="1"/>
  <c r="BO22" i="1"/>
  <c r="BM22" i="1"/>
  <c r="Y22" i="1"/>
  <c r="Y23" i="1" s="1"/>
  <c r="H10" i="1"/>
  <c r="A9" i="1"/>
  <c r="F10" i="1" s="1"/>
  <c r="D7" i="1"/>
  <c r="Q6" i="1"/>
  <c r="P2" i="1"/>
  <c r="BP198" i="1" l="1"/>
  <c r="BN198" i="1"/>
  <c r="Z198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8" i="1"/>
  <c r="BN28" i="1"/>
  <c r="C515" i="1"/>
  <c r="Z53" i="1"/>
  <c r="BN53" i="1"/>
  <c r="Z63" i="1"/>
  <c r="BN63" i="1"/>
  <c r="Z78" i="1"/>
  <c r="BN78" i="1"/>
  <c r="Z105" i="1"/>
  <c r="BN105" i="1"/>
  <c r="Z117" i="1"/>
  <c r="BN117" i="1"/>
  <c r="Z136" i="1"/>
  <c r="BN136" i="1"/>
  <c r="Z140" i="1"/>
  <c r="BN140" i="1"/>
  <c r="Z167" i="1"/>
  <c r="BN167" i="1"/>
  <c r="BP208" i="1"/>
  <c r="BN208" i="1"/>
  <c r="Z208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BP91" i="1"/>
  <c r="BN91" i="1"/>
  <c r="Z91" i="1"/>
  <c r="BP113" i="1"/>
  <c r="BN113" i="1"/>
  <c r="Z113" i="1"/>
  <c r="Z22" i="1"/>
  <c r="Z23" i="1" s="1"/>
  <c r="BN22" i="1"/>
  <c r="BP22" i="1"/>
  <c r="Z26" i="1"/>
  <c r="BN26" i="1"/>
  <c r="BP26" i="1"/>
  <c r="Z30" i="1"/>
  <c r="BN30" i="1"/>
  <c r="BP42" i="1"/>
  <c r="BN42" i="1"/>
  <c r="BP55" i="1"/>
  <c r="BN55" i="1"/>
  <c r="Z55" i="1"/>
  <c r="BP69" i="1"/>
  <c r="BN69" i="1"/>
  <c r="Z69" i="1"/>
  <c r="BP84" i="1"/>
  <c r="BN84" i="1"/>
  <c r="Z84" i="1"/>
  <c r="Y92" i="1"/>
  <c r="BP107" i="1"/>
  <c r="BN107" i="1"/>
  <c r="Z107" i="1"/>
  <c r="BP119" i="1"/>
  <c r="BN119" i="1"/>
  <c r="Z119" i="1"/>
  <c r="BP151" i="1"/>
  <c r="BN151" i="1"/>
  <c r="Z151" i="1"/>
  <c r="BP169" i="1"/>
  <c r="BN169" i="1"/>
  <c r="Z169" i="1"/>
  <c r="BP196" i="1"/>
  <c r="BN196" i="1"/>
  <c r="Z196" i="1"/>
  <c r="BP206" i="1"/>
  <c r="BN206" i="1"/>
  <c r="Z206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Y65" i="1"/>
  <c r="BP61" i="1"/>
  <c r="BN61" i="1"/>
  <c r="Z61" i="1"/>
  <c r="BP76" i="1"/>
  <c r="BN76" i="1"/>
  <c r="Z76" i="1"/>
  <c r="BP98" i="1"/>
  <c r="BN98" i="1"/>
  <c r="Z98" i="1"/>
  <c r="BP130" i="1"/>
  <c r="BN130" i="1"/>
  <c r="Z130" i="1"/>
  <c r="BP165" i="1"/>
  <c r="BN165" i="1"/>
  <c r="Z165" i="1"/>
  <c r="BP186" i="1"/>
  <c r="BN186" i="1"/>
  <c r="Z186" i="1"/>
  <c r="BP200" i="1"/>
  <c r="BN200" i="1"/>
  <c r="Z200" i="1"/>
  <c r="BP210" i="1"/>
  <c r="BN210" i="1"/>
  <c r="Z210" i="1"/>
  <c r="BP211" i="1"/>
  <c r="BN211" i="1"/>
  <c r="Z211" i="1"/>
  <c r="BP228" i="1"/>
  <c r="BN228" i="1"/>
  <c r="Z228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D515" i="1"/>
  <c r="Y121" i="1"/>
  <c r="Y1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Y499" i="1"/>
  <c r="Y498" i="1"/>
  <c r="BP496" i="1"/>
  <c r="BN496" i="1"/>
  <c r="Z496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Z313" i="1" s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77" i="1" l="1"/>
  <c r="Z483" i="1"/>
  <c r="Z462" i="1"/>
  <c r="Z372" i="1"/>
  <c r="Z332" i="1"/>
  <c r="Z271" i="1"/>
  <c r="Z231" i="1"/>
  <c r="Z177" i="1"/>
  <c r="Z137" i="1"/>
  <c r="Z80" i="1"/>
  <c r="Z114" i="1"/>
  <c r="Z361" i="1"/>
  <c r="Z203" i="1"/>
  <c r="Y509" i="1"/>
  <c r="Z44" i="1"/>
  <c r="Y506" i="1"/>
  <c r="Z264" i="1"/>
  <c r="Z153" i="1"/>
  <c r="Z498" i="1"/>
  <c r="Z351" i="1"/>
  <c r="Z326" i="1"/>
  <c r="Z305" i="1"/>
  <c r="Z446" i="1"/>
  <c r="Z215" i="1"/>
  <c r="Z65" i="1"/>
  <c r="Y507" i="1"/>
  <c r="Z32" i="1"/>
  <c r="Y508" i="1"/>
  <c r="Z171" i="1"/>
  <c r="Y505" i="1"/>
  <c r="Z400" i="1"/>
  <c r="Z468" i="1"/>
  <c r="Z452" i="1"/>
  <c r="Z417" i="1"/>
  <c r="Z71" i="1"/>
  <c r="Z58" i="1"/>
  <c r="X508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<sst xmlns="http://schemas.openxmlformats.org/spreadsheetml/2006/main" count="2248" uniqueCount="825">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</sst>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45880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790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0.45833333333333331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2</v>
      </c>
      <c r="Y43" s="558">
        <f>IFERROR(IF(X43="",0,CEILING((X43/$H43),1)*$H43),"")</f>
        <v>3.7</v>
      </c>
      <c r="Z43" s="36">
        <f>IFERROR(IF(Y43=0,"",ROUNDUP(Y43/H43,0)*0.00902),"")</f>
        <v>9.0200000000000002E-3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2.1135135135135137</v>
      </c>
      <c r="BN43" s="64">
        <f>IFERROR(Y43*I43/H43,"0")</f>
        <v>3.91</v>
      </c>
      <c r="BO43" s="64">
        <f>IFERROR(1/J43*(X43/H43),"0")</f>
        <v>4.0950040950040942E-3</v>
      </c>
      <c r="BP43" s="64">
        <f>IFERROR(1/J43*(Y43/H43),"0")</f>
        <v>7.575757575757576E-3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0.54054054054054046</v>
      </c>
      <c r="Y44" s="559">
        <f>IFERROR(Y41/H41,"0")+IFERROR(Y42/H42,"0")+IFERROR(Y43/H43,"0")</f>
        <v>1</v>
      </c>
      <c r="Z44" s="559">
        <f>IFERROR(IF(Z41="",0,Z41),"0")+IFERROR(IF(Z42="",0,Z42),"0")+IFERROR(IF(Z43="",0,Z43),"0")</f>
        <v>9.0200000000000002E-3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2</v>
      </c>
      <c r="Y45" s="559">
        <f>IFERROR(SUM(Y41:Y43),"0")</f>
        <v>3.7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4</v>
      </c>
      <c r="Y69" s="558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4.2222222222222223</v>
      </c>
      <c r="BN69" s="64">
        <f>IFERROR(Y69*I69/H69,"0")</f>
        <v>5.7</v>
      </c>
      <c r="BO69" s="64">
        <f>IFERROR(1/J69*(X69/H69),"0")</f>
        <v>9.4966761633428314E-3</v>
      </c>
      <c r="BP69" s="64">
        <f>IFERROR(1/J69*(Y69/H69),"0")</f>
        <v>1.2820512820512822E-2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4</v>
      </c>
      <c r="Y70" s="558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4.2222222222222223</v>
      </c>
      <c r="BN70" s="64">
        <f>IFERROR(Y70*I70/H70,"0")</f>
        <v>5.7</v>
      </c>
      <c r="BO70" s="64">
        <f>IFERROR(1/J70*(X70/H70),"0")</f>
        <v>9.4966761633428314E-3</v>
      </c>
      <c r="BP70" s="64">
        <f>IFERROR(1/J70*(Y70/H70),"0")</f>
        <v>1.2820512820512822E-2</v>
      </c>
    </row>
    <row r="71" spans="1:68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4.4444444444444446</v>
      </c>
      <c r="Y71" s="559">
        <f>IFERROR(Y68/H68,"0")+IFERROR(Y69/H69,"0")+IFERROR(Y70/H70,"0")</f>
        <v>6</v>
      </c>
      <c r="Z71" s="559">
        <f>IFERROR(IF(Z68="",0,Z68),"0")+IFERROR(IF(Z69="",0,Z69),"0")+IFERROR(IF(Z70="",0,Z70),"0")</f>
        <v>3.0120000000000001E-2</v>
      </c>
      <c r="AA71" s="560"/>
      <c r="AB71" s="560"/>
      <c r="AC71" s="560"/>
    </row>
    <row r="72" spans="1:68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8</v>
      </c>
      <c r="Y72" s="559">
        <f>IFERROR(SUM(Y68:Y70),"0")</f>
        <v>10.8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4</v>
      </c>
      <c r="Y75" s="558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4.2071428571428573</v>
      </c>
      <c r="BN75" s="64">
        <f t="shared" si="13"/>
        <v>8.8350000000000009</v>
      </c>
      <c r="BO75" s="64">
        <f t="shared" si="14"/>
        <v>7.4404761904761901E-3</v>
      </c>
      <c r="BP75" s="64">
        <f t="shared" si="15"/>
        <v>1.5625E-2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0.47619047619047616</v>
      </c>
      <c r="Y80" s="559">
        <f>IFERROR(Y74/H74,"0")+IFERROR(Y75/H75,"0")+IFERROR(Y76/H76,"0")+IFERROR(Y77/H77,"0")+IFERROR(Y78/H78,"0")+IFERROR(Y79/H79,"0")</f>
        <v>1</v>
      </c>
      <c r="Z80" s="559">
        <f>IFERROR(IF(Z74="",0,Z74),"0")+IFERROR(IF(Z75="",0,Z75),"0")+IFERROR(IF(Z76="",0,Z76),"0")+IFERROR(IF(Z77="",0,Z77),"0")+IFERROR(IF(Z78="",0,Z78),"0")+IFERROR(IF(Z79="",0,Z79),"0")</f>
        <v>1.898E-2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4</v>
      </c>
      <c r="Y81" s="559">
        <f>IFERROR(SUM(Y74:Y79),"0")</f>
        <v>8.4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hidden="1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6</v>
      </c>
      <c r="Y113" s="558">
        <f>IFERROR(IF(X113="",0,CEILING((X113/$H113),1)*$H113),"")</f>
        <v>7.1999999999999993</v>
      </c>
      <c r="Z113" s="36">
        <f>IFERROR(IF(Y113=0,"",ROUNDUP(Y113/H113,0)*0.00651),"")</f>
        <v>1.9529999999999999E-2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6.45</v>
      </c>
      <c r="BN113" s="64">
        <f>IFERROR(Y113*I113/H113,"0")</f>
        <v>7.7399999999999993</v>
      </c>
      <c r="BO113" s="64">
        <f>IFERROR(1/J113*(X113/H113),"0")</f>
        <v>1.3736263736263738E-2</v>
      </c>
      <c r="BP113" s="64">
        <f>IFERROR(1/J113*(Y113/H113),"0")</f>
        <v>1.6483516483516484E-2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2.5</v>
      </c>
      <c r="Y114" s="559">
        <f>IFERROR(Y111/H111,"0")+IFERROR(Y112/H112,"0")+IFERROR(Y113/H113,"0")</f>
        <v>3</v>
      </c>
      <c r="Z114" s="559">
        <f>IFERROR(IF(Z111="",0,Z111),"0")+IFERROR(IF(Z112="",0,Z112),"0")+IFERROR(IF(Z113="",0,Z113),"0")</f>
        <v>1.9529999999999999E-2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6</v>
      </c>
      <c r="Y115" s="559">
        <f>IFERROR(SUM(Y111:Y113),"0")</f>
        <v>7.1999999999999993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24</v>
      </c>
      <c r="Y119" s="558">
        <f>IFERROR(IF(X119="",0,CEILING((X119/$H119),1)*$H119),"")</f>
        <v>24.3</v>
      </c>
      <c r="Z119" s="36">
        <f>IFERROR(IF(Y119=0,"",ROUNDUP(Y119/H119,0)*0.00651),"")</f>
        <v>5.8590000000000003E-2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26.24</v>
      </c>
      <c r="BN119" s="64">
        <f>IFERROR(Y119*I119/H119,"0")</f>
        <v>26.567999999999998</v>
      </c>
      <c r="BO119" s="64">
        <f>IFERROR(1/J119*(X119/H119),"0")</f>
        <v>4.8840048840048833E-2</v>
      </c>
      <c r="BP119" s="64">
        <f>IFERROR(1/J119*(Y119/H119),"0")</f>
        <v>4.9450549450549455E-2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8.8888888888888875</v>
      </c>
      <c r="Y121" s="559">
        <f>IFERROR(Y117/H117,"0")+IFERROR(Y118/H118,"0")+IFERROR(Y119/H119,"0")+IFERROR(Y120/H120,"0")</f>
        <v>9</v>
      </c>
      <c r="Z121" s="559">
        <f>IFERROR(IF(Z117="",0,Z117),"0")+IFERROR(IF(Z118="",0,Z118),"0")+IFERROR(IF(Z119="",0,Z119),"0")+IFERROR(IF(Z120="",0,Z120),"0")</f>
        <v>5.8590000000000003E-2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24</v>
      </c>
      <c r="Y122" s="559">
        <f>IFERROR(SUM(Y117:Y120),"0")</f>
        <v>24.3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17</v>
      </c>
      <c r="Y158" s="558">
        <f>IFERROR(IF(X158="",0,CEILING((X158/$H158),1)*$H158),"")</f>
        <v>17.82</v>
      </c>
      <c r="Z158" s="36">
        <f>IFERROR(IF(Y158=0,"",ROUNDUP(Y158/H158,0)*0.00502),"")</f>
        <v>4.5179999999999998E-2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17.858585858585858</v>
      </c>
      <c r="BN158" s="64">
        <f>IFERROR(Y158*I158/H158,"0")</f>
        <v>18.720000000000002</v>
      </c>
      <c r="BO158" s="64">
        <f>IFERROR(1/J158*(X158/H158),"0")</f>
        <v>3.6691703358370034E-2</v>
      </c>
      <c r="BP158" s="64">
        <f>IFERROR(1/J158*(Y158/H158),"0")</f>
        <v>3.8461538461538464E-2</v>
      </c>
    </row>
    <row r="159" spans="1:68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8.5858585858585865</v>
      </c>
      <c r="Y159" s="559">
        <f>IFERROR(Y158/H158,"0")</f>
        <v>9</v>
      </c>
      <c r="Z159" s="559">
        <f>IFERROR(IF(Z158="",0,Z158),"0")</f>
        <v>4.5179999999999998E-2</v>
      </c>
      <c r="AA159" s="560"/>
      <c r="AB159" s="560"/>
      <c r="AC159" s="560"/>
    </row>
    <row r="160" spans="1:68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17</v>
      </c>
      <c r="Y160" s="559">
        <f>IFERROR(SUM(Y158:Y158),"0")</f>
        <v>17.82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24</v>
      </c>
      <c r="Y165" s="558">
        <f t="shared" si="16"/>
        <v>25.200000000000003</v>
      </c>
      <c r="Z165" s="36">
        <f>IFERROR(IF(Y165=0,"",ROUNDUP(Y165/H165,0)*0.00502),"")</f>
        <v>6.0240000000000002E-2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25.485714285714284</v>
      </c>
      <c r="BN165" s="64">
        <f t="shared" si="18"/>
        <v>26.76</v>
      </c>
      <c r="BO165" s="64">
        <f t="shared" si="19"/>
        <v>4.8840048840048847E-2</v>
      </c>
      <c r="BP165" s="64">
        <f t="shared" si="20"/>
        <v>5.1282051282051287E-2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13</v>
      </c>
      <c r="Y167" s="558">
        <f t="shared" si="16"/>
        <v>14.4</v>
      </c>
      <c r="Z167" s="36">
        <f>IFERROR(IF(Y167=0,"",ROUNDUP(Y167/H167,0)*0.00502),"")</f>
        <v>4.0160000000000001E-2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13.938888888888888</v>
      </c>
      <c r="BN167" s="64">
        <f t="shared" si="18"/>
        <v>15.439999999999998</v>
      </c>
      <c r="BO167" s="64">
        <f t="shared" si="19"/>
        <v>3.0864197530864203E-2</v>
      </c>
      <c r="BP167" s="64">
        <f t="shared" si="20"/>
        <v>3.4188034188034191E-2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12</v>
      </c>
      <c r="Y168" s="558">
        <f t="shared" si="16"/>
        <v>12.600000000000001</v>
      </c>
      <c r="Z168" s="36">
        <f>IFERROR(IF(Y168=0,"",ROUNDUP(Y168/H168,0)*0.00502),"")</f>
        <v>3.0120000000000001E-2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12.571428571428571</v>
      </c>
      <c r="BN168" s="64">
        <f t="shared" si="18"/>
        <v>13.200000000000003</v>
      </c>
      <c r="BO168" s="64">
        <f t="shared" si="19"/>
        <v>2.4420024420024423E-2</v>
      </c>
      <c r="BP168" s="64">
        <f t="shared" si="20"/>
        <v>2.5641025641025644E-2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24.365079365079367</v>
      </c>
      <c r="Y171" s="559">
        <f>IFERROR(Y162/H162,"0")+IFERROR(Y163/H163,"0")+IFERROR(Y164/H164,"0")+IFERROR(Y165/H165,"0")+IFERROR(Y166/H166,"0")+IFERROR(Y167/H167,"0")+IFERROR(Y168/H168,"0")+IFERROR(Y169/H169,"0")+IFERROR(Y170/H170,"0")</f>
        <v>26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0.13052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49</v>
      </c>
      <c r="Y172" s="559">
        <f>IFERROR(SUM(Y162:Y170),"0")</f>
        <v>52.2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21</v>
      </c>
      <c r="Y195" s="558">
        <f t="shared" ref="Y195:Y202" si="21">IFERROR(IF(X195="",0,CEILING((X195/$H195),1)*$H195),"")</f>
        <v>21.6</v>
      </c>
      <c r="Z195" s="36">
        <f>IFERROR(IF(Y195=0,"",ROUNDUP(Y195/H195,0)*0.00902),"")</f>
        <v>3.6080000000000001E-2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21.816666666666666</v>
      </c>
      <c r="BN195" s="64">
        <f t="shared" ref="BN195:BN202" si="23">IFERROR(Y195*I195/H195,"0")</f>
        <v>22.44</v>
      </c>
      <c r="BO195" s="64">
        <f t="shared" ref="BO195:BO202" si="24">IFERROR(1/J195*(X195/H195),"0")</f>
        <v>2.9461279461279462E-2</v>
      </c>
      <c r="BP195" s="64">
        <f t="shared" ref="BP195:BP202" si="25">IFERROR(1/J195*(Y195/H195),"0")</f>
        <v>3.0303030303030304E-2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34</v>
      </c>
      <c r="Y196" s="558">
        <f t="shared" si="21"/>
        <v>37.800000000000004</v>
      </c>
      <c r="Z196" s="36">
        <f>IFERROR(IF(Y196=0,"",ROUNDUP(Y196/H196,0)*0.00902),"")</f>
        <v>6.3140000000000002E-2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35.322222222222223</v>
      </c>
      <c r="BN196" s="64">
        <f t="shared" si="23"/>
        <v>39.270000000000003</v>
      </c>
      <c r="BO196" s="64">
        <f t="shared" si="24"/>
        <v>4.7699214365881031E-2</v>
      </c>
      <c r="BP196" s="64">
        <f t="shared" si="25"/>
        <v>5.3030303030303032E-2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28</v>
      </c>
      <c r="Y198" s="558">
        <f t="shared" si="21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29.088888888888889</v>
      </c>
      <c r="BN198" s="64">
        <f t="shared" si="23"/>
        <v>33.660000000000004</v>
      </c>
      <c r="BO198" s="64">
        <f t="shared" si="24"/>
        <v>3.9281705948372617E-2</v>
      </c>
      <c r="BP198" s="64">
        <f t="shared" si="25"/>
        <v>4.5454545454545463E-2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5</v>
      </c>
      <c r="Y199" s="558">
        <f t="shared" si="21"/>
        <v>5.4</v>
      </c>
      <c r="Z199" s="36">
        <f>IFERROR(IF(Y199=0,"",ROUNDUP(Y199/H199,0)*0.00502),"")</f>
        <v>1.506E-2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5.3611111111111116</v>
      </c>
      <c r="BN199" s="64">
        <f t="shared" si="23"/>
        <v>5.79</v>
      </c>
      <c r="BO199" s="64">
        <f t="shared" si="24"/>
        <v>1.1870845204178538E-2</v>
      </c>
      <c r="BP199" s="64">
        <f t="shared" si="25"/>
        <v>1.2820512820512822E-2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4</v>
      </c>
      <c r="Y200" s="558">
        <f t="shared" si="21"/>
        <v>5.4</v>
      </c>
      <c r="Z200" s="36">
        <f>IFERROR(IF(Y200=0,"",ROUNDUP(Y200/H200,0)*0.00502),"")</f>
        <v>1.506E-2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4.2222222222222223</v>
      </c>
      <c r="BN200" s="64">
        <f t="shared" si="23"/>
        <v>5.7</v>
      </c>
      <c r="BO200" s="64">
        <f t="shared" si="24"/>
        <v>9.4966761633428314E-3</v>
      </c>
      <c r="BP200" s="64">
        <f t="shared" si="25"/>
        <v>1.2820512820512822E-2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11</v>
      </c>
      <c r="Y202" s="558">
        <f t="shared" si="21"/>
        <v>12.6</v>
      </c>
      <c r="Z202" s="36">
        <f>IFERROR(IF(Y202=0,"",ROUNDUP(Y202/H202,0)*0.00502),"")</f>
        <v>3.5140000000000005E-2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11.611111111111111</v>
      </c>
      <c r="BN202" s="64">
        <f t="shared" si="23"/>
        <v>13.299999999999999</v>
      </c>
      <c r="BO202" s="64">
        <f t="shared" si="24"/>
        <v>2.6115859449192782E-2</v>
      </c>
      <c r="BP202" s="64">
        <f t="shared" si="25"/>
        <v>2.9914529914529919E-2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26.481481481481481</v>
      </c>
      <c r="Y203" s="559">
        <f>IFERROR(Y195/H195,"0")+IFERROR(Y196/H196,"0")+IFERROR(Y197/H197,"0")+IFERROR(Y198/H198,"0")+IFERROR(Y199/H199,"0")+IFERROR(Y200/H200,"0")+IFERROR(Y201/H201,"0")+IFERROR(Y202/H202,"0")</f>
        <v>30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0.21859999999999999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103</v>
      </c>
      <c r="Y204" s="559">
        <f>IFERROR(SUM(Y195:Y202),"0")</f>
        <v>115.20000000000002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7</v>
      </c>
      <c r="Y209" s="558">
        <f t="shared" si="26"/>
        <v>7.1999999999999993</v>
      </c>
      <c r="Z209" s="36">
        <f t="shared" ref="Z209:Z214" si="31">IFERROR(IF(Y209=0,"",ROUNDUP(Y209/H209,0)*0.00651),"")</f>
        <v>1.9529999999999999E-2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7.7874999999999996</v>
      </c>
      <c r="BN209" s="64">
        <f t="shared" si="28"/>
        <v>8.009999999999998</v>
      </c>
      <c r="BO209" s="64">
        <f t="shared" si="29"/>
        <v>1.6025641025641028E-2</v>
      </c>
      <c r="BP209" s="64">
        <f t="shared" si="30"/>
        <v>1.6483516483516484E-2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10</v>
      </c>
      <c r="Y213" s="558">
        <f t="shared" si="26"/>
        <v>12</v>
      </c>
      <c r="Z213" s="36">
        <f t="shared" si="31"/>
        <v>3.2550000000000003E-2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11.050000000000002</v>
      </c>
      <c r="BN213" s="64">
        <f t="shared" si="28"/>
        <v>13.260000000000002</v>
      </c>
      <c r="BO213" s="64">
        <f t="shared" si="29"/>
        <v>2.2893772893772896E-2</v>
      </c>
      <c r="BP213" s="64">
        <f t="shared" si="30"/>
        <v>2.7472527472527476E-2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55</v>
      </c>
      <c r="Y214" s="558">
        <f t="shared" si="26"/>
        <v>55.199999999999996</v>
      </c>
      <c r="Z214" s="36">
        <f t="shared" si="31"/>
        <v>0.14973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60.912500000000001</v>
      </c>
      <c r="BN214" s="64">
        <f t="shared" si="28"/>
        <v>61.134</v>
      </c>
      <c r="BO214" s="64">
        <f t="shared" si="29"/>
        <v>0.12591575091575094</v>
      </c>
      <c r="BP214" s="64">
        <f t="shared" si="30"/>
        <v>0.1263736263736264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30</v>
      </c>
      <c r="Y215" s="559">
        <f>IFERROR(Y206/H206,"0")+IFERROR(Y207/H207,"0")+IFERROR(Y208/H208,"0")+IFERROR(Y209/H209,"0")+IFERROR(Y210/H210,"0")+IFERROR(Y211/H211,"0")+IFERROR(Y212/H212,"0")+IFERROR(Y213/H213,"0")+IFERROR(Y214/H214,"0")</f>
        <v>31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0.20180999999999999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72</v>
      </c>
      <c r="Y216" s="559">
        <f>IFERROR(SUM(Y206:Y214),"0")</f>
        <v>74.399999999999991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12</v>
      </c>
      <c r="Y218" s="558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13.260000000000002</v>
      </c>
      <c r="BN218" s="64">
        <f>IFERROR(Y218*I218/H218,"0")</f>
        <v>13.260000000000002</v>
      </c>
      <c r="BO218" s="64">
        <f>IFERROR(1/J218*(X218/H218),"0")</f>
        <v>2.7472527472527476E-2</v>
      </c>
      <c r="BP218" s="64">
        <f>IFERROR(1/J218*(Y218/H218),"0")</f>
        <v>2.7472527472527476E-2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12</v>
      </c>
      <c r="Y219" s="558">
        <f>IFERROR(IF(X219="",0,CEILING((X219/$H219),1)*$H219),"")</f>
        <v>12</v>
      </c>
      <c r="Z219" s="36">
        <f>IFERROR(IF(Y219=0,"",ROUNDUP(Y219/H219,0)*0.00651),"")</f>
        <v>3.2550000000000003E-2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13.260000000000002</v>
      </c>
      <c r="BN219" s="64">
        <f>IFERROR(Y219*I219/H219,"0")</f>
        <v>13.260000000000002</v>
      </c>
      <c r="BO219" s="64">
        <f>IFERROR(1/J219*(X219/H219),"0")</f>
        <v>2.7472527472527476E-2</v>
      </c>
      <c r="BP219" s="64">
        <f>IFERROR(1/J219*(Y219/H219),"0")</f>
        <v>2.7472527472527476E-2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10</v>
      </c>
      <c r="Y220" s="559">
        <f>IFERROR(Y218/H218,"0")+IFERROR(Y219/H219,"0")</f>
        <v>10</v>
      </c>
      <c r="Z220" s="559">
        <f>IFERROR(IF(Z218="",0,Z218),"0")+IFERROR(IF(Z219="",0,Z219),"0")</f>
        <v>6.5100000000000005E-2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24</v>
      </c>
      <c r="Y221" s="559">
        <f>IFERROR(SUM(Y218:Y219),"0")</f>
        <v>24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3</v>
      </c>
      <c r="Y269" s="558">
        <f>IFERROR(IF(X269="",0,CEILING((X269/$H269),1)*$H269),"")</f>
        <v>4.8</v>
      </c>
      <c r="Z269" s="36">
        <f>IFERROR(IF(Y269=0,"",ROUNDUP(Y269/H269,0)*0.00651),"")</f>
        <v>1.302E-2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3.3150000000000004</v>
      </c>
      <c r="BN269" s="64">
        <f>IFERROR(Y269*I269/H269,"0")</f>
        <v>5.3040000000000003</v>
      </c>
      <c r="BO269" s="64">
        <f>IFERROR(1/J269*(X269/H269),"0")</f>
        <v>6.8681318681318689E-3</v>
      </c>
      <c r="BP269" s="64">
        <f>IFERROR(1/J269*(Y269/H269),"0")</f>
        <v>1.098901098901099E-2</v>
      </c>
    </row>
    <row r="270" spans="1:68" ht="37.5" hidden="1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1.25</v>
      </c>
      <c r="Y271" s="559">
        <f>IFERROR(Y268/H268,"0")+IFERROR(Y269/H269,"0")+IFERROR(Y270/H270,"0")</f>
        <v>2</v>
      </c>
      <c r="Z271" s="559">
        <f>IFERROR(IF(Z268="",0,Z268),"0")+IFERROR(IF(Z269="",0,Z269),"0")+IFERROR(IF(Z270="",0,Z270),"0")</f>
        <v>1.302E-2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3</v>
      </c>
      <c r="Y272" s="559">
        <f>IFERROR(SUM(Y268:Y270),"0")</f>
        <v>4.8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55</v>
      </c>
      <c r="Y317" s="558">
        <f>IFERROR(IF(X317="",0,CEILING((X317/$H317),1)*$H317),"")</f>
        <v>62.4</v>
      </c>
      <c r="Z317" s="36">
        <f>IFERROR(IF(Y317=0,"",ROUNDUP(Y317/H317,0)*0.01898),"")</f>
        <v>0.15184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58.659615384615392</v>
      </c>
      <c r="BN317" s="64">
        <f>IFERROR(Y317*I317/H317,"0")</f>
        <v>66.552000000000007</v>
      </c>
      <c r="BO317" s="64">
        <f>IFERROR(1/J317*(X317/H317),"0")</f>
        <v>0.11017628205128205</v>
      </c>
      <c r="BP317" s="64">
        <f>IFERROR(1/J317*(Y317/H317),"0")</f>
        <v>0.125</v>
      </c>
    </row>
    <row r="318" spans="1:68" ht="16.5" hidden="1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7.0512820512820511</v>
      </c>
      <c r="Y319" s="559">
        <f>IFERROR(Y316/H316,"0")+IFERROR(Y317/H317,"0")+IFERROR(Y318/H318,"0")</f>
        <v>8</v>
      </c>
      <c r="Z319" s="559">
        <f>IFERROR(IF(Z316="",0,Z316),"0")+IFERROR(IF(Z317="",0,Z317),"0")+IFERROR(IF(Z318="",0,Z318),"0")</f>
        <v>0.15184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55</v>
      </c>
      <c r="Y320" s="559">
        <f>IFERROR(SUM(Y316:Y318),"0")</f>
        <v>62.4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1</v>
      </c>
      <c r="Y324" s="558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1.1588235294117648</v>
      </c>
      <c r="BN324" s="64">
        <f>IFERROR(Y324*I324/H324,"0")</f>
        <v>2.9550000000000001</v>
      </c>
      <c r="BO324" s="64">
        <f>IFERROR(1/J324*(X324/H324),"0")</f>
        <v>2.1547080370609788E-3</v>
      </c>
      <c r="BP324" s="64">
        <f>IFERROR(1/J324*(Y324/H324),"0")</f>
        <v>5.4945054945054949E-3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0.39215686274509809</v>
      </c>
      <c r="Y326" s="559">
        <f>IFERROR(Y322/H322,"0")+IFERROR(Y323/H323,"0")+IFERROR(Y324/H324,"0")+IFERROR(Y325/H325,"0")</f>
        <v>1</v>
      </c>
      <c r="Z326" s="559">
        <f>IFERROR(IF(Z322="",0,Z322),"0")+IFERROR(IF(Z323="",0,Z323),"0")+IFERROR(IF(Z324="",0,Z324),"0")+IFERROR(IF(Z325="",0,Z325),"0")</f>
        <v>6.5100000000000002E-3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1</v>
      </c>
      <c r="Y327" s="559">
        <f>IFERROR(SUM(Y322:Y325),"0")</f>
        <v>2.5499999999999998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366</v>
      </c>
      <c r="Y344" s="558">
        <f t="shared" ref="Y344:Y350" si="47">IFERROR(IF(X344="",0,CEILING((X344/$H344),1)*$H344),"")</f>
        <v>375</v>
      </c>
      <c r="Z344" s="36">
        <f>IFERROR(IF(Y344=0,"",ROUNDUP(Y344/H344,0)*0.02175),"")</f>
        <v>0.54374999999999996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377.71200000000005</v>
      </c>
      <c r="BN344" s="64">
        <f t="shared" ref="BN344:BN350" si="49">IFERROR(Y344*I344/H344,"0")</f>
        <v>387</v>
      </c>
      <c r="BO344" s="64">
        <f t="shared" ref="BO344:BO350" si="50">IFERROR(1/J344*(X344/H344),"0")</f>
        <v>0.5083333333333333</v>
      </c>
      <c r="BP344" s="64">
        <f t="shared" ref="BP344:BP350" si="51">IFERROR(1/J344*(Y344/H344),"0")</f>
        <v>0.52083333333333326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131</v>
      </c>
      <c r="Y345" s="558">
        <f t="shared" si="47"/>
        <v>135</v>
      </c>
      <c r="Z345" s="36">
        <f>IFERROR(IF(Y345=0,"",ROUNDUP(Y345/H345,0)*0.02175),"")</f>
        <v>0.19574999999999998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135.19200000000001</v>
      </c>
      <c r="BN345" s="64">
        <f t="shared" si="49"/>
        <v>139.32000000000002</v>
      </c>
      <c r="BO345" s="64">
        <f t="shared" si="50"/>
        <v>0.18194444444444441</v>
      </c>
      <c r="BP345" s="64">
        <f t="shared" si="51"/>
        <v>0.1875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168</v>
      </c>
      <c r="Y346" s="558">
        <f t="shared" si="47"/>
        <v>180</v>
      </c>
      <c r="Z346" s="36">
        <f>IFERROR(IF(Y346=0,"",ROUNDUP(Y346/H346,0)*0.02175),"")</f>
        <v>0.26100000000000001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173.376</v>
      </c>
      <c r="BN346" s="64">
        <f t="shared" si="49"/>
        <v>185.76000000000002</v>
      </c>
      <c r="BO346" s="64">
        <f t="shared" si="50"/>
        <v>0.23333333333333331</v>
      </c>
      <c r="BP346" s="64">
        <f t="shared" si="51"/>
        <v>0.25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232</v>
      </c>
      <c r="Y347" s="558">
        <f t="shared" si="47"/>
        <v>240</v>
      </c>
      <c r="Z347" s="36">
        <f>IFERROR(IF(Y347=0,"",ROUNDUP(Y347/H347,0)*0.02175),"")</f>
        <v>0.34799999999999998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239.42400000000001</v>
      </c>
      <c r="BN347" s="64">
        <f t="shared" si="49"/>
        <v>247.68</v>
      </c>
      <c r="BO347" s="64">
        <f t="shared" si="50"/>
        <v>0.32222222222222219</v>
      </c>
      <c r="BP347" s="64">
        <f t="shared" si="51"/>
        <v>0.33333333333333331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59.8</v>
      </c>
      <c r="Y351" s="559">
        <f>IFERROR(Y344/H344,"0")+IFERROR(Y345/H345,"0")+IFERROR(Y346/H346,"0")+IFERROR(Y347/H347,"0")+IFERROR(Y348/H348,"0")+IFERROR(Y349/H349,"0")+IFERROR(Y350/H350,"0")</f>
        <v>62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1.3485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897</v>
      </c>
      <c r="Y352" s="559">
        <f>IFERROR(SUM(Y344:Y350),"0")</f>
        <v>930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486</v>
      </c>
      <c r="Y354" s="558">
        <f>IFERROR(IF(X354="",0,CEILING((X354/$H354),1)*$H354),"")</f>
        <v>495</v>
      </c>
      <c r="Z354" s="36">
        <f>IFERROR(IF(Y354=0,"",ROUNDUP(Y354/H354,0)*0.02175),"")</f>
        <v>0.71775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501.55200000000002</v>
      </c>
      <c r="BN354" s="64">
        <f>IFERROR(Y354*I354/H354,"0")</f>
        <v>510.84000000000003</v>
      </c>
      <c r="BO354" s="64">
        <f>IFERROR(1/J354*(X354/H354),"0")</f>
        <v>0.67499999999999993</v>
      </c>
      <c r="BP354" s="64">
        <f>IFERROR(1/J354*(Y354/H354),"0")</f>
        <v>0.6875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32.4</v>
      </c>
      <c r="Y356" s="559">
        <f>IFERROR(Y354/H354,"0")+IFERROR(Y355/H355,"0")</f>
        <v>33</v>
      </c>
      <c r="Z356" s="559">
        <f>IFERROR(IF(Z354="",0,Z354),"0")+IFERROR(IF(Z355="",0,Z355),"0")</f>
        <v>0.71775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486</v>
      </c>
      <c r="Y357" s="559">
        <f>IFERROR(SUM(Y354:Y355),"0")</f>
        <v>495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9</v>
      </c>
      <c r="Y364" s="558">
        <f>IFERROR(IF(X364="",0,CEILING((X364/$H364),1)*$H364),"")</f>
        <v>9</v>
      </c>
      <c r="Z364" s="36">
        <f>IFERROR(IF(Y364=0,"",ROUNDUP(Y364/H364,0)*0.01898),"")</f>
        <v>1.898E-2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9.5190000000000001</v>
      </c>
      <c r="BN364" s="64">
        <f>IFERROR(Y364*I364/H364,"0")</f>
        <v>9.5190000000000001</v>
      </c>
      <c r="BO364" s="64">
        <f>IFERROR(1/J364*(X364/H364),"0")</f>
        <v>1.5625E-2</v>
      </c>
      <c r="BP364" s="64">
        <f>IFERROR(1/J364*(Y364/H364),"0")</f>
        <v>1.5625E-2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1</v>
      </c>
      <c r="Y365" s="559">
        <f>IFERROR(Y364/H364,"0")</f>
        <v>1</v>
      </c>
      <c r="Z365" s="559">
        <f>IFERROR(IF(Z364="",0,Z364),"0")</f>
        <v>1.898E-2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9</v>
      </c>
      <c r="Y366" s="559">
        <f>IFERROR(SUM(Y364:Y364),"0")</f>
        <v>9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20</v>
      </c>
      <c r="Y369" s="558">
        <f>IFERROR(IF(X369="",0,CEILING((X369/$H369),1)*$H369),"")</f>
        <v>21.6</v>
      </c>
      <c r="Z369" s="36">
        <f>IFERROR(IF(Y369=0,"",ROUNDUP(Y369/H369,0)*0.01898),"")</f>
        <v>3.7960000000000001E-2</v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20.805555555555554</v>
      </c>
      <c r="BN369" s="64">
        <f>IFERROR(Y369*I369/H369,"0")</f>
        <v>22.47</v>
      </c>
      <c r="BO369" s="64">
        <f>IFERROR(1/J369*(X369/H369),"0")</f>
        <v>2.8935185185185182E-2</v>
      </c>
      <c r="BP369" s="64">
        <f>IFERROR(1/J369*(Y369/H369),"0")</f>
        <v>3.125E-2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1.8518518518518516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20</v>
      </c>
      <c r="Y373" s="559">
        <f>IFERROR(SUM(Y369:Y371),"0")</f>
        <v>21.6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222</v>
      </c>
      <c r="Y379" s="558">
        <f>IFERROR(IF(X379="",0,CEILING((X379/$H379),1)*$H379),"")</f>
        <v>225</v>
      </c>
      <c r="Z379" s="36">
        <f>IFERROR(IF(Y379=0,"",ROUNDUP(Y379/H379,0)*0.01898),"")</f>
        <v>0.47450000000000003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234.80199999999999</v>
      </c>
      <c r="BN379" s="64">
        <f>IFERROR(Y379*I379/H379,"0")</f>
        <v>237.97500000000002</v>
      </c>
      <c r="BO379" s="64">
        <f>IFERROR(1/J379*(X379/H379),"0")</f>
        <v>0.38541666666666669</v>
      </c>
      <c r="BP379" s="64">
        <f>IFERROR(1/J379*(Y379/H379),"0")</f>
        <v>0.390625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24.666666666666668</v>
      </c>
      <c r="Y381" s="559">
        <f>IFERROR(Y379/H379,"0")+IFERROR(Y380/H380,"0")</f>
        <v>25</v>
      </c>
      <c r="Z381" s="559">
        <f>IFERROR(IF(Z379="",0,Z379),"0")+IFERROR(IF(Z380="",0,Z380),"0")</f>
        <v>0.47450000000000003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222</v>
      </c>
      <c r="Y382" s="559">
        <f>IFERROR(SUM(Y379:Y380),"0")</f>
        <v>225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28</v>
      </c>
      <c r="Y413" s="558">
        <f>IFERROR(IF(X413="",0,CEILING((X413/$H413),1)*$H413),"")</f>
        <v>32.400000000000006</v>
      </c>
      <c r="Z413" s="36">
        <f>IFERROR(IF(Y413=0,"",ROUNDUP(Y413/H413,0)*0.00902),"")</f>
        <v>5.4120000000000001E-2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29.088888888888889</v>
      </c>
      <c r="BN413" s="64">
        <f>IFERROR(Y413*I413/H413,"0")</f>
        <v>33.660000000000004</v>
      </c>
      <c r="BO413" s="64">
        <f>IFERROR(1/J413*(X413/H413),"0")</f>
        <v>3.9281705948372617E-2</v>
      </c>
      <c r="BP413" s="64">
        <f>IFERROR(1/J413*(Y413/H413),"0")</f>
        <v>4.5454545454545463E-2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5.1851851851851851</v>
      </c>
      <c r="Y417" s="559">
        <f>IFERROR(Y413/H413,"0")+IFERROR(Y414/H414,"0")+IFERROR(Y415/H415,"0")+IFERROR(Y416/H416,"0")</f>
        <v>6.0000000000000009</v>
      </c>
      <c r="Z417" s="559">
        <f>IFERROR(IF(Z413="",0,Z413),"0")+IFERROR(IF(Z414="",0,Z414),"0")+IFERROR(IF(Z415="",0,Z415),"0")+IFERROR(IF(Z416="",0,Z416),"0")</f>
        <v>5.4120000000000001E-2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28</v>
      </c>
      <c r="Y418" s="559">
        <f>IFERROR(SUM(Y413:Y416),"0")</f>
        <v>32.400000000000006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16</v>
      </c>
      <c r="Y432" s="558">
        <f t="shared" ref="Y432:Y445" si="58">IFERROR(IF(X432="",0,CEILING((X432/$H432),1)*$H432),"")</f>
        <v>21.12</v>
      </c>
      <c r="Z432" s="36">
        <f t="shared" ref="Z432:Z438" si="59">IFERROR(IF(Y432=0,"",ROUNDUP(Y432/H432,0)*0.01196),"")</f>
        <v>4.7840000000000001E-2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17.09090909090909</v>
      </c>
      <c r="BN432" s="64">
        <f t="shared" ref="BN432:BN445" si="61">IFERROR(Y432*I432/H432,"0")</f>
        <v>22.56</v>
      </c>
      <c r="BO432" s="64">
        <f t="shared" ref="BO432:BO445" si="62">IFERROR(1/J432*(X432/H432),"0")</f>
        <v>2.913752913752914E-2</v>
      </c>
      <c r="BP432" s="64">
        <f t="shared" ref="BP432:BP445" si="63">IFERROR(1/J432*(Y432/H432),"0")</f>
        <v>3.8461538461538464E-2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6</v>
      </c>
      <c r="Y433" s="558">
        <f t="shared" si="58"/>
        <v>10.56</v>
      </c>
      <c r="Z433" s="36">
        <f t="shared" si="59"/>
        <v>2.392E-2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6.4090909090909083</v>
      </c>
      <c r="BN433" s="64">
        <f t="shared" si="61"/>
        <v>11.28</v>
      </c>
      <c r="BO433" s="64">
        <f t="shared" si="62"/>
        <v>1.0926573426573426E-2</v>
      </c>
      <c r="BP433" s="64">
        <f t="shared" si="63"/>
        <v>1.9230769230769232E-2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4.1666666666666661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7.1760000000000004E-2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22</v>
      </c>
      <c r="Y447" s="559">
        <f>IFERROR(SUM(Y432:Y445),"0")</f>
        <v>31.68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4</v>
      </c>
      <c r="Y455" s="558">
        <f t="shared" ref="Y455:Y461" si="64">IFERROR(IF(X455="",0,CEILING((X455/$H455),1)*$H455),"")</f>
        <v>5.28</v>
      </c>
      <c r="Z455" s="36">
        <f>IFERROR(IF(Y455=0,"",ROUNDUP(Y455/H455,0)*0.01196),"")</f>
        <v>1.196E-2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4.2727272727272725</v>
      </c>
      <c r="BN455" s="64">
        <f t="shared" ref="BN455:BN461" si="66">IFERROR(Y455*I455/H455,"0")</f>
        <v>5.64</v>
      </c>
      <c r="BO455" s="64">
        <f t="shared" ref="BO455:BO461" si="67">IFERROR(1/J455*(X455/H455),"0")</f>
        <v>7.2843822843822849E-3</v>
      </c>
      <c r="BP455" s="64">
        <f t="shared" ref="BP455:BP461" si="68">IFERROR(1/J455*(Y455/H455),"0")</f>
        <v>9.6153846153846159E-3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4</v>
      </c>
      <c r="Y456" s="558">
        <f t="shared" si="64"/>
        <v>5.28</v>
      </c>
      <c r="Z456" s="36">
        <f>IFERROR(IF(Y456=0,"",ROUNDUP(Y456/H456,0)*0.01196),"")</f>
        <v>1.196E-2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4.2727272727272725</v>
      </c>
      <c r="BN456" s="64">
        <f t="shared" si="66"/>
        <v>5.64</v>
      </c>
      <c r="BO456" s="64">
        <f t="shared" si="67"/>
        <v>7.2843822843822849E-3</v>
      </c>
      <c r="BP456" s="64">
        <f t="shared" si="68"/>
        <v>9.6153846153846159E-3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4</v>
      </c>
      <c r="Y457" s="558">
        <f t="shared" si="64"/>
        <v>5.28</v>
      </c>
      <c r="Z457" s="36">
        <f>IFERROR(IF(Y457=0,"",ROUNDUP(Y457/H457,0)*0.01196),"")</f>
        <v>1.196E-2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4.2727272727272725</v>
      </c>
      <c r="BN457" s="64">
        <f t="shared" si="66"/>
        <v>5.64</v>
      </c>
      <c r="BO457" s="64">
        <f t="shared" si="67"/>
        <v>7.2843822843822849E-3</v>
      </c>
      <c r="BP457" s="64">
        <f t="shared" si="68"/>
        <v>9.6153846153846159E-3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2.2727272727272725</v>
      </c>
      <c r="Y462" s="559">
        <f>IFERROR(Y455/H455,"0")+IFERROR(Y456/H456,"0")+IFERROR(Y457/H457,"0")+IFERROR(Y458/H458,"0")+IFERROR(Y459/H459,"0")+IFERROR(Y460/H460,"0")+IFERROR(Y461/H461,"0")</f>
        <v>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3.5880000000000002E-2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12</v>
      </c>
      <c r="Y463" s="559">
        <f>IFERROR(SUM(Y455:Y461),"0")</f>
        <v>15.84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77</v>
      </c>
      <c r="Y491" s="558">
        <f>IFERROR(IF(X491="",0,CEILING((X491/$H491),1)*$H491),"")</f>
        <v>81</v>
      </c>
      <c r="Z491" s="36">
        <f>IFERROR(IF(Y491=0,"",ROUNDUP(Y491/H491,0)*0.01898),"")</f>
        <v>0.17082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81.440333333333328</v>
      </c>
      <c r="BN491" s="64">
        <f>IFERROR(Y491*I491/H491,"0")</f>
        <v>85.670999999999992</v>
      </c>
      <c r="BO491" s="64">
        <f>IFERROR(1/J491*(X491/H491),"0")</f>
        <v>0.13368055555555555</v>
      </c>
      <c r="BP491" s="64">
        <f>IFERROR(1/J491*(Y491/H491),"0")</f>
        <v>0.140625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8.5555555555555554</v>
      </c>
      <c r="Y493" s="559">
        <f>IFERROR(Y491/H491,"0")+IFERROR(Y492/H492,"0")</f>
        <v>9</v>
      </c>
      <c r="Z493" s="559">
        <f>IFERROR(IF(Z491="",0,Z491),"0")+IFERROR(IF(Z492="",0,Z492),"0")</f>
        <v>0.17082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77</v>
      </c>
      <c r="Y494" s="559">
        <f>IFERROR(SUM(Y491:Y492),"0")</f>
        <v>81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2141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2249.29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2233.3653391519283</v>
      </c>
      <c r="Y506" s="559">
        <f>IFERROR(SUM(BN22:BN502),"0")</f>
        <v>2347.1229999999996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2333.3653391519283</v>
      </c>
      <c r="Y508" s="559">
        <f>GrossWeightTotalR+PalletQtyTotalR*25</f>
        <v>2447.1229999999996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264.87457589516407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284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3.8990900000000002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3.7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19.200000000000003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31.5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70.02000000000001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213.60000000000002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64.95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1434</v>
      </c>
      <c r="U515" s="46">
        <f>IFERROR(Y369*1,"0")+IFERROR(Y370*1,"0")+IFERROR(Y371*1,"0")+IFERROR(Y375*1,"0")+IFERROR(Y379*1,"0")+IFERROR(Y380*1,"0")+IFERROR(Y384*1,"0")</f>
        <v>246.6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32.400000000000006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47.52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81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48"/>
        <filter val="0,54"/>
        <filter val="1,00"/>
        <filter val="1,25"/>
        <filter val="1,85"/>
        <filter val="10,00"/>
        <filter val="103,00"/>
        <filter val="11,00"/>
        <filter val="12,00"/>
        <filter val="13,00"/>
        <filter val="131,00"/>
        <filter val="16,00"/>
        <filter val="168,00"/>
        <filter val="17,00"/>
        <filter val="2 141,00"/>
        <filter val="2 233,37"/>
        <filter val="2 333,37"/>
        <filter val="2,00"/>
        <filter val="2,27"/>
        <filter val="2,50"/>
        <filter val="20,00"/>
        <filter val="21,00"/>
        <filter val="22,00"/>
        <filter val="222,00"/>
        <filter val="232,00"/>
        <filter val="24,00"/>
        <filter val="24,37"/>
        <filter val="24,67"/>
        <filter val="26,48"/>
        <filter val="264,87"/>
        <filter val="28,00"/>
        <filter val="3,00"/>
        <filter val="30,00"/>
        <filter val="32,40"/>
        <filter val="34,00"/>
        <filter val="366,00"/>
        <filter val="4"/>
        <filter val="4,00"/>
        <filter val="4,17"/>
        <filter val="4,44"/>
        <filter val="486,00"/>
        <filter val="49,00"/>
        <filter val="5,00"/>
        <filter val="5,19"/>
        <filter val="55,00"/>
        <filter val="59,80"/>
        <filter val="6,00"/>
        <filter val="7,00"/>
        <filter val="7,05"/>
        <filter val="72,00"/>
        <filter val="77,00"/>
        <filter val="8,00"/>
        <filter val="8,56"/>
        <filter val="8,59"/>
        <filter val="8,89"/>
        <filter val="897,00"/>
        <filter val="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