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B1B3E3-709A-4217-92F8-EE42B7158C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Z437" i="1" s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Y515" i="1" s="1"/>
  <c r="P426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Y418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Y377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P262" i="1"/>
  <c r="BO261" i="1"/>
  <c r="BM261" i="1"/>
  <c r="Y261" i="1"/>
  <c r="BO260" i="1"/>
  <c r="BM260" i="1"/>
  <c r="Y260" i="1"/>
  <c r="BP260" i="1" s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Y147" i="1" l="1"/>
  <c r="BP146" i="1"/>
  <c r="BP150" i="1"/>
  <c r="BN150" i="1"/>
  <c r="Z150" i="1"/>
  <c r="BP176" i="1"/>
  <c r="BN176" i="1"/>
  <c r="Z17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94" i="1"/>
  <c r="BN294" i="1"/>
  <c r="Z294" i="1"/>
  <c r="BP316" i="1"/>
  <c r="BN316" i="1"/>
  <c r="Z316" i="1"/>
  <c r="BP355" i="1"/>
  <c r="BN355" i="1"/>
  <c r="Z355" i="1"/>
  <c r="BP398" i="1"/>
  <c r="BN398" i="1"/>
  <c r="Z398" i="1"/>
  <c r="BP436" i="1"/>
  <c r="BN436" i="1"/>
  <c r="Z436" i="1"/>
  <c r="BP455" i="1"/>
  <c r="BN455" i="1"/>
  <c r="Z455" i="1"/>
  <c r="Y484" i="1"/>
  <c r="Y483" i="1"/>
  <c r="BP480" i="1"/>
  <c r="BN480" i="1"/>
  <c r="Z480" i="1"/>
  <c r="BP482" i="1"/>
  <c r="BN482" i="1"/>
  <c r="Z482" i="1"/>
  <c r="Z30" i="1"/>
  <c r="BN30" i="1"/>
  <c r="Z57" i="1"/>
  <c r="BN57" i="1"/>
  <c r="Y65" i="1"/>
  <c r="Z75" i="1"/>
  <c r="BN75" i="1"/>
  <c r="Z90" i="1"/>
  <c r="BN90" i="1"/>
  <c r="Z95" i="1"/>
  <c r="BN95" i="1"/>
  <c r="Y100" i="1"/>
  <c r="Z106" i="1"/>
  <c r="BN106" i="1"/>
  <c r="Z124" i="1"/>
  <c r="BN124" i="1"/>
  <c r="Y127" i="1"/>
  <c r="G515" i="1"/>
  <c r="Z146" i="1"/>
  <c r="Z147" i="1" s="1"/>
  <c r="BN146" i="1"/>
  <c r="BP166" i="1"/>
  <c r="BN166" i="1"/>
  <c r="Z166" i="1"/>
  <c r="Y203" i="1"/>
  <c r="BP197" i="1"/>
  <c r="BN197" i="1"/>
  <c r="Z197" i="1"/>
  <c r="BP224" i="1"/>
  <c r="BN224" i="1"/>
  <c r="Z224" i="1"/>
  <c r="BP255" i="1"/>
  <c r="BN255" i="1"/>
  <c r="Z255" i="1"/>
  <c r="BP304" i="1"/>
  <c r="BN304" i="1"/>
  <c r="Z304" i="1"/>
  <c r="BP337" i="1"/>
  <c r="BN337" i="1"/>
  <c r="Z337" i="1"/>
  <c r="Y386" i="1"/>
  <c r="Y385" i="1"/>
  <c r="BP384" i="1"/>
  <c r="BN384" i="1"/>
  <c r="Z384" i="1"/>
  <c r="Z385" i="1" s="1"/>
  <c r="BP390" i="1"/>
  <c r="BN390" i="1"/>
  <c r="Z390" i="1"/>
  <c r="BP433" i="1"/>
  <c r="BN433" i="1"/>
  <c r="Z433" i="1"/>
  <c r="BP445" i="1"/>
  <c r="BN445" i="1"/>
  <c r="Z445" i="1"/>
  <c r="BP465" i="1"/>
  <c r="BN465" i="1"/>
  <c r="Z465" i="1"/>
  <c r="BP481" i="1"/>
  <c r="BN481" i="1"/>
  <c r="Z481" i="1"/>
  <c r="Y153" i="1"/>
  <c r="Y231" i="1"/>
  <c r="Y247" i="1"/>
  <c r="Y319" i="1"/>
  <c r="Y401" i="1"/>
  <c r="BP261" i="1"/>
  <c r="BN261" i="1"/>
  <c r="Y306" i="1"/>
  <c r="BP298" i="1"/>
  <c r="BN298" i="1"/>
  <c r="Z298" i="1"/>
  <c r="BP308" i="1"/>
  <c r="BN308" i="1"/>
  <c r="Z308" i="1"/>
  <c r="Z313" i="1" s="1"/>
  <c r="BP318" i="1"/>
  <c r="BN318" i="1"/>
  <c r="Z318" i="1"/>
  <c r="BP345" i="1"/>
  <c r="BN345" i="1"/>
  <c r="Z345" i="1"/>
  <c r="Y361" i="1"/>
  <c r="BP359" i="1"/>
  <c r="BN359" i="1"/>
  <c r="Z359" i="1"/>
  <c r="BP392" i="1"/>
  <c r="BN392" i="1"/>
  <c r="Z392" i="1"/>
  <c r="BP404" i="1"/>
  <c r="BN404" i="1"/>
  <c r="Z404" i="1"/>
  <c r="BP438" i="1"/>
  <c r="BN438" i="1"/>
  <c r="Z438" i="1"/>
  <c r="Y453" i="1"/>
  <c r="BP449" i="1"/>
  <c r="BN449" i="1"/>
  <c r="Z449" i="1"/>
  <c r="BP461" i="1"/>
  <c r="BN461" i="1"/>
  <c r="Z461" i="1"/>
  <c r="BP492" i="1"/>
  <c r="BN492" i="1"/>
  <c r="Z492" i="1"/>
  <c r="BP269" i="1"/>
  <c r="BN269" i="1"/>
  <c r="Z269" i="1"/>
  <c r="X505" i="1"/>
  <c r="Y32" i="1"/>
  <c r="Z28" i="1"/>
  <c r="BN28" i="1"/>
  <c r="Z42" i="1"/>
  <c r="BN42" i="1"/>
  <c r="D515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15" i="1"/>
  <c r="Y101" i="1"/>
  <c r="Z97" i="1"/>
  <c r="BN97" i="1"/>
  <c r="Z104" i="1"/>
  <c r="BN104" i="1"/>
  <c r="Y109" i="1"/>
  <c r="Z112" i="1"/>
  <c r="BN112" i="1"/>
  <c r="Y121" i="1"/>
  <c r="Z120" i="1"/>
  <c r="BN120" i="1"/>
  <c r="Y126" i="1"/>
  <c r="Z131" i="1"/>
  <c r="BN131" i="1"/>
  <c r="Y137" i="1"/>
  <c r="Z141" i="1"/>
  <c r="BN141" i="1"/>
  <c r="Y154" i="1"/>
  <c r="Z152" i="1"/>
  <c r="BN152" i="1"/>
  <c r="Y172" i="1"/>
  <c r="Z164" i="1"/>
  <c r="BN164" i="1"/>
  <c r="Z168" i="1"/>
  <c r="BN168" i="1"/>
  <c r="Z174" i="1"/>
  <c r="BN174" i="1"/>
  <c r="BP174" i="1"/>
  <c r="Y177" i="1"/>
  <c r="Z180" i="1"/>
  <c r="Z181" i="1" s="1"/>
  <c r="BN180" i="1"/>
  <c r="BP180" i="1"/>
  <c r="Y181" i="1"/>
  <c r="Z185" i="1"/>
  <c r="BN185" i="1"/>
  <c r="Y188" i="1"/>
  <c r="Z195" i="1"/>
  <c r="BN195" i="1"/>
  <c r="BP195" i="1"/>
  <c r="Y204" i="1"/>
  <c r="Z199" i="1"/>
  <c r="BN199" i="1"/>
  <c r="Z207" i="1"/>
  <c r="BN207" i="1"/>
  <c r="Z211" i="1"/>
  <c r="BN211" i="1"/>
  <c r="Z219" i="1"/>
  <c r="BN219" i="1"/>
  <c r="Z226" i="1"/>
  <c r="BN226" i="1"/>
  <c r="Z230" i="1"/>
  <c r="BN230" i="1"/>
  <c r="Z246" i="1"/>
  <c r="BN246" i="1"/>
  <c r="Z253" i="1"/>
  <c r="BN253" i="1"/>
  <c r="Z260" i="1"/>
  <c r="BN260" i="1"/>
  <c r="Z261" i="1"/>
  <c r="BP292" i="1"/>
  <c r="BN292" i="1"/>
  <c r="Z29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BP380" i="1"/>
  <c r="BN380" i="1"/>
  <c r="Z380" i="1"/>
  <c r="BP396" i="1"/>
  <c r="BN396" i="1"/>
  <c r="Z396" i="1"/>
  <c r="BP415" i="1"/>
  <c r="BN415" i="1"/>
  <c r="Z415" i="1"/>
  <c r="BP443" i="1"/>
  <c r="BN443" i="1"/>
  <c r="Z443" i="1"/>
  <c r="Y452" i="1"/>
  <c r="Y462" i="1"/>
  <c r="BP457" i="1"/>
  <c r="BN457" i="1"/>
  <c r="Z457" i="1"/>
  <c r="BP467" i="1"/>
  <c r="BN467" i="1"/>
  <c r="Z467" i="1"/>
  <c r="Y494" i="1"/>
  <c r="Y493" i="1"/>
  <c r="BP491" i="1"/>
  <c r="BN491" i="1"/>
  <c r="Z491" i="1"/>
  <c r="Z493" i="1" s="1"/>
  <c r="Y265" i="1"/>
  <c r="Y295" i="1"/>
  <c r="Y340" i="1"/>
  <c r="Y362" i="1"/>
  <c r="U515" i="1"/>
  <c r="Y417" i="1"/>
  <c r="Y446" i="1"/>
  <c r="Y469" i="1"/>
  <c r="Y468" i="1"/>
  <c r="Y478" i="1"/>
  <c r="H9" i="1"/>
  <c r="A10" i="1"/>
  <c r="Y33" i="1"/>
  <c r="Y37" i="1"/>
  <c r="Y4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BN218" i="1"/>
  <c r="BP218" i="1"/>
  <c r="Y221" i="1"/>
  <c r="K515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BN252" i="1"/>
  <c r="BP252" i="1"/>
  <c r="Z254" i="1"/>
  <c r="BN254" i="1"/>
  <c r="Y257" i="1"/>
  <c r="M515" i="1"/>
  <c r="Z262" i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2" i="1"/>
  <c r="Y351" i="1"/>
  <c r="BP344" i="1"/>
  <c r="BN344" i="1"/>
  <c r="Z344" i="1"/>
  <c r="Y58" i="1"/>
  <c r="Y93" i="1"/>
  <c r="Y132" i="1"/>
  <c r="Y272" i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BP293" i="1"/>
  <c r="BN293" i="1"/>
  <c r="Z293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Z339" i="1" s="1"/>
  <c r="BP346" i="1"/>
  <c r="BN346" i="1"/>
  <c r="Z346" i="1"/>
  <c r="Z348" i="1"/>
  <c r="BN348" i="1"/>
  <c r="Z350" i="1"/>
  <c r="BN350" i="1"/>
  <c r="Z354" i="1"/>
  <c r="Z356" i="1" s="1"/>
  <c r="BN354" i="1"/>
  <c r="BP354" i="1"/>
  <c r="Y357" i="1"/>
  <c r="Z360" i="1"/>
  <c r="Z361" i="1" s="1"/>
  <c r="BN360" i="1"/>
  <c r="BP360" i="1"/>
  <c r="Z364" i="1"/>
  <c r="Z365" i="1" s="1"/>
  <c r="BN364" i="1"/>
  <c r="BP364" i="1"/>
  <c r="Y365" i="1"/>
  <c r="Z369" i="1"/>
  <c r="BN369" i="1"/>
  <c r="BP369" i="1"/>
  <c r="Z371" i="1"/>
  <c r="BN371" i="1"/>
  <c r="Y372" i="1"/>
  <c r="Z375" i="1"/>
  <c r="Z376" i="1" s="1"/>
  <c r="BN375" i="1"/>
  <c r="BP375" i="1"/>
  <c r="Y376" i="1"/>
  <c r="Z379" i="1"/>
  <c r="BN379" i="1"/>
  <c r="BP379" i="1"/>
  <c r="Y382" i="1"/>
  <c r="V515" i="1"/>
  <c r="Z391" i="1"/>
  <c r="BN391" i="1"/>
  <c r="BP391" i="1"/>
  <c r="Z393" i="1"/>
  <c r="BN393" i="1"/>
  <c r="Z395" i="1"/>
  <c r="BN395" i="1"/>
  <c r="Z397" i="1"/>
  <c r="BN397" i="1"/>
  <c r="Z399" i="1"/>
  <c r="BN399" i="1"/>
  <c r="Y400" i="1"/>
  <c r="Z403" i="1"/>
  <c r="Z405" i="1" s="1"/>
  <c r="BN403" i="1"/>
  <c r="BP403" i="1"/>
  <c r="Y406" i="1"/>
  <c r="W515" i="1"/>
  <c r="Y411" i="1"/>
  <c r="Z414" i="1"/>
  <c r="Z417" i="1" s="1"/>
  <c r="BN414" i="1"/>
  <c r="BP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BP442" i="1"/>
  <c r="BN442" i="1"/>
  <c r="Z442" i="1"/>
  <c r="BP450" i="1"/>
  <c r="BN450" i="1"/>
  <c r="Z450" i="1"/>
  <c r="Z452" i="1" s="1"/>
  <c r="Y463" i="1"/>
  <c r="BP458" i="1"/>
  <c r="BN458" i="1"/>
  <c r="Z458" i="1"/>
  <c r="BP466" i="1"/>
  <c r="BN466" i="1"/>
  <c r="Z466" i="1"/>
  <c r="Z468" i="1" s="1"/>
  <c r="BP474" i="1"/>
  <c r="BN474" i="1"/>
  <c r="Z474" i="1"/>
  <c r="BP476" i="1"/>
  <c r="BN476" i="1"/>
  <c r="Z476" i="1"/>
  <c r="Y488" i="1"/>
  <c r="BP486" i="1"/>
  <c r="BN486" i="1"/>
  <c r="Z486" i="1"/>
  <c r="Y373" i="1"/>
  <c r="Y423" i="1"/>
  <c r="Y428" i="1"/>
  <c r="Z515" i="1"/>
  <c r="Y447" i="1"/>
  <c r="BP437" i="1"/>
  <c r="BN437" i="1"/>
  <c r="BP439" i="1"/>
  <c r="BN439" i="1"/>
  <c r="Z439" i="1"/>
  <c r="BP444" i="1"/>
  <c r="BN444" i="1"/>
  <c r="Z444" i="1"/>
  <c r="BP456" i="1"/>
  <c r="BN456" i="1"/>
  <c r="Z456" i="1"/>
  <c r="Z462" i="1" s="1"/>
  <c r="BP460" i="1"/>
  <c r="BN460" i="1"/>
  <c r="Z460" i="1"/>
  <c r="AA515" i="1"/>
  <c r="Y477" i="1"/>
  <c r="BP473" i="1"/>
  <c r="BN473" i="1"/>
  <c r="Z473" i="1"/>
  <c r="Z477" i="1" s="1"/>
  <c r="BP475" i="1"/>
  <c r="BN475" i="1"/>
  <c r="Z475" i="1"/>
  <c r="BP487" i="1"/>
  <c r="BN487" i="1"/>
  <c r="Z487" i="1"/>
  <c r="Y489" i="1"/>
  <c r="Y499" i="1"/>
  <c r="Y498" i="1"/>
  <c r="BP496" i="1"/>
  <c r="BN496" i="1"/>
  <c r="Z496" i="1"/>
  <c r="Z498" i="1" s="1"/>
  <c r="Z497" i="1"/>
  <c r="BN497" i="1"/>
  <c r="Y504" i="1"/>
  <c r="Z502" i="1"/>
  <c r="Z503" i="1" s="1"/>
  <c r="BN502" i="1"/>
  <c r="BP502" i="1"/>
  <c r="Y503" i="1"/>
  <c r="Z483" i="1" l="1"/>
  <c r="Z381" i="1"/>
  <c r="Z295" i="1"/>
  <c r="Z256" i="1"/>
  <c r="Z220" i="1"/>
  <c r="Z171" i="1"/>
  <c r="Z132" i="1"/>
  <c r="Z32" i="1"/>
  <c r="Y509" i="1"/>
  <c r="Z326" i="1"/>
  <c r="Z305" i="1"/>
  <c r="Y507" i="1"/>
  <c r="Z400" i="1"/>
  <c r="Z372" i="1"/>
  <c r="Z271" i="1"/>
  <c r="Z264" i="1"/>
  <c r="Z247" i="1"/>
  <c r="Z231" i="1"/>
  <c r="Z203" i="1"/>
  <c r="Z121" i="1"/>
  <c r="Z114" i="1"/>
  <c r="Z108" i="1"/>
  <c r="Z100" i="1"/>
  <c r="Z92" i="1"/>
  <c r="Z65" i="1"/>
  <c r="Z58" i="1"/>
  <c r="Z44" i="1"/>
  <c r="Y506" i="1"/>
  <c r="Y508" i="1" s="1"/>
  <c r="Z446" i="1"/>
  <c r="Z332" i="1"/>
  <c r="Y505" i="1"/>
  <c r="Z488" i="1"/>
  <c r="Z351" i="1"/>
  <c r="Z215" i="1"/>
  <c r="Z80" i="1"/>
  <c r="Z71" i="1"/>
  <c r="X508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<sst xmlns="http://schemas.openxmlformats.org/spreadsheetml/2006/main" count="2248" uniqueCount="825">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</sst>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76" sqref="AA76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45880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100</v>
      </c>
      <c r="Y76" s="558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11.904761904761905</v>
      </c>
      <c r="Y80" s="559">
        <f>IFERROR(Y74/H74,"0")+IFERROR(Y75/H75,"0")+IFERROR(Y76/H76,"0")+IFERROR(Y77/H77,"0")+IFERROR(Y78/H78,"0")+IFERROR(Y79/H79,"0")</f>
        <v>12</v>
      </c>
      <c r="Z80" s="559">
        <f>IFERROR(IF(Z74="",0,Z74),"0")+IFERROR(IF(Z75="",0,Z75),"0")+IFERROR(IF(Z76="",0,Z76),"0")+IFERROR(IF(Z77="",0,Z77),"0")+IFERROR(IF(Z78="",0,Z78),"0")+IFERROR(IF(Z79="",0,Z79),"0")</f>
        <v>0.22776000000000002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100</v>
      </c>
      <c r="Y81" s="559">
        <f>IFERROR(SUM(Y74:Y79),"0")</f>
        <v>100.80000000000001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hidden="1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hidden="1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hidden="1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250</v>
      </c>
      <c r="Y316" s="558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29.761904761904759</v>
      </c>
      <c r="Y319" s="559">
        <f>IFERROR(Y316/H316,"0")+IFERROR(Y317/H317,"0")+IFERROR(Y318/H318,"0")</f>
        <v>30</v>
      </c>
      <c r="Z319" s="559">
        <f>IFERROR(IF(Z316="",0,Z316),"0")+IFERROR(IF(Z317="",0,Z317),"0")+IFERROR(IF(Z318="",0,Z318),"0")</f>
        <v>0.56940000000000002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250</v>
      </c>
      <c r="Y320" s="559">
        <f>IFERROR(SUM(Y316:Y318),"0")</f>
        <v>252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1500</v>
      </c>
      <c r="Y344" s="558">
        <f t="shared" ref="Y344:Y350" si="47">IFERROR(IF(X344="",0,CEILING((X344/$H344),1)*$H344),"")</f>
        <v>1500</v>
      </c>
      <c r="Z344" s="36">
        <f>IFERROR(IF(Y344=0,"",ROUNDUP(Y344/H344,0)*0.02175),"")</f>
        <v>2.1749999999999998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1548</v>
      </c>
      <c r="BN344" s="64">
        <f t="shared" ref="BN344:BN350" si="49">IFERROR(Y344*I344/H344,"0")</f>
        <v>1548</v>
      </c>
      <c r="BO344" s="64">
        <f t="shared" ref="BO344:BO350" si="50">IFERROR(1/J344*(X344/H344),"0")</f>
        <v>2.083333333333333</v>
      </c>
      <c r="BP344" s="64">
        <f t="shared" ref="BP344:BP350" si="51">IFERROR(1/J344*(Y344/H344),"0")</f>
        <v>2.083333333333333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500</v>
      </c>
      <c r="Y345" s="558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1500</v>
      </c>
      <c r="Y347" s="558">
        <f t="shared" si="47"/>
        <v>1500</v>
      </c>
      <c r="Z347" s="36">
        <f>IFERROR(IF(Y347=0,"",ROUNDUP(Y347/H347,0)*0.02175),"")</f>
        <v>2.1749999999999998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1548</v>
      </c>
      <c r="BN347" s="64">
        <f t="shared" si="49"/>
        <v>1548</v>
      </c>
      <c r="BO347" s="64">
        <f t="shared" si="50"/>
        <v>2.083333333333333</v>
      </c>
      <c r="BP347" s="64">
        <f t="shared" si="51"/>
        <v>2.083333333333333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233.33333333333334</v>
      </c>
      <c r="Y351" s="559">
        <f>IFERROR(Y344/H344,"0")+IFERROR(Y345/H345,"0")+IFERROR(Y346/H346,"0")+IFERROR(Y347/H347,"0")+IFERROR(Y348/H348,"0")+IFERROR(Y349/H349,"0")+IFERROR(Y350/H350,"0")</f>
        <v>234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5.0894999999999992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3500</v>
      </c>
      <c r="Y352" s="559">
        <f>IFERROR(SUM(Y344:Y350),"0")</f>
        <v>3510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2500</v>
      </c>
      <c r="Y354" s="558">
        <f>IFERROR(IF(X354="",0,CEILING((X354/$H354),1)*$H354),"")</f>
        <v>2505</v>
      </c>
      <c r="Z354" s="36">
        <f>IFERROR(IF(Y354=0,"",ROUNDUP(Y354/H354,0)*0.02175),"")</f>
        <v>3.6322499999999995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2580</v>
      </c>
      <c r="BN354" s="64">
        <f>IFERROR(Y354*I354/H354,"0")</f>
        <v>2585.1600000000003</v>
      </c>
      <c r="BO354" s="64">
        <f>IFERROR(1/J354*(X354/H354),"0")</f>
        <v>3.4722222222222219</v>
      </c>
      <c r="BP354" s="64">
        <f>IFERROR(1/J354*(Y354/H354),"0")</f>
        <v>3.4791666666666665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166.66666666666666</v>
      </c>
      <c r="Y356" s="559">
        <f>IFERROR(Y354/H354,"0")+IFERROR(Y355/H355,"0")</f>
        <v>167</v>
      </c>
      <c r="Z356" s="559">
        <f>IFERROR(IF(Z354="",0,Z354),"0")+IFERROR(IF(Z355="",0,Z355),"0")</f>
        <v>3.6322499999999995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2500</v>
      </c>
      <c r="Y357" s="559">
        <f>IFERROR(SUM(Y354:Y355),"0")</f>
        <v>2505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300</v>
      </c>
      <c r="Y364" s="558">
        <f>IFERROR(IF(X364="",0,CEILING((X364/$H364),1)*$H364),"")</f>
        <v>306</v>
      </c>
      <c r="Z364" s="36">
        <f>IFERROR(IF(Y364=0,"",ROUNDUP(Y364/H364,0)*0.01898),"")</f>
        <v>0.64532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317.29999999999995</v>
      </c>
      <c r="BN364" s="64">
        <f>IFERROR(Y364*I364/H364,"0")</f>
        <v>323.64599999999996</v>
      </c>
      <c r="BO364" s="64">
        <f>IFERROR(1/J364*(X364/H364),"0")</f>
        <v>0.52083333333333337</v>
      </c>
      <c r="BP364" s="64">
        <f>IFERROR(1/J364*(Y364/H364),"0")</f>
        <v>0.53125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33.333333333333336</v>
      </c>
      <c r="Y365" s="559">
        <f>IFERROR(Y364/H364,"0")</f>
        <v>34</v>
      </c>
      <c r="Z365" s="559">
        <f>IFERROR(IF(Z364="",0,Z364),"0")</f>
        <v>0.64532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300</v>
      </c>
      <c r="Y366" s="559">
        <f>IFERROR(SUM(Y364:Y364),"0")</f>
        <v>306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130</v>
      </c>
      <c r="Y375" s="558">
        <f>IFERROR(IF(X375="",0,CEILING((X375/$H375),1)*$H375),"")</f>
        <v>131.4</v>
      </c>
      <c r="Z375" s="36">
        <f>IFERROR(IF(Y375=0,"",ROUNDUP(Y375/H375,0)*0.00902),"")</f>
        <v>0.27060000000000001</v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138.01369863013699</v>
      </c>
      <c r="BN375" s="64">
        <f>IFERROR(Y375*I375/H375,"0")</f>
        <v>139.50000000000003</v>
      </c>
      <c r="BO375" s="64">
        <f>IFERROR(1/J375*(X375/H375),"0")</f>
        <v>0.22485125224851255</v>
      </c>
      <c r="BP375" s="64">
        <f>IFERROR(1/J375*(Y375/H375),"0")</f>
        <v>0.22727272727272729</v>
      </c>
    </row>
    <row r="376" spans="1:68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29.680365296803654</v>
      </c>
      <c r="Y376" s="559">
        <f>IFERROR(Y375/H375,"0")</f>
        <v>30.000000000000004</v>
      </c>
      <c r="Z376" s="559">
        <f>IFERROR(IF(Z375="",0,Z375),"0")</f>
        <v>0.27060000000000001</v>
      </c>
      <c r="AA376" s="560"/>
      <c r="AB376" s="560"/>
      <c r="AC376" s="560"/>
    </row>
    <row r="377" spans="1:68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130</v>
      </c>
      <c r="Y377" s="559">
        <f>IFERROR(SUM(Y375:Y375),"0")</f>
        <v>131.4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idden="1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hidden="1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230</v>
      </c>
      <c r="Y457" s="558">
        <f t="shared" si="64"/>
        <v>232.32000000000002</v>
      </c>
      <c r="Z457" s="36">
        <f>IFERROR(IF(Y457=0,"",ROUNDUP(Y457/H457,0)*0.01196),"")</f>
        <v>0.52624000000000004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245.68181818181813</v>
      </c>
      <c r="BN457" s="64">
        <f t="shared" si="66"/>
        <v>248.16000000000003</v>
      </c>
      <c r="BO457" s="64">
        <f t="shared" si="67"/>
        <v>0.41885198135198132</v>
      </c>
      <c r="BP457" s="64">
        <f t="shared" si="68"/>
        <v>0.42307692307692313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43.560606060606055</v>
      </c>
      <c r="Y462" s="559">
        <f>IFERROR(Y455/H455,"0")+IFERROR(Y456/H456,"0")+IFERROR(Y457/H457,"0")+IFERROR(Y458/H458,"0")+IFERROR(Y459/H459,"0")+IFERROR(Y460/H460,"0")+IFERROR(Y461/H461,"0")</f>
        <v>44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0.52624000000000004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230</v>
      </c>
      <c r="Y463" s="559">
        <f>IFERROR(SUM(Y455:Y461),"0")</f>
        <v>232.32000000000002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7010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7037.5199999999995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7264.4776596690981</v>
      </c>
      <c r="Y506" s="559">
        <f>IFERROR(SUM(BN22:BN502),"0")</f>
        <v>7293.24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11</v>
      </c>
      <c r="Y507" s="38">
        <f>ROUNDUP(SUM(BP22:BP502),0)</f>
        <v>11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7539.4776596690981</v>
      </c>
      <c r="Y508" s="559">
        <f>GrossWeightTotalR+PalletQtyTotalR*25</f>
        <v>7568.24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548.24097135740965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551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10.961069999999998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100.80000000000001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252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6321</v>
      </c>
      <c r="U515" s="46">
        <f>IFERROR(Y369*1,"0")+IFERROR(Y370*1,"0")+IFERROR(Y371*1,"0")+IFERROR(Y375*1,"0")+IFERROR(Y379*1,"0")+IFERROR(Y380*1,"0")+IFERROR(Y384*1,"0")</f>
        <v>131.4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232.32000000000002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1"/>
        <filter val="11,90"/>
        <filter val="130,00"/>
        <filter val="166,67"/>
        <filter val="2 500,00"/>
        <filter val="230,00"/>
        <filter val="233,33"/>
        <filter val="250,00"/>
        <filter val="29,68"/>
        <filter val="29,76"/>
        <filter val="3 500,00"/>
        <filter val="300,00"/>
        <filter val="33,33"/>
        <filter val="43,56"/>
        <filter val="500,00"/>
        <filter val="548,24"/>
        <filter val="7 010,00"/>
        <filter val="7 264,48"/>
        <filter val="7 539,48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