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8,25 НОРД\"/>
    </mc:Choice>
  </mc:AlternateContent>
  <xr:revisionPtr revIDLastSave="0" documentId="13_ncr:1_{38DF47BD-E4F2-46CB-8D56-A02913D5AE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4" i="1"/>
  <c r="P15" i="1"/>
  <c r="P16" i="1"/>
  <c r="P17" i="1"/>
  <c r="P18" i="1"/>
  <c r="P6" i="1"/>
  <c r="V15" i="1" l="1"/>
  <c r="S17" i="1"/>
  <c r="W7" i="1"/>
  <c r="W8" i="1"/>
  <c r="W9" i="1"/>
  <c r="W10" i="1"/>
  <c r="W11" i="1"/>
  <c r="W12" i="1"/>
  <c r="W13" i="1"/>
  <c r="W14" i="1"/>
  <c r="W15" i="1"/>
  <c r="W16" i="1"/>
  <c r="W17" i="1"/>
  <c r="W18" i="1"/>
  <c r="W6" i="1"/>
  <c r="V7" i="1"/>
  <c r="V8" i="1"/>
  <c r="V9" i="1"/>
  <c r="V10" i="1"/>
  <c r="V11" i="1"/>
  <c r="V12" i="1"/>
  <c r="V13" i="1"/>
  <c r="V14" i="1"/>
  <c r="V16" i="1"/>
  <c r="V17" i="1"/>
  <c r="V18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6" i="1"/>
  <c r="AI7" i="1"/>
  <c r="AI8" i="1"/>
  <c r="AI9" i="1"/>
  <c r="AI10" i="1"/>
  <c r="AI11" i="1"/>
  <c r="AI12" i="1"/>
  <c r="AI13" i="1"/>
  <c r="AI14" i="1"/>
  <c r="AI16" i="1"/>
  <c r="AI17" i="1"/>
  <c r="AI18" i="1"/>
  <c r="AI15" i="1" l="1"/>
  <c r="L18" i="1"/>
  <c r="L17" i="1"/>
  <c r="L16" i="1"/>
  <c r="L15" i="1"/>
  <c r="L14" i="1"/>
  <c r="L13" i="1"/>
  <c r="L12" i="1"/>
  <c r="L11" i="1"/>
  <c r="L10" i="1"/>
  <c r="L9" i="1"/>
  <c r="L8" i="1"/>
  <c r="L7" i="1"/>
  <c r="AI6" i="1"/>
  <c r="L6" i="1"/>
  <c r="L5" i="1" s="1"/>
  <c r="AG5" i="1"/>
  <c r="AF5" i="1"/>
  <c r="AE5" i="1"/>
  <c r="AD5" i="1"/>
  <c r="AC5" i="1"/>
  <c r="AB5" i="1"/>
  <c r="AA5" i="1"/>
  <c r="Z5" i="1"/>
  <c r="Y5" i="1"/>
  <c r="X5" i="1"/>
  <c r="T5" i="1"/>
  <c r="S5" i="1"/>
  <c r="R5" i="1"/>
  <c r="O5" i="1"/>
  <c r="N5" i="1"/>
  <c r="M5" i="1"/>
  <c r="K5" i="1"/>
  <c r="F5" i="1"/>
  <c r="E5" i="1"/>
  <c r="AI5" i="1" l="1"/>
</calcChain>
</file>

<file path=xl/sharedStrings.xml><?xml version="1.0" encoding="utf-8"?>
<sst xmlns="http://schemas.openxmlformats.org/spreadsheetml/2006/main" count="87" uniqueCount="58">
  <si>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</si>
  <si>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</si>
  <si>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</si>
  <si>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</si>
  <si>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</si>
  <si>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</si>
  <si>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</si>
  <si>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</si>
  <si>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</si>
  <si>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</si>
  <si>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</si>
  <si>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</si>
  <si>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</si>
  <si>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</si>
  <si>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</si>
  <si>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</si>
  <si>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</si>
  <si>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</si>
  <si>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</si>
  <si>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</si>
  <si>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</si>
  <si>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</si>
  <si>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</si>
  <si>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</si>
  <si>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</si>
  <si>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</si>
  <si>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</si>
  <si>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</si>
  <si>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</si>
  <si>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</si>
  <si>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</si>
  <si>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</si>
  <si>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</si>
  <si>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</si>
  <si>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</si>
  <si>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</si>
  <si>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Горбуша б/г "Скит" 1/22  Норд</t>
  </si>
  <si>
    <t>кг</t>
  </si>
  <si>
    <t>нужно увеличить продажи!!!</t>
  </si>
  <si>
    <t>Котлеты из лосося</t>
  </si>
  <si>
    <t>Креветки Королевские 30-40 1/5  Норд</t>
  </si>
  <si>
    <t>Минтай б/г "Кайтес" 30+ 1/24  Норд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</si>
  <si>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</si>
  <si>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</si>
  <si>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</si>
  <si>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</t>
  </si>
  <si>
    <t>Сардина иваси L «ОКРФ» крупная</t>
  </si>
  <si>
    <t>Сельдь 300+"ВРФ" 1/30  Норд</t>
  </si>
  <si>
    <t>Сельдь «МТФ» 300+ 1/33 Норд</t>
  </si>
  <si>
    <t>Скумбрия Н/Р 500-900 Перу 1/20  Норд</t>
  </si>
  <si>
    <t>Скумбрия н/р "Робинзон Агапов" 300-600 1/27  Норд</t>
  </si>
  <si>
    <t>Филе пангасиуса 220+ 5% 1/10  Норд</t>
  </si>
  <si>
    <t>Форель н/р 800-1200 Турция (вес)  Норд</t>
  </si>
  <si>
    <t>новинка</t>
  </si>
  <si>
    <t>цена стар</t>
  </si>
  <si>
    <t>цена нов</t>
  </si>
  <si>
    <t>Минтай б/г L «КТФ» крупный 1/18 Норд</t>
  </si>
  <si>
    <t>нет 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</si>
</sst>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2" fontId="5" fillId="2" borderId="1" xfId="1" applyNumberFormat="1" applyFont="1" applyFill="1"/>
    <xf numFmtId="164" fontId="1" fillId="0" borderId="1" xfId="1" applyNumberFormat="1" applyFill="1"/>
    <xf numFmtId="1" fontId="1" fillId="0" borderId="1" xfId="1" applyNumberFormat="1"/>
    <xf numFmtId="1" fontId="1" fillId="5" borderId="1" xfId="1" applyNumberFormat="1" applyFill="1"/>
    <xf numFmtId="2" fontId="4" fillId="5" borderId="1" xfId="1" applyNumberFormat="1" applyFont="1" applyFill="1"/>
    <xf numFmtId="164" fontId="6" fillId="6" borderId="1" xfId="1" applyNumberFormat="1" applyFont="1" applyFill="1"/>
    <xf numFmtId="164" fontId="4" fillId="7" borderId="1" xfId="1" applyNumberFormat="1" applyFont="1" applyFill="1"/>
    <xf numFmtId="2" fontId="1" fillId="7" borderId="1" xfId="1" applyNumberFormat="1" applyFill="1"/>
    <xf numFmtId="164" fontId="7" fillId="5" borderId="1" xfId="1" applyNumberFormat="1" applyFont="1" applyFill="1"/>
    <xf numFmtId="164" fontId="1" fillId="7" borderId="1" xfId="1" applyNumberFormat="1" applyFill="1"/>
    <xf numFmtId="2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5" width="0.5703125" customWidth="1"/>
    <col min="16" max="16" width="10.140625" style="6" customWidth="1"/>
    <col min="17" max="17" width="13.140625" style="6" customWidth="1"/>
    <col min="18" max="20" width="7" customWidth="1"/>
    <col min="21" max="21" width="21" customWidth="1"/>
    <col min="22" max="23" width="5" customWidth="1"/>
    <col min="24" max="33" width="6" customWidth="1"/>
    <col min="34" max="34" width="54.425781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3" t="s">
        <v>54</v>
      </c>
      <c r="Q3" s="13" t="s">
        <v>55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292.95</v>
      </c>
      <c r="F5" s="4">
        <f>SUM(F6:F498)</f>
        <v>775.67</v>
      </c>
      <c r="G5" s="8"/>
      <c r="H5" s="1"/>
      <c r="I5" s="1"/>
      <c r="J5" s="1"/>
      <c r="K5" s="4">
        <f>SUM(K6:K498)</f>
        <v>292</v>
      </c>
      <c r="L5" s="4">
        <f>SUM(L6:L498)</f>
        <v>0.94999999999998863</v>
      </c>
      <c r="M5" s="4">
        <f>SUM(M6:M498)</f>
        <v>0</v>
      </c>
      <c r="N5" s="4">
        <f>SUM(N6:N498)</f>
        <v>0</v>
      </c>
      <c r="O5" s="4">
        <f>SUM(O6:O498)</f>
        <v>0</v>
      </c>
      <c r="P5" s="8"/>
      <c r="Q5" s="8"/>
      <c r="R5" s="4">
        <f>SUM(R6:R498)</f>
        <v>58.589999999999996</v>
      </c>
      <c r="S5" s="4">
        <f>SUM(S6:S498)</f>
        <v>70</v>
      </c>
      <c r="T5" s="4">
        <f>SUM(T6:T498)</f>
        <v>0</v>
      </c>
      <c r="U5" s="1"/>
      <c r="V5" s="1"/>
      <c r="W5" s="1"/>
      <c r="X5" s="4">
        <f t="shared" ref="X5:AG5" si="0">SUM(X6:X498)</f>
        <v>30.404399999999999</v>
      </c>
      <c r="Y5" s="4">
        <f t="shared" si="0"/>
        <v>0</v>
      </c>
      <c r="Z5" s="4">
        <f t="shared" si="0"/>
        <v>11.851999999999999</v>
      </c>
      <c r="AA5" s="4">
        <f t="shared" si="0"/>
        <v>29.634000000000004</v>
      </c>
      <c r="AB5" s="4">
        <f t="shared" si="0"/>
        <v>8.7279999999999998</v>
      </c>
      <c r="AC5" s="4">
        <f t="shared" si="0"/>
        <v>17.968</v>
      </c>
      <c r="AD5" s="4">
        <f t="shared" si="0"/>
        <v>-0.89420000000000011</v>
      </c>
      <c r="AE5" s="4">
        <f t="shared" si="0"/>
        <v>30.62</v>
      </c>
      <c r="AF5" s="4">
        <f t="shared" si="0"/>
        <v>21.93</v>
      </c>
      <c r="AG5" s="4">
        <f t="shared" si="0"/>
        <v>14.548</v>
      </c>
      <c r="AH5" s="1"/>
      <c r="AI5" s="4">
        <f>SUM(AI6:AI498)</f>
        <v>70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125.41</v>
      </c>
      <c r="D6" s="1"/>
      <c r="E6" s="1">
        <v>22</v>
      </c>
      <c r="F6" s="1">
        <v>103.41</v>
      </c>
      <c r="G6" s="8">
        <v>1</v>
      </c>
      <c r="H6" s="1"/>
      <c r="I6" s="1"/>
      <c r="J6" s="1"/>
      <c r="K6" s="1">
        <v>22</v>
      </c>
      <c r="L6" s="1">
        <f t="shared" ref="L6:L18" si="1">E6-K6</f>
        <v>0</v>
      </c>
      <c r="M6" s="1"/>
      <c r="N6" s="1"/>
      <c r="O6" s="1"/>
      <c r="P6" s="8">
        <f>VLOOKUP(A6,[1]TDSheet!$F:$G,2,0)</f>
        <v>465</v>
      </c>
      <c r="Q6" s="8">
        <v>485</v>
      </c>
      <c r="R6" s="15">
        <f>E6/5</f>
        <v>4.4000000000000004</v>
      </c>
      <c r="S6" s="5"/>
      <c r="T6" s="5"/>
      <c r="U6" s="1"/>
      <c r="V6" s="1">
        <f>(F6+S6)/R6</f>
        <v>23.502272727272725</v>
      </c>
      <c r="W6" s="1">
        <f>F6/R6</f>
        <v>23.502272727272725</v>
      </c>
      <c r="X6" s="1">
        <v>4.9855999999999998</v>
      </c>
      <c r="Y6" s="1">
        <v>0</v>
      </c>
      <c r="Z6" s="1">
        <v>2.68</v>
      </c>
      <c r="AA6" s="1">
        <v>0</v>
      </c>
      <c r="AB6" s="1">
        <v>0</v>
      </c>
      <c r="AC6" s="1">
        <v>0</v>
      </c>
      <c r="AD6" s="1">
        <v>-4.0773999999999999</v>
      </c>
      <c r="AE6" s="1">
        <v>0</v>
      </c>
      <c r="AF6" s="1">
        <v>2.48</v>
      </c>
      <c r="AG6" s="1">
        <v>0</v>
      </c>
      <c r="AH6" s="18" t="s">
        <v>38</v>
      </c>
      <c r="AI6" s="1">
        <f t="shared" ref="AI6:AI18" si="2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39</v>
      </c>
      <c r="B7" s="10" t="s">
        <v>37</v>
      </c>
      <c r="C7" s="10"/>
      <c r="D7" s="10"/>
      <c r="E7" s="10"/>
      <c r="F7" s="10"/>
      <c r="G7" s="11">
        <v>1</v>
      </c>
      <c r="H7" s="10"/>
      <c r="I7" s="10"/>
      <c r="J7" s="10"/>
      <c r="K7" s="10"/>
      <c r="L7" s="10">
        <f t="shared" si="1"/>
        <v>0</v>
      </c>
      <c r="M7" s="10"/>
      <c r="N7" s="10"/>
      <c r="O7" s="10"/>
      <c r="P7" s="17" t="s">
        <v>24</v>
      </c>
      <c r="Q7" s="11">
        <v>205</v>
      </c>
      <c r="R7" s="16">
        <f t="shared" ref="R7:R18" si="3">E7/5</f>
        <v>0</v>
      </c>
      <c r="S7" s="12"/>
      <c r="T7" s="12"/>
      <c r="U7" s="10"/>
      <c r="V7" s="10" t="e">
        <f t="shared" ref="V7:V18" si="4">(F7+S7)/R7</f>
        <v>#DIV/0!</v>
      </c>
      <c r="W7" s="10" t="e">
        <f t="shared" ref="W7:W18" si="5">F7/R7</f>
        <v>#DIV/0!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21" t="s">
        <v>53</v>
      </c>
      <c r="AI7" s="10">
        <f t="shared" si="2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4" t="s">
        <v>40</v>
      </c>
      <c r="B8" s="1" t="s">
        <v>37</v>
      </c>
      <c r="C8" s="1"/>
      <c r="D8" s="1">
        <v>30</v>
      </c>
      <c r="E8" s="1"/>
      <c r="F8" s="1">
        <v>30</v>
      </c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v>715</v>
      </c>
      <c r="Q8" s="8">
        <v>715</v>
      </c>
      <c r="R8" s="15">
        <f t="shared" si="3"/>
        <v>0</v>
      </c>
      <c r="S8" s="5"/>
      <c r="T8" s="5"/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/>
      <c r="AI8" s="1">
        <f t="shared" si="2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4" t="s">
        <v>41</v>
      </c>
      <c r="B9" s="1" t="s">
        <v>37</v>
      </c>
      <c r="C9" s="1"/>
      <c r="D9" s="1">
        <v>192</v>
      </c>
      <c r="E9" s="1"/>
      <c r="F9" s="1">
        <v>192</v>
      </c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195</v>
      </c>
      <c r="Q9" s="20">
        <v>205</v>
      </c>
      <c r="R9" s="15">
        <f t="shared" si="3"/>
        <v>0</v>
      </c>
      <c r="S9" s="5"/>
      <c r="T9" s="5"/>
      <c r="U9" s="1"/>
      <c r="V9" s="1" t="e">
        <f t="shared" si="4"/>
        <v>#DIV/0!</v>
      </c>
      <c r="W9" s="1" t="e">
        <f t="shared" si="5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9" t="s">
        <v>56</v>
      </c>
      <c r="AI9" s="1">
        <f t="shared" si="2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4" t="s">
        <v>42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95</v>
      </c>
      <c r="Q10" s="20">
        <v>385</v>
      </c>
      <c r="R10" s="15">
        <f t="shared" si="3"/>
        <v>0</v>
      </c>
      <c r="S10" s="5"/>
      <c r="T10" s="5"/>
      <c r="U10" s="1"/>
      <c r="V10" s="1" t="e">
        <f t="shared" si="4"/>
        <v>#DIV/0!</v>
      </c>
      <c r="W10" s="1" t="e">
        <f t="shared" si="5"/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2" t="s">
        <v>43</v>
      </c>
      <c r="AI10" s="1">
        <f t="shared" si="2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4" t="s">
        <v>44</v>
      </c>
      <c r="B11" s="1" t="s">
        <v>37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105</v>
      </c>
      <c r="Q11" s="23" t="s">
        <v>57</v>
      </c>
      <c r="R11" s="15">
        <f t="shared" si="3"/>
        <v>0</v>
      </c>
      <c r="S11" s="5"/>
      <c r="T11" s="5"/>
      <c r="U11" s="1"/>
      <c r="V11" s="1" t="e">
        <f t="shared" si="4"/>
        <v>#DIV/0!</v>
      </c>
      <c r="W11" s="1" t="e">
        <f t="shared" si="5"/>
        <v>#DIV/0!</v>
      </c>
      <c r="X11" s="1">
        <v>0</v>
      </c>
      <c r="Y11" s="1">
        <v>0</v>
      </c>
      <c r="Z11" s="1">
        <v>0</v>
      </c>
      <c r="AA11" s="1">
        <v>8.984</v>
      </c>
      <c r="AB11" s="1">
        <v>2.1680000000000001</v>
      </c>
      <c r="AC11" s="1">
        <v>13.536</v>
      </c>
      <c r="AD11" s="1">
        <v>2.2719999999999998</v>
      </c>
      <c r="AE11" s="1">
        <v>0</v>
      </c>
      <c r="AF11" s="1">
        <v>0</v>
      </c>
      <c r="AG11" s="1">
        <v>0</v>
      </c>
      <c r="AH11" s="1"/>
      <c r="AI11" s="1">
        <f t="shared" si="2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45</v>
      </c>
      <c r="B12" s="10" t="s">
        <v>37</v>
      </c>
      <c r="C12" s="10"/>
      <c r="D12" s="10"/>
      <c r="E12" s="10"/>
      <c r="F12" s="10"/>
      <c r="G12" s="11">
        <v>1</v>
      </c>
      <c r="H12" s="10"/>
      <c r="I12" s="10"/>
      <c r="J12" s="10"/>
      <c r="K12" s="10"/>
      <c r="L12" s="10">
        <f t="shared" si="1"/>
        <v>0</v>
      </c>
      <c r="M12" s="10"/>
      <c r="N12" s="10"/>
      <c r="O12" s="10"/>
      <c r="P12" s="17" t="s">
        <v>24</v>
      </c>
      <c r="Q12" s="11"/>
      <c r="R12" s="16">
        <f t="shared" si="3"/>
        <v>0</v>
      </c>
      <c r="S12" s="12"/>
      <c r="T12" s="12"/>
      <c r="U12" s="10"/>
      <c r="V12" s="10" t="e">
        <f t="shared" si="4"/>
        <v>#DIV/0!</v>
      </c>
      <c r="W12" s="10" t="e">
        <f t="shared" si="5"/>
        <v>#DIV/0!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21" t="s">
        <v>53</v>
      </c>
      <c r="AI12" s="10">
        <f t="shared" si="2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46</v>
      </c>
      <c r="B13" s="10" t="s">
        <v>37</v>
      </c>
      <c r="C13" s="10"/>
      <c r="D13" s="10"/>
      <c r="E13" s="10"/>
      <c r="F13" s="10"/>
      <c r="G13" s="11">
        <v>1</v>
      </c>
      <c r="H13" s="10"/>
      <c r="I13" s="10"/>
      <c r="J13" s="10"/>
      <c r="K13" s="10"/>
      <c r="L13" s="10">
        <f t="shared" si="1"/>
        <v>0</v>
      </c>
      <c r="M13" s="10"/>
      <c r="N13" s="10"/>
      <c r="O13" s="10"/>
      <c r="P13" s="17" t="s">
        <v>24</v>
      </c>
      <c r="Q13" s="11"/>
      <c r="R13" s="16">
        <f t="shared" si="3"/>
        <v>0</v>
      </c>
      <c r="S13" s="12"/>
      <c r="T13" s="12"/>
      <c r="U13" s="10"/>
      <c r="V13" s="10" t="e">
        <f t="shared" si="4"/>
        <v>#DIV/0!</v>
      </c>
      <c r="W13" s="10" t="e">
        <f t="shared" si="5"/>
        <v>#DIV/0!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21" t="s">
        <v>53</v>
      </c>
      <c r="AI13" s="10">
        <f t="shared" si="2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37</v>
      </c>
      <c r="C14" s="1">
        <v>7.46</v>
      </c>
      <c r="D14" s="1"/>
      <c r="E14" s="1"/>
      <c r="F14" s="1">
        <v>7.46</v>
      </c>
      <c r="G14" s="8">
        <v>1</v>
      </c>
      <c r="H14" s="1"/>
      <c r="I14" s="1"/>
      <c r="J14" s="1"/>
      <c r="K14" s="1"/>
      <c r="L14" s="1">
        <f t="shared" si="1"/>
        <v>0</v>
      </c>
      <c r="M14" s="1"/>
      <c r="N14" s="1"/>
      <c r="O14" s="1"/>
      <c r="P14" s="8">
        <f>VLOOKUP(A14,[1]TDSheet!$F:$G,2,0)</f>
        <v>240</v>
      </c>
      <c r="Q14" s="20">
        <v>240</v>
      </c>
      <c r="R14" s="15">
        <f t="shared" si="3"/>
        <v>0</v>
      </c>
      <c r="S14" s="5"/>
      <c r="T14" s="5"/>
      <c r="U14" s="1"/>
      <c r="V14" s="1" t="e">
        <f t="shared" si="4"/>
        <v>#DIV/0!</v>
      </c>
      <c r="W14" s="1" t="e">
        <f t="shared" si="5"/>
        <v>#DIV/0!</v>
      </c>
      <c r="X14" s="1">
        <v>0</v>
      </c>
      <c r="Y14" s="1">
        <v>0</v>
      </c>
      <c r="Z14" s="1">
        <v>8.0239999999999991</v>
      </c>
      <c r="AA14" s="1">
        <v>12</v>
      </c>
      <c r="AB14" s="1">
        <v>4.008</v>
      </c>
      <c r="AC14" s="1">
        <v>0</v>
      </c>
      <c r="AD14" s="1">
        <v>2.0680000000000001</v>
      </c>
      <c r="AE14" s="1">
        <v>12</v>
      </c>
      <c r="AF14" s="1">
        <v>10.311999999999999</v>
      </c>
      <c r="AG14" s="1">
        <v>6.0519999999999996</v>
      </c>
      <c r="AH14" s="22" t="s">
        <v>48</v>
      </c>
      <c r="AI14" s="1">
        <f t="shared" si="2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37</v>
      </c>
      <c r="C15" s="1">
        <v>200</v>
      </c>
      <c r="D15" s="1"/>
      <c r="E15" s="1">
        <v>180.95</v>
      </c>
      <c r="F15" s="1">
        <v>-0.95</v>
      </c>
      <c r="G15" s="8">
        <v>1</v>
      </c>
      <c r="H15" s="1"/>
      <c r="I15" s="1"/>
      <c r="J15" s="1"/>
      <c r="K15" s="1">
        <v>180</v>
      </c>
      <c r="L15" s="1">
        <f t="shared" si="1"/>
        <v>0.94999999999998863</v>
      </c>
      <c r="M15" s="1"/>
      <c r="N15" s="1"/>
      <c r="O15" s="1"/>
      <c r="P15" s="8">
        <f>VLOOKUP(A15,[1]TDSheet!$F:$G,2,0)</f>
        <v>275</v>
      </c>
      <c r="Q15" s="23" t="s">
        <v>57</v>
      </c>
      <c r="R15" s="15">
        <f t="shared" si="3"/>
        <v>36.19</v>
      </c>
      <c r="S15" s="5">
        <v>0</v>
      </c>
      <c r="T15" s="5"/>
      <c r="U15" s="1"/>
      <c r="V15" s="1">
        <f t="shared" si="4"/>
        <v>-2.6250345399281571E-2</v>
      </c>
      <c r="W15" s="1">
        <f t="shared" si="5"/>
        <v>-2.6250345399281571E-2</v>
      </c>
      <c r="X15" s="1">
        <v>4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/>
      <c r="AI15" s="1">
        <f t="shared" si="2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37</v>
      </c>
      <c r="C16" s="1">
        <v>0.14399999999999999</v>
      </c>
      <c r="D16" s="1"/>
      <c r="E16" s="1"/>
      <c r="F16" s="1">
        <v>0.14399999999999999</v>
      </c>
      <c r="G16" s="8">
        <v>1</v>
      </c>
      <c r="H16" s="1"/>
      <c r="I16" s="1"/>
      <c r="J16" s="1"/>
      <c r="K16" s="1"/>
      <c r="L16" s="1">
        <f t="shared" si="1"/>
        <v>0</v>
      </c>
      <c r="M16" s="1"/>
      <c r="N16" s="1"/>
      <c r="O16" s="1"/>
      <c r="P16" s="8">
        <f>VLOOKUP(A16,[1]TDSheet!$F:$G,2,0)</f>
        <v>305</v>
      </c>
      <c r="Q16" s="23" t="s">
        <v>57</v>
      </c>
      <c r="R16" s="15">
        <f t="shared" si="3"/>
        <v>0</v>
      </c>
      <c r="S16" s="5"/>
      <c r="T16" s="5"/>
      <c r="U16" s="1"/>
      <c r="V16" s="1" t="e">
        <f t="shared" si="4"/>
        <v>#DIV/0!</v>
      </c>
      <c r="W16" s="1" t="e">
        <f t="shared" si="5"/>
        <v>#DIV/0!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/>
      <c r="AI16" s="1">
        <f t="shared" si="2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37</v>
      </c>
      <c r="C17" s="1">
        <v>110</v>
      </c>
      <c r="D17" s="1">
        <v>200</v>
      </c>
      <c r="E17" s="1">
        <v>90</v>
      </c>
      <c r="F17" s="1">
        <v>200</v>
      </c>
      <c r="G17" s="8">
        <v>1</v>
      </c>
      <c r="H17" s="1"/>
      <c r="I17" s="1"/>
      <c r="J17" s="1"/>
      <c r="K17" s="1">
        <v>90</v>
      </c>
      <c r="L17" s="1">
        <f t="shared" si="1"/>
        <v>0</v>
      </c>
      <c r="M17" s="1"/>
      <c r="N17" s="1"/>
      <c r="O17" s="1"/>
      <c r="P17" s="8">
        <f>VLOOKUP(A17,[1]TDSheet!$F:$G,2,0)</f>
        <v>250</v>
      </c>
      <c r="Q17" s="8">
        <v>250</v>
      </c>
      <c r="R17" s="15">
        <f t="shared" si="3"/>
        <v>18</v>
      </c>
      <c r="S17" s="5">
        <f t="shared" ref="S17" si="6">15*R17-F17</f>
        <v>70</v>
      </c>
      <c r="T17" s="5"/>
      <c r="U17" s="1"/>
      <c r="V17" s="1">
        <f t="shared" si="4"/>
        <v>15</v>
      </c>
      <c r="W17" s="1">
        <f t="shared" si="5"/>
        <v>11.111111111111111</v>
      </c>
      <c r="X17" s="1">
        <v>20</v>
      </c>
      <c r="Y17" s="1">
        <v>0</v>
      </c>
      <c r="Z17" s="1">
        <v>0</v>
      </c>
      <c r="AA17" s="1">
        <v>7.8900000000000006</v>
      </c>
      <c r="AB17" s="1">
        <v>2</v>
      </c>
      <c r="AC17" s="1">
        <v>4</v>
      </c>
      <c r="AD17" s="1">
        <v>-1.8768</v>
      </c>
      <c r="AE17" s="1">
        <v>18</v>
      </c>
      <c r="AF17" s="1">
        <v>8</v>
      </c>
      <c r="AG17" s="1">
        <v>6</v>
      </c>
      <c r="AH17" s="1"/>
      <c r="AI17" s="1">
        <f t="shared" si="2"/>
        <v>70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52</v>
      </c>
      <c r="B18" s="1" t="s">
        <v>37</v>
      </c>
      <c r="C18" s="1">
        <v>247.7</v>
      </c>
      <c r="D18" s="1"/>
      <c r="E18" s="1"/>
      <c r="F18" s="1">
        <v>243.60599999999999</v>
      </c>
      <c r="G18" s="8">
        <v>1</v>
      </c>
      <c r="H18" s="1"/>
      <c r="I18" s="1"/>
      <c r="J18" s="1"/>
      <c r="K18" s="1"/>
      <c r="L18" s="1">
        <f t="shared" si="1"/>
        <v>0</v>
      </c>
      <c r="M18" s="1"/>
      <c r="N18" s="1"/>
      <c r="O18" s="1"/>
      <c r="P18" s="8">
        <f>VLOOKUP(A18,[1]TDSheet!$F:$G,2,0)</f>
        <v>757</v>
      </c>
      <c r="Q18" s="8">
        <v>705</v>
      </c>
      <c r="R18" s="15">
        <f t="shared" si="3"/>
        <v>0</v>
      </c>
      <c r="S18" s="5"/>
      <c r="T18" s="5"/>
      <c r="U18" s="1"/>
      <c r="V18" s="1" t="e">
        <f t="shared" si="4"/>
        <v>#DIV/0!</v>
      </c>
      <c r="W18" s="1" t="e">
        <f t="shared" si="5"/>
        <v>#DIV/0!</v>
      </c>
      <c r="X18" s="1">
        <v>1.4188000000000001</v>
      </c>
      <c r="Y18" s="1">
        <v>0</v>
      </c>
      <c r="Z18" s="1">
        <v>1.1479999999999999</v>
      </c>
      <c r="AA18" s="1">
        <v>0.76</v>
      </c>
      <c r="AB18" s="1">
        <v>0.55199999999999994</v>
      </c>
      <c r="AC18" s="1">
        <v>0.43200000000000011</v>
      </c>
      <c r="AD18" s="1">
        <v>0.72</v>
      </c>
      <c r="AE18" s="1">
        <v>0.62</v>
      </c>
      <c r="AF18" s="1">
        <v>1.1379999999999999</v>
      </c>
      <c r="AG18" s="1">
        <v>2.496</v>
      </c>
      <c r="AH18" s="18" t="s">
        <v>38</v>
      </c>
      <c r="AI18" s="1">
        <f t="shared" si="2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I18" xr:uid="{7A3DE7E0-745E-41E4-B520-D95FAAB0C5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2025-08-08T10:46:45Z</dcterms:created>
  <dcterms:modified xsi:type="dcterms:W3CDTF">2025-08-08T12:09:06Z</dcterms:modified>
</cp:coreProperties>
</file>