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ПОКОМ КИ филиалы\"/>
    </mc:Choice>
  </mc:AlternateContent>
  <xr:revisionPtr revIDLastSave="0" documentId="13_ncr:1_{0E678852-1443-42B3-9BE4-611A1DB984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4" i="1" l="1"/>
  <c r="Q51" i="1"/>
  <c r="Q37" i="1"/>
  <c r="V37" i="1" s="1"/>
  <c r="AH73" i="1"/>
  <c r="AH39" i="1"/>
  <c r="AH23" i="1"/>
  <c r="AH20" i="1"/>
  <c r="Q98" i="1"/>
  <c r="V98" i="1" s="1"/>
  <c r="L98" i="1"/>
  <c r="Q97" i="1"/>
  <c r="V97" i="1" s="1"/>
  <c r="L97" i="1"/>
  <c r="Q96" i="1"/>
  <c r="L96" i="1"/>
  <c r="Q95" i="1"/>
  <c r="U95" i="1" s="1"/>
  <c r="L95" i="1"/>
  <c r="Q94" i="1"/>
  <c r="V94" i="1" s="1"/>
  <c r="L94" i="1"/>
  <c r="Q93" i="1"/>
  <c r="L93" i="1"/>
  <c r="Q92" i="1"/>
  <c r="V92" i="1" s="1"/>
  <c r="L92" i="1"/>
  <c r="Q91" i="1"/>
  <c r="L91" i="1"/>
  <c r="Q90" i="1"/>
  <c r="U90" i="1" s="1"/>
  <c r="L90" i="1"/>
  <c r="Q89" i="1"/>
  <c r="V89" i="1" s="1"/>
  <c r="L89" i="1"/>
  <c r="Q88" i="1"/>
  <c r="L88" i="1"/>
  <c r="Q87" i="1"/>
  <c r="L87" i="1"/>
  <c r="Q86" i="1"/>
  <c r="L86" i="1"/>
  <c r="Q85" i="1"/>
  <c r="U85" i="1" s="1"/>
  <c r="L85" i="1"/>
  <c r="Q84" i="1"/>
  <c r="V84" i="1" s="1"/>
  <c r="L84" i="1"/>
  <c r="Q83" i="1"/>
  <c r="V83" i="1" s="1"/>
  <c r="L83" i="1"/>
  <c r="Q82" i="1"/>
  <c r="V82" i="1" s="1"/>
  <c r="L82" i="1"/>
  <c r="Q81" i="1"/>
  <c r="V81" i="1" s="1"/>
  <c r="L81" i="1"/>
  <c r="Q80" i="1"/>
  <c r="L80" i="1"/>
  <c r="Q79" i="1"/>
  <c r="V79" i="1" s="1"/>
  <c r="L79" i="1"/>
  <c r="Q78" i="1"/>
  <c r="L78" i="1"/>
  <c r="Q77" i="1"/>
  <c r="V77" i="1" s="1"/>
  <c r="L77" i="1"/>
  <c r="Q76" i="1"/>
  <c r="L76" i="1"/>
  <c r="Q75" i="1"/>
  <c r="V75" i="1" s="1"/>
  <c r="L75" i="1"/>
  <c r="L74" i="1"/>
  <c r="Q73" i="1"/>
  <c r="V73" i="1" s="1"/>
  <c r="L73" i="1"/>
  <c r="Q72" i="1"/>
  <c r="L72" i="1"/>
  <c r="Q71" i="1"/>
  <c r="V71" i="1" s="1"/>
  <c r="L71" i="1"/>
  <c r="Q70" i="1"/>
  <c r="L70" i="1"/>
  <c r="Q69" i="1"/>
  <c r="V69" i="1" s="1"/>
  <c r="L69" i="1"/>
  <c r="Q68" i="1"/>
  <c r="L68" i="1"/>
  <c r="F67" i="1"/>
  <c r="AH67" i="1" s="1"/>
  <c r="E67" i="1"/>
  <c r="Q67" i="1" s="1"/>
  <c r="Q66" i="1"/>
  <c r="L66" i="1"/>
  <c r="Q65" i="1"/>
  <c r="V65" i="1" s="1"/>
  <c r="L65" i="1"/>
  <c r="Q64" i="1"/>
  <c r="L64" i="1"/>
  <c r="Q63" i="1"/>
  <c r="V63" i="1" s="1"/>
  <c r="L63" i="1"/>
  <c r="Q62" i="1"/>
  <c r="L62" i="1"/>
  <c r="Q61" i="1"/>
  <c r="V61" i="1" s="1"/>
  <c r="L61" i="1"/>
  <c r="Q60" i="1"/>
  <c r="L60" i="1"/>
  <c r="Q59" i="1"/>
  <c r="V59" i="1" s="1"/>
  <c r="L59" i="1"/>
  <c r="Q58" i="1"/>
  <c r="V58" i="1" s="1"/>
  <c r="L58" i="1"/>
  <c r="Q57" i="1"/>
  <c r="L57" i="1"/>
  <c r="Q56" i="1"/>
  <c r="V56" i="1" s="1"/>
  <c r="L56" i="1"/>
  <c r="Q55" i="1"/>
  <c r="L55" i="1"/>
  <c r="Q54" i="1"/>
  <c r="V54" i="1" s="1"/>
  <c r="L54" i="1"/>
  <c r="Q53" i="1"/>
  <c r="L53" i="1"/>
  <c r="AH52" i="1"/>
  <c r="Q52" i="1"/>
  <c r="V52" i="1" s="1"/>
  <c r="L52" i="1"/>
  <c r="AH51" i="1"/>
  <c r="L51" i="1"/>
  <c r="Q50" i="1"/>
  <c r="U50" i="1" s="1"/>
  <c r="L50" i="1"/>
  <c r="Q49" i="1"/>
  <c r="L49" i="1"/>
  <c r="Q48" i="1"/>
  <c r="R48" i="1" s="1"/>
  <c r="AH48" i="1" s="1"/>
  <c r="L48" i="1"/>
  <c r="Q47" i="1"/>
  <c r="L47" i="1"/>
  <c r="Q46" i="1"/>
  <c r="R46" i="1" s="1"/>
  <c r="AH46" i="1" s="1"/>
  <c r="L46" i="1"/>
  <c r="Q45" i="1"/>
  <c r="L45" i="1"/>
  <c r="Q44" i="1"/>
  <c r="R44" i="1" s="1"/>
  <c r="AH44" i="1" s="1"/>
  <c r="L44" i="1"/>
  <c r="Q43" i="1"/>
  <c r="V43" i="1" s="1"/>
  <c r="L43" i="1"/>
  <c r="Q42" i="1"/>
  <c r="L42" i="1"/>
  <c r="Q41" i="1"/>
  <c r="L41" i="1"/>
  <c r="AH40" i="1"/>
  <c r="Q40" i="1"/>
  <c r="U40" i="1" s="1"/>
  <c r="L40" i="1"/>
  <c r="Q39" i="1"/>
  <c r="V39" i="1" s="1"/>
  <c r="L39" i="1"/>
  <c r="Q38" i="1"/>
  <c r="L38" i="1"/>
  <c r="L37" i="1"/>
  <c r="Q36" i="1"/>
  <c r="L36" i="1"/>
  <c r="Q35" i="1"/>
  <c r="U35" i="1" s="1"/>
  <c r="L35" i="1"/>
  <c r="Q34" i="1"/>
  <c r="U34" i="1" s="1"/>
  <c r="L34" i="1"/>
  <c r="Q33" i="1"/>
  <c r="V33" i="1" s="1"/>
  <c r="L33" i="1"/>
  <c r="Q32" i="1"/>
  <c r="L32" i="1"/>
  <c r="Q31" i="1"/>
  <c r="V31" i="1" s="1"/>
  <c r="L31" i="1"/>
  <c r="Q30" i="1"/>
  <c r="L30" i="1"/>
  <c r="Q29" i="1"/>
  <c r="V29" i="1" s="1"/>
  <c r="L29" i="1"/>
  <c r="Q28" i="1"/>
  <c r="L28" i="1"/>
  <c r="Q27" i="1"/>
  <c r="V27" i="1" s="1"/>
  <c r="L27" i="1"/>
  <c r="Q26" i="1"/>
  <c r="L26" i="1"/>
  <c r="Q25" i="1"/>
  <c r="V25" i="1" s="1"/>
  <c r="L25" i="1"/>
  <c r="Q24" i="1"/>
  <c r="L24" i="1"/>
  <c r="Q23" i="1"/>
  <c r="V23" i="1" s="1"/>
  <c r="L23" i="1"/>
  <c r="Q22" i="1"/>
  <c r="L22" i="1"/>
  <c r="Q21" i="1"/>
  <c r="U21" i="1" s="1"/>
  <c r="L21" i="1"/>
  <c r="Q20" i="1"/>
  <c r="V20" i="1" s="1"/>
  <c r="L20" i="1"/>
  <c r="Q19" i="1"/>
  <c r="L19" i="1"/>
  <c r="Q18" i="1"/>
  <c r="V18" i="1" s="1"/>
  <c r="L18" i="1"/>
  <c r="Q17" i="1"/>
  <c r="L17" i="1"/>
  <c r="Q16" i="1"/>
  <c r="U16" i="1" s="1"/>
  <c r="L16" i="1"/>
  <c r="Q15" i="1"/>
  <c r="V15" i="1" s="1"/>
  <c r="L15" i="1"/>
  <c r="Q14" i="1"/>
  <c r="U14" i="1" s="1"/>
  <c r="L14" i="1"/>
  <c r="Q13" i="1"/>
  <c r="L13" i="1"/>
  <c r="Q12" i="1"/>
  <c r="V12" i="1" s="1"/>
  <c r="L12" i="1"/>
  <c r="AH11" i="1"/>
  <c r="Q11" i="1"/>
  <c r="L11" i="1"/>
  <c r="Q10" i="1"/>
  <c r="L10" i="1"/>
  <c r="Q9" i="1"/>
  <c r="R9" i="1" s="1"/>
  <c r="AH9" i="1" s="1"/>
  <c r="L9" i="1"/>
  <c r="Q8" i="1"/>
  <c r="L8" i="1"/>
  <c r="Q7" i="1"/>
  <c r="R7" i="1" s="1"/>
  <c r="AH7" i="1" s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69" i="1" l="1"/>
  <c r="V35" i="1"/>
  <c r="R65" i="1"/>
  <c r="AH65" i="1" s="1"/>
  <c r="R18" i="1"/>
  <c r="AH18" i="1" s="1"/>
  <c r="R59" i="1"/>
  <c r="AH59" i="1" s="1"/>
  <c r="R71" i="1"/>
  <c r="AH71" i="1" s="1"/>
  <c r="R77" i="1"/>
  <c r="AH77" i="1" s="1"/>
  <c r="R84" i="1"/>
  <c r="AH84" i="1" s="1"/>
  <c r="R92" i="1"/>
  <c r="AH92" i="1" s="1"/>
  <c r="E5" i="1"/>
  <c r="R54" i="1"/>
  <c r="AH54" i="1" s="1"/>
  <c r="R63" i="1"/>
  <c r="AH63" i="1" s="1"/>
  <c r="AH69" i="1"/>
  <c r="R79" i="1"/>
  <c r="AH79" i="1" s="1"/>
  <c r="R89" i="1"/>
  <c r="AH89" i="1" s="1"/>
  <c r="R94" i="1"/>
  <c r="AH94" i="1" s="1"/>
  <c r="V6" i="1"/>
  <c r="R6" i="1"/>
  <c r="V8" i="1"/>
  <c r="R8" i="1"/>
  <c r="AH8" i="1" s="1"/>
  <c r="V10" i="1"/>
  <c r="R10" i="1"/>
  <c r="AH10" i="1" s="1"/>
  <c r="AH17" i="1"/>
  <c r="R38" i="1"/>
  <c r="AH38" i="1" s="1"/>
  <c r="V45" i="1"/>
  <c r="R45" i="1"/>
  <c r="V49" i="1"/>
  <c r="R49" i="1"/>
  <c r="AH49" i="1" s="1"/>
  <c r="R68" i="1"/>
  <c r="AH68" i="1" s="1"/>
  <c r="V76" i="1"/>
  <c r="U76" i="1"/>
  <c r="R80" i="1"/>
  <c r="AH80" i="1" s="1"/>
  <c r="V88" i="1"/>
  <c r="U88" i="1"/>
  <c r="AH15" i="1"/>
  <c r="R25" i="1"/>
  <c r="R29" i="1"/>
  <c r="AH29" i="1" s="1"/>
  <c r="R33" i="1"/>
  <c r="V13" i="1"/>
  <c r="R22" i="1"/>
  <c r="AH22" i="1" s="1"/>
  <c r="R36" i="1"/>
  <c r="AH36" i="1" s="1"/>
  <c r="V41" i="1"/>
  <c r="R41" i="1"/>
  <c r="AH41" i="1" s="1"/>
  <c r="V47" i="1"/>
  <c r="R47" i="1"/>
  <c r="AH47" i="1" s="1"/>
  <c r="R64" i="1"/>
  <c r="AH64" i="1" s="1"/>
  <c r="R72" i="1"/>
  <c r="AH72" i="1" s="1"/>
  <c r="R78" i="1"/>
  <c r="AH78" i="1" s="1"/>
  <c r="U86" i="1"/>
  <c r="V86" i="1"/>
  <c r="AH93" i="1"/>
  <c r="R27" i="1"/>
  <c r="AH27" i="1" s="1"/>
  <c r="AH31" i="1"/>
  <c r="R42" i="1"/>
  <c r="AH42" i="1" s="1"/>
  <c r="R56" i="1"/>
  <c r="AH56" i="1" s="1"/>
  <c r="R61" i="1"/>
  <c r="U44" i="1"/>
  <c r="U46" i="1"/>
  <c r="U48" i="1"/>
  <c r="U51" i="1"/>
  <c r="R19" i="1"/>
  <c r="AH19" i="1" s="1"/>
  <c r="R24" i="1"/>
  <c r="AH24" i="1" s="1"/>
  <c r="R26" i="1"/>
  <c r="AH26" i="1" s="1"/>
  <c r="R28" i="1"/>
  <c r="AH28" i="1" s="1"/>
  <c r="R30" i="1"/>
  <c r="AH30" i="1" s="1"/>
  <c r="AH32" i="1"/>
  <c r="R43" i="1"/>
  <c r="AH43" i="1" s="1"/>
  <c r="R53" i="1"/>
  <c r="AH53" i="1" s="1"/>
  <c r="R55" i="1"/>
  <c r="AH55" i="1" s="1"/>
  <c r="AH57" i="1"/>
  <c r="R60" i="1"/>
  <c r="AH60" i="1" s="1"/>
  <c r="R62" i="1"/>
  <c r="AH62" i="1" s="1"/>
  <c r="R66" i="1"/>
  <c r="AH66" i="1" s="1"/>
  <c r="R70" i="1"/>
  <c r="AH70" i="1" s="1"/>
  <c r="AH74" i="1"/>
  <c r="R87" i="1"/>
  <c r="AH87" i="1" s="1"/>
  <c r="R91" i="1"/>
  <c r="AH91" i="1" s="1"/>
  <c r="R96" i="1"/>
  <c r="AH96" i="1" s="1"/>
  <c r="U7" i="1"/>
  <c r="U9" i="1"/>
  <c r="U11" i="1"/>
  <c r="V51" i="1"/>
  <c r="U52" i="1"/>
  <c r="V53" i="1"/>
  <c r="V55" i="1"/>
  <c r="V57" i="1"/>
  <c r="U58" i="1"/>
  <c r="U65" i="1"/>
  <c r="V67" i="1"/>
  <c r="U82" i="1"/>
  <c r="V96" i="1"/>
  <c r="U97" i="1"/>
  <c r="F5" i="1"/>
  <c r="Q5" i="1"/>
  <c r="U12" i="1"/>
  <c r="V17" i="1"/>
  <c r="V19" i="1"/>
  <c r="U20" i="1"/>
  <c r="V21" i="1"/>
  <c r="U23" i="1"/>
  <c r="U39" i="1"/>
  <c r="U67" i="1"/>
  <c r="V68" i="1"/>
  <c r="V70" i="1"/>
  <c r="V72" i="1"/>
  <c r="U73" i="1"/>
  <c r="V74" i="1"/>
  <c r="U75" i="1"/>
  <c r="V78" i="1"/>
  <c r="V80" i="1"/>
  <c r="U81" i="1"/>
  <c r="U83" i="1"/>
  <c r="V90" i="1"/>
  <c r="U98" i="1"/>
  <c r="V7" i="1"/>
  <c r="V9" i="1"/>
  <c r="V11" i="1"/>
  <c r="V14" i="1"/>
  <c r="U15" i="1"/>
  <c r="V16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60" i="1"/>
  <c r="V62" i="1"/>
  <c r="V64" i="1"/>
  <c r="V66" i="1"/>
  <c r="L67" i="1"/>
  <c r="L5" i="1" s="1"/>
  <c r="V85" i="1"/>
  <c r="V87" i="1"/>
  <c r="V91" i="1"/>
  <c r="V93" i="1"/>
  <c r="V95" i="1"/>
  <c r="U8" i="1" l="1"/>
  <c r="U79" i="1"/>
  <c r="U71" i="1"/>
  <c r="U43" i="1"/>
  <c r="U27" i="1"/>
  <c r="U30" i="1"/>
  <c r="U77" i="1"/>
  <c r="U92" i="1"/>
  <c r="U59" i="1"/>
  <c r="U56" i="1"/>
  <c r="U54" i="1"/>
  <c r="R5" i="1"/>
  <c r="U89" i="1"/>
  <c r="U47" i="1"/>
  <c r="U18" i="1"/>
  <c r="U63" i="1"/>
  <c r="U94" i="1"/>
  <c r="U49" i="1"/>
  <c r="U19" i="1"/>
  <c r="U69" i="1"/>
  <c r="U29" i="1"/>
  <c r="U26" i="1"/>
  <c r="U84" i="1"/>
  <c r="U78" i="1"/>
  <c r="U72" i="1"/>
  <c r="U64" i="1"/>
  <c r="AH37" i="1"/>
  <c r="U37" i="1"/>
  <c r="U96" i="1"/>
  <c r="U87" i="1"/>
  <c r="U70" i="1"/>
  <c r="U62" i="1"/>
  <c r="U57" i="1"/>
  <c r="U53" i="1"/>
  <c r="U13" i="1"/>
  <c r="AH13" i="1"/>
  <c r="AH33" i="1"/>
  <c r="U33" i="1"/>
  <c r="U25" i="1"/>
  <c r="AH25" i="1"/>
  <c r="U45" i="1"/>
  <c r="AH45" i="1"/>
  <c r="U6" i="1"/>
  <c r="AH6" i="1"/>
  <c r="U31" i="1"/>
  <c r="U41" i="1"/>
  <c r="U10" i="1"/>
  <c r="U91" i="1"/>
  <c r="U74" i="1"/>
  <c r="U66" i="1"/>
  <c r="U60" i="1"/>
  <c r="U55" i="1"/>
  <c r="U32" i="1"/>
  <c r="U28" i="1"/>
  <c r="U24" i="1"/>
  <c r="AH61" i="1"/>
  <c r="U61" i="1"/>
  <c r="U93" i="1"/>
  <c r="U42" i="1"/>
  <c r="U36" i="1"/>
  <c r="U22" i="1"/>
  <c r="U80" i="1"/>
  <c r="U68" i="1"/>
  <c r="U38" i="1"/>
  <c r="U17" i="1"/>
  <c r="AH5" i="1" l="1"/>
</calcChain>
</file>

<file path=xl/sharedStrings.xml><?xml version="1.0" encoding="utf-8"?>
<sst xmlns="http://schemas.openxmlformats.org/spreadsheetml/2006/main" count="379" uniqueCount="158">
  <si>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</si>
  <si>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</si>
  <si>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</si>
  <si>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</si>
  <si>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</si>
  <si>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</si>
  <si>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</si>
  <si>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</si>
  <si>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</si>
  <si>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</si>
  <si>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</si>
  <si>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</si>
  <si>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</si>
  <si>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</si>
  <si>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</si>
  <si>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</si>
  <si>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</si>
  <si>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</si>
  <si>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</si>
  <si>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</si>
  <si>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</si>
  <si>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</si>
  <si>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</si>
  <si>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</si>
  <si>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13,09,(1)</t>
  </si>
  <si>
    <t>15,09,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</si>
  <si>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</si>
  <si>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</si>
  <si>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</si>
  <si>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</si>
  <si>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</si>
  <si>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</si>
  <si>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</si>
  <si>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</si>
  <si>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</si>
  <si>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</si>
  <si>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</si>
  <si>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</si>
  <si>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</si>
  <si>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</si>
  <si>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</si>
  <si>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</si>
  <si>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</si>
  <si>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</si>
  <si>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</si>
  <si>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</si>
  <si>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</si>
  <si>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</si>
  <si>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058  Колбаса Докторская Особая ТМ Особый рецепт,  0,5кг, ПОКОМ</t>
  </si>
  <si>
    <t>не в матрице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</si>
  <si>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</si>
  <si>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</si>
  <si>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</si>
  <si>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</si>
  <si>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</si>
  <si>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</si>
  <si>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</si>
  <si>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</si>
  <si>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</si>
  <si>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</si>
  <si>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</si>
  <si>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</si>
  <si>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</si>
  <si>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</si>
  <si>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</si>
  <si>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</si>
  <si>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</si>
  <si>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</si>
  <si>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 / 27,08,25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</si>
  <si>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</si>
  <si>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</si>
  <si>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</si>
  <si>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</si>
  <si>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12,09,25 филиал обнулил</t>
  </si>
  <si>
    <t xml:space="preserve"> 251  Сосиски Баварские, ВЕС.  ПОКОМ</t>
  </si>
  <si>
    <t>05,09,25 филиал обнулил</t>
  </si>
  <si>
    <t xml:space="preserve"> 257  Сосиски Молочные оригинальные ТМ Особый рецепт, ВЕС.   ПОКОМ</t>
  </si>
  <si>
    <t>нужно увеличить продажи!!!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</si>
  <si>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</si>
  <si>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</si>
  <si>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</si>
  <si>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</si>
  <si>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</si>
  <si>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</si>
  <si>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</si>
  <si>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</si>
  <si>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</si>
  <si>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</si>
  <si>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</si>
  <si>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</si>
  <si>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</si>
  <si>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</si>
  <si>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</si>
  <si>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</si>
  <si>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</si>
  <si>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</si>
  <si>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</si>
  <si>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</si>
  <si>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</si>
  <si>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</si>
  <si>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</si>
  <si>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</si>
  <si>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</si>
  <si>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</si>
  <si>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</si>
  <si>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</si>
  <si>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</si>
  <si>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</si>
  <si>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</si>
  <si>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</si>
  <si>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</si>
  <si>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</si>
  <si>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</si>
  <si>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</si>
  <si>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</si>
  <si>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</si>
  <si>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</si>
  <si>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</si>
  <si>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</si>
  <si>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</si>
  <si>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395  Колбаса Докторская ГОСТ ТМ Вязанка в оболочке полиамид 0,37 кг. ПОКОМ</t>
  </si>
  <si>
    <t>ТК ВОЯЖ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</si>
  <si>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</si>
  <si>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</si>
  <si>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</si>
  <si>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>сети / 03,09,25 филиал обнулил</t>
  </si>
  <si>
    <t xml:space="preserve"> 397 Сосиски Сливочные по-стародворски Бордо Фикс.вес 0,45 П/а мгс Стародворье  Поком</t>
  </si>
  <si>
    <t>ТК Вояж / 12,09,25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</si>
  <si>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</si>
  <si>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</si>
  <si>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</si>
  <si>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</si>
  <si>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</si>
  <si>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</si>
  <si>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</si>
  <si>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</si>
  <si>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</si>
  <si>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август_сентябрь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</si>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</sst>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7.710937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37534.807999999997</v>
      </c>
      <c r="F5" s="4">
        <f>SUM(F6:F500)</f>
        <v>45454.734999999979</v>
      </c>
      <c r="G5" s="8"/>
      <c r="H5" s="1"/>
      <c r="I5" s="1"/>
      <c r="J5" s="1"/>
      <c r="K5" s="4">
        <f t="shared" ref="K5:S5" si="0">SUM(K6:K500)</f>
        <v>39805.903000000006</v>
      </c>
      <c r="L5" s="4">
        <f t="shared" si="0"/>
        <v>-2271.0949999999984</v>
      </c>
      <c r="M5" s="4">
        <f t="shared" si="0"/>
        <v>0</v>
      </c>
      <c r="N5" s="4">
        <f t="shared" si="0"/>
        <v>0</v>
      </c>
      <c r="O5" s="4">
        <f t="shared" si="0"/>
        <v>7480</v>
      </c>
      <c r="P5" s="4">
        <f t="shared" si="0"/>
        <v>13881.271086999997</v>
      </c>
      <c r="Q5" s="4">
        <f t="shared" si="0"/>
        <v>7506.9615999999978</v>
      </c>
      <c r="R5" s="4">
        <f t="shared" si="0"/>
        <v>15547.137873000003</v>
      </c>
      <c r="S5" s="4">
        <f t="shared" si="0"/>
        <v>0</v>
      </c>
      <c r="T5" s="1"/>
      <c r="U5" s="1"/>
      <c r="V5" s="1"/>
      <c r="W5" s="4">
        <f t="shared" ref="W5:AF5" si="1">SUM(W6:W500)</f>
        <v>7479.6690000000017</v>
      </c>
      <c r="X5" s="4">
        <f t="shared" si="1"/>
        <v>7721.5479999999998</v>
      </c>
      <c r="Y5" s="4">
        <f t="shared" si="1"/>
        <v>7466.5733999999984</v>
      </c>
      <c r="Z5" s="4">
        <f t="shared" si="1"/>
        <v>7687.9899999999961</v>
      </c>
      <c r="AA5" s="4">
        <f t="shared" si="1"/>
        <v>7913.8280000000013</v>
      </c>
      <c r="AB5" s="4">
        <f t="shared" si="1"/>
        <v>7648.6309999999967</v>
      </c>
      <c r="AC5" s="4">
        <f t="shared" si="1"/>
        <v>7989.4561999999996</v>
      </c>
      <c r="AD5" s="4">
        <f t="shared" si="1"/>
        <v>7934.4232000000011</v>
      </c>
      <c r="AE5" s="4">
        <f t="shared" si="1"/>
        <v>7831.2882000000018</v>
      </c>
      <c r="AF5" s="4">
        <f t="shared" si="1"/>
        <v>7850.7044000000005</v>
      </c>
      <c r="AG5" s="1"/>
      <c r="AH5" s="4">
        <f>SUM(AH6:AH500)</f>
        <v>11362.063073000003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38</v>
      </c>
      <c r="C6" s="1">
        <v>475.529</v>
      </c>
      <c r="D6" s="1">
        <v>1988.8140000000001</v>
      </c>
      <c r="E6" s="1">
        <v>1028.98</v>
      </c>
      <c r="F6" s="1">
        <v>1110.8230000000001</v>
      </c>
      <c r="G6" s="8">
        <v>1</v>
      </c>
      <c r="H6" s="1">
        <v>50</v>
      </c>
      <c r="I6" s="1" t="s">
        <v>39</v>
      </c>
      <c r="J6" s="1"/>
      <c r="K6" s="1">
        <v>1199.569</v>
      </c>
      <c r="L6" s="1">
        <f t="shared" ref="L6:L37" si="2">E6-K6</f>
        <v>-170.58899999999994</v>
      </c>
      <c r="M6" s="1"/>
      <c r="N6" s="1"/>
      <c r="O6" s="1">
        <v>480</v>
      </c>
      <c r="P6" s="1">
        <v>443.55958000000032</v>
      </c>
      <c r="Q6" s="1">
        <f t="shared" ref="Q6:Q37" si="3">E6/5</f>
        <v>205.79599999999999</v>
      </c>
      <c r="R6" s="5">
        <f>11*Q6-P6-O6-F6</f>
        <v>229.37341999999944</v>
      </c>
      <c r="S6" s="5"/>
      <c r="T6" s="1"/>
      <c r="U6" s="1">
        <f t="shared" ref="U6:U37" si="4">(F6+O6+P6+R6)/Q6</f>
        <v>11</v>
      </c>
      <c r="V6" s="1">
        <f t="shared" ref="V6:V37" si="5">(F6+O6+P6)/Q6</f>
        <v>9.8854330502050605</v>
      </c>
      <c r="W6" s="1">
        <v>204.2878</v>
      </c>
      <c r="X6" s="1">
        <v>231.47739999999999</v>
      </c>
      <c r="Y6" s="1">
        <v>214.39859999999999</v>
      </c>
      <c r="Z6" s="1">
        <v>193.0558</v>
      </c>
      <c r="AA6" s="1">
        <v>184.95840000000001</v>
      </c>
      <c r="AB6" s="1">
        <v>216.767</v>
      </c>
      <c r="AC6" s="1">
        <v>239.16739999999999</v>
      </c>
      <c r="AD6" s="1">
        <v>220.6858</v>
      </c>
      <c r="AE6" s="1">
        <v>252.20160000000001</v>
      </c>
      <c r="AF6" s="1">
        <v>240.1232</v>
      </c>
      <c r="AG6" s="1" t="s">
        <v>40</v>
      </c>
      <c r="AH6" s="1">
        <f t="shared" ref="AH6:AH11" si="6">G6*R6</f>
        <v>229.37341999999944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38</v>
      </c>
      <c r="C7" s="1">
        <v>323.31400000000002</v>
      </c>
      <c r="D7" s="1">
        <v>555.55899999999997</v>
      </c>
      <c r="E7" s="1">
        <v>299.05399999999997</v>
      </c>
      <c r="F7" s="1">
        <v>515.34299999999996</v>
      </c>
      <c r="G7" s="8">
        <v>1</v>
      </c>
      <c r="H7" s="1">
        <v>45</v>
      </c>
      <c r="I7" s="1" t="s">
        <v>39</v>
      </c>
      <c r="J7" s="1"/>
      <c r="K7" s="1">
        <v>326.93700000000001</v>
      </c>
      <c r="L7" s="1">
        <f t="shared" si="2"/>
        <v>-27.883000000000038</v>
      </c>
      <c r="M7" s="1"/>
      <c r="N7" s="1"/>
      <c r="O7" s="1"/>
      <c r="P7" s="1">
        <v>25.215065999999918</v>
      </c>
      <c r="Q7" s="1">
        <f t="shared" si="3"/>
        <v>59.810799999999993</v>
      </c>
      <c r="R7" s="5">
        <f t="shared" ref="R7:R10" si="7">11*Q7-P7-O7-F7</f>
        <v>117.36073400000009</v>
      </c>
      <c r="S7" s="5"/>
      <c r="T7" s="1"/>
      <c r="U7" s="1">
        <f t="shared" si="4"/>
        <v>11</v>
      </c>
      <c r="V7" s="1">
        <f t="shared" si="5"/>
        <v>9.0378002969363376</v>
      </c>
      <c r="W7" s="1">
        <v>63.280200000000001</v>
      </c>
      <c r="X7" s="1">
        <v>72.479399999999998</v>
      </c>
      <c r="Y7" s="1">
        <v>60.849800000000002</v>
      </c>
      <c r="Z7" s="1">
        <v>68.790400000000005</v>
      </c>
      <c r="AA7" s="1">
        <v>73.947000000000003</v>
      </c>
      <c r="AB7" s="1">
        <v>67.1922</v>
      </c>
      <c r="AC7" s="1">
        <v>72.472000000000008</v>
      </c>
      <c r="AD7" s="1">
        <v>64.844000000000008</v>
      </c>
      <c r="AE7" s="1">
        <v>80.764200000000002</v>
      </c>
      <c r="AF7" s="1">
        <v>86.674400000000006</v>
      </c>
      <c r="AG7" s="1"/>
      <c r="AH7" s="1">
        <f t="shared" si="6"/>
        <v>117.36073400000009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38</v>
      </c>
      <c r="C8" s="1">
        <v>252.416</v>
      </c>
      <c r="D8" s="1">
        <v>838.73599999999999</v>
      </c>
      <c r="E8" s="1">
        <v>404.31900000000002</v>
      </c>
      <c r="F8" s="1">
        <v>606.52499999999998</v>
      </c>
      <c r="G8" s="8">
        <v>1</v>
      </c>
      <c r="H8" s="1">
        <v>45</v>
      </c>
      <c r="I8" s="1" t="s">
        <v>39</v>
      </c>
      <c r="J8" s="1"/>
      <c r="K8" s="1">
        <v>427.28399999999999</v>
      </c>
      <c r="L8" s="1">
        <f t="shared" si="2"/>
        <v>-22.964999999999975</v>
      </c>
      <c r="M8" s="1"/>
      <c r="N8" s="1"/>
      <c r="O8" s="1"/>
      <c r="P8" s="1">
        <v>91.975861999999864</v>
      </c>
      <c r="Q8" s="1">
        <f t="shared" si="3"/>
        <v>80.863799999999998</v>
      </c>
      <c r="R8" s="5">
        <f t="shared" si="7"/>
        <v>191.00093800000013</v>
      </c>
      <c r="S8" s="5"/>
      <c r="T8" s="1"/>
      <c r="U8" s="1">
        <f t="shared" si="4"/>
        <v>11</v>
      </c>
      <c r="V8" s="1">
        <f t="shared" si="5"/>
        <v>8.6379920557777385</v>
      </c>
      <c r="W8" s="1">
        <v>82.908000000000001</v>
      </c>
      <c r="X8" s="1">
        <v>90.083200000000005</v>
      </c>
      <c r="Y8" s="1">
        <v>76.522599999999997</v>
      </c>
      <c r="Z8" s="1">
        <v>72.130600000000001</v>
      </c>
      <c r="AA8" s="1">
        <v>80.013400000000004</v>
      </c>
      <c r="AB8" s="1">
        <v>79.711600000000004</v>
      </c>
      <c r="AC8" s="1">
        <v>77.5702</v>
      </c>
      <c r="AD8" s="1">
        <v>74.749200000000002</v>
      </c>
      <c r="AE8" s="1">
        <v>92.239400000000003</v>
      </c>
      <c r="AF8" s="1">
        <v>97.716800000000006</v>
      </c>
      <c r="AG8" s="1"/>
      <c r="AH8" s="1">
        <f t="shared" si="6"/>
        <v>191.00093800000013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44</v>
      </c>
      <c r="C9" s="1">
        <v>257.48500000000001</v>
      </c>
      <c r="D9" s="1">
        <v>846.51499999999999</v>
      </c>
      <c r="E9" s="1">
        <v>478</v>
      </c>
      <c r="F9" s="1">
        <v>604</v>
      </c>
      <c r="G9" s="8">
        <v>0.45</v>
      </c>
      <c r="H9" s="1">
        <v>45</v>
      </c>
      <c r="I9" s="1" t="s">
        <v>39</v>
      </c>
      <c r="J9" s="1"/>
      <c r="K9" s="1">
        <v>496</v>
      </c>
      <c r="L9" s="1">
        <f t="shared" si="2"/>
        <v>-18</v>
      </c>
      <c r="M9" s="1"/>
      <c r="N9" s="1"/>
      <c r="O9" s="1"/>
      <c r="P9" s="1">
        <v>86.494999999999607</v>
      </c>
      <c r="Q9" s="1">
        <f t="shared" si="3"/>
        <v>95.6</v>
      </c>
      <c r="R9" s="5">
        <f t="shared" si="7"/>
        <v>361.10500000000025</v>
      </c>
      <c r="S9" s="5"/>
      <c r="T9" s="1"/>
      <c r="U9" s="1">
        <f t="shared" si="4"/>
        <v>11</v>
      </c>
      <c r="V9" s="1">
        <f t="shared" si="5"/>
        <v>7.2227510460251017</v>
      </c>
      <c r="W9" s="1">
        <v>89.6</v>
      </c>
      <c r="X9" s="1">
        <v>97.4</v>
      </c>
      <c r="Y9" s="1">
        <v>95.8</v>
      </c>
      <c r="Z9" s="1">
        <v>87.6</v>
      </c>
      <c r="AA9" s="1">
        <v>93.4</v>
      </c>
      <c r="AB9" s="1">
        <v>93.4</v>
      </c>
      <c r="AC9" s="1">
        <v>91.4</v>
      </c>
      <c r="AD9" s="1">
        <v>94.6</v>
      </c>
      <c r="AE9" s="1">
        <v>96.4</v>
      </c>
      <c r="AF9" s="1">
        <v>95.4</v>
      </c>
      <c r="AG9" s="1"/>
      <c r="AH9" s="1">
        <f t="shared" si="6"/>
        <v>162.49725000000012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44</v>
      </c>
      <c r="C10" s="1">
        <v>296.505</v>
      </c>
      <c r="D10" s="1">
        <v>2003.4949999999999</v>
      </c>
      <c r="E10" s="1">
        <v>842</v>
      </c>
      <c r="F10" s="1">
        <v>1401</v>
      </c>
      <c r="G10" s="8">
        <v>0.45</v>
      </c>
      <c r="H10" s="1">
        <v>45</v>
      </c>
      <c r="I10" s="1" t="s">
        <v>39</v>
      </c>
      <c r="J10" s="1"/>
      <c r="K10" s="1">
        <v>910</v>
      </c>
      <c r="L10" s="1">
        <f t="shared" si="2"/>
        <v>-68</v>
      </c>
      <c r="M10" s="1"/>
      <c r="N10" s="1"/>
      <c r="O10" s="1"/>
      <c r="P10" s="1">
        <v>144.9050000000002</v>
      </c>
      <c r="Q10" s="1">
        <f t="shared" si="3"/>
        <v>168.4</v>
      </c>
      <c r="R10" s="5">
        <f t="shared" si="7"/>
        <v>306.49499999999989</v>
      </c>
      <c r="S10" s="5"/>
      <c r="T10" s="1"/>
      <c r="U10" s="1">
        <f t="shared" si="4"/>
        <v>11</v>
      </c>
      <c r="V10" s="1">
        <f t="shared" si="5"/>
        <v>9.1799584323040389</v>
      </c>
      <c r="W10" s="1">
        <v>178.2</v>
      </c>
      <c r="X10" s="1">
        <v>202.2</v>
      </c>
      <c r="Y10" s="1">
        <v>177</v>
      </c>
      <c r="Z10" s="1">
        <v>179.4</v>
      </c>
      <c r="AA10" s="1">
        <v>202.6</v>
      </c>
      <c r="AB10" s="1">
        <v>192</v>
      </c>
      <c r="AC10" s="1">
        <v>195.8</v>
      </c>
      <c r="AD10" s="1">
        <v>198.4</v>
      </c>
      <c r="AE10" s="1">
        <v>180.2</v>
      </c>
      <c r="AF10" s="1">
        <v>172</v>
      </c>
      <c r="AG10" s="1"/>
      <c r="AH10" s="1">
        <f t="shared" si="6"/>
        <v>137.92274999999995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44</v>
      </c>
      <c r="C11" s="1">
        <v>162</v>
      </c>
      <c r="D11" s="1">
        <v>37</v>
      </c>
      <c r="E11" s="1">
        <v>75</v>
      </c>
      <c r="F11" s="1">
        <v>118</v>
      </c>
      <c r="G11" s="8">
        <v>0.17</v>
      </c>
      <c r="H11" s="1">
        <v>180</v>
      </c>
      <c r="I11" s="1" t="s">
        <v>39</v>
      </c>
      <c r="J11" s="1"/>
      <c r="K11" s="1">
        <v>82</v>
      </c>
      <c r="L11" s="1">
        <f t="shared" si="2"/>
        <v>-7</v>
      </c>
      <c r="M11" s="1"/>
      <c r="N11" s="1"/>
      <c r="O11" s="1"/>
      <c r="P11" s="1">
        <v>73</v>
      </c>
      <c r="Q11" s="1">
        <f t="shared" si="3"/>
        <v>15</v>
      </c>
      <c r="R11" s="5"/>
      <c r="S11" s="5"/>
      <c r="T11" s="1"/>
      <c r="U11" s="1">
        <f t="shared" si="4"/>
        <v>12.733333333333333</v>
      </c>
      <c r="V11" s="1">
        <f t="shared" si="5"/>
        <v>12.733333333333333</v>
      </c>
      <c r="W11" s="1">
        <v>19</v>
      </c>
      <c r="X11" s="1">
        <v>10.8</v>
      </c>
      <c r="Y11" s="1">
        <v>11</v>
      </c>
      <c r="Z11" s="1">
        <v>21</v>
      </c>
      <c r="AA11" s="1">
        <v>22.2</v>
      </c>
      <c r="AB11" s="1">
        <v>21</v>
      </c>
      <c r="AC11" s="1">
        <v>17.8</v>
      </c>
      <c r="AD11" s="1">
        <v>20.6</v>
      </c>
      <c r="AE11" s="1">
        <v>21.2</v>
      </c>
      <c r="AF11" s="1">
        <v>17</v>
      </c>
      <c r="AG11" s="1" t="s">
        <v>47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1" t="s">
        <v>48</v>
      </c>
      <c r="B12" s="11" t="s">
        <v>44</v>
      </c>
      <c r="C12" s="11">
        <v>-2</v>
      </c>
      <c r="D12" s="11">
        <v>2</v>
      </c>
      <c r="E12" s="11"/>
      <c r="F12" s="11"/>
      <c r="G12" s="12">
        <v>0</v>
      </c>
      <c r="H12" s="11" t="e">
        <v>#N/A</v>
      </c>
      <c r="I12" s="11" t="s">
        <v>49</v>
      </c>
      <c r="J12" s="11"/>
      <c r="K12" s="11"/>
      <c r="L12" s="11">
        <f t="shared" si="2"/>
        <v>0</v>
      </c>
      <c r="M12" s="11"/>
      <c r="N12" s="11"/>
      <c r="O12" s="11"/>
      <c r="P12" s="11">
        <v>0</v>
      </c>
      <c r="Q12" s="11">
        <f t="shared" si="3"/>
        <v>0</v>
      </c>
      <c r="R12" s="13"/>
      <c r="S12" s="13"/>
      <c r="T12" s="11"/>
      <c r="U12" s="11" t="e">
        <f t="shared" si="4"/>
        <v>#DIV/0!</v>
      </c>
      <c r="V12" s="11" t="e">
        <f t="shared" si="5"/>
        <v>#DIV/0!</v>
      </c>
      <c r="W12" s="11">
        <v>0</v>
      </c>
      <c r="X12" s="11">
        <v>0</v>
      </c>
      <c r="Y12" s="11">
        <v>0.4</v>
      </c>
      <c r="Z12" s="11">
        <v>0.4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/>
      <c r="AH12" s="1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44</v>
      </c>
      <c r="C13" s="1">
        <v>24</v>
      </c>
      <c r="D13" s="1">
        <v>228</v>
      </c>
      <c r="E13" s="1">
        <v>100</v>
      </c>
      <c r="F13" s="1">
        <v>151</v>
      </c>
      <c r="G13" s="8">
        <v>0.3</v>
      </c>
      <c r="H13" s="1">
        <v>40</v>
      </c>
      <c r="I13" s="1" t="s">
        <v>39</v>
      </c>
      <c r="J13" s="1"/>
      <c r="K13" s="1">
        <v>103</v>
      </c>
      <c r="L13" s="1">
        <f t="shared" si="2"/>
        <v>-3</v>
      </c>
      <c r="M13" s="1"/>
      <c r="N13" s="1"/>
      <c r="O13" s="1"/>
      <c r="P13" s="1">
        <v>74.399999999999977</v>
      </c>
      <c r="Q13" s="1">
        <f t="shared" si="3"/>
        <v>20</v>
      </c>
      <c r="R13" s="5"/>
      <c r="S13" s="5"/>
      <c r="T13" s="1"/>
      <c r="U13" s="1">
        <f t="shared" si="4"/>
        <v>11.27</v>
      </c>
      <c r="V13" s="1">
        <f t="shared" si="5"/>
        <v>11.27</v>
      </c>
      <c r="W13" s="1">
        <v>23.4</v>
      </c>
      <c r="X13" s="1">
        <v>22.6</v>
      </c>
      <c r="Y13" s="1">
        <v>21.8</v>
      </c>
      <c r="Z13" s="1">
        <v>18.600000000000001</v>
      </c>
      <c r="AA13" s="1">
        <v>15.4</v>
      </c>
      <c r="AB13" s="1">
        <v>20.399999999999999</v>
      </c>
      <c r="AC13" s="1">
        <v>19.8</v>
      </c>
      <c r="AD13" s="1">
        <v>18</v>
      </c>
      <c r="AE13" s="1">
        <v>17.399999999999999</v>
      </c>
      <c r="AF13" s="1">
        <v>19.2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51</v>
      </c>
      <c r="B14" s="11" t="s">
        <v>44</v>
      </c>
      <c r="C14" s="11">
        <v>-2</v>
      </c>
      <c r="D14" s="11">
        <v>2</v>
      </c>
      <c r="E14" s="11"/>
      <c r="F14" s="11"/>
      <c r="G14" s="12">
        <v>0</v>
      </c>
      <c r="H14" s="11" t="e">
        <v>#N/A</v>
      </c>
      <c r="I14" s="11" t="s">
        <v>49</v>
      </c>
      <c r="J14" s="11"/>
      <c r="K14" s="11"/>
      <c r="L14" s="11">
        <f t="shared" si="2"/>
        <v>0</v>
      </c>
      <c r="M14" s="11"/>
      <c r="N14" s="11"/>
      <c r="O14" s="11"/>
      <c r="P14" s="11">
        <v>0</v>
      </c>
      <c r="Q14" s="11">
        <f t="shared" si="3"/>
        <v>0</v>
      </c>
      <c r="R14" s="13"/>
      <c r="S14" s="13"/>
      <c r="T14" s="11"/>
      <c r="U14" s="11" t="e">
        <f t="shared" si="4"/>
        <v>#DIV/0!</v>
      </c>
      <c r="V14" s="11" t="e">
        <f t="shared" si="5"/>
        <v>#DIV/0!</v>
      </c>
      <c r="W14" s="11">
        <v>0</v>
      </c>
      <c r="X14" s="11">
        <v>0</v>
      </c>
      <c r="Y14" s="11">
        <v>0.4</v>
      </c>
      <c r="Z14" s="11">
        <v>0.4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/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44</v>
      </c>
      <c r="C15" s="1">
        <v>256</v>
      </c>
      <c r="D15" s="1">
        <v>286</v>
      </c>
      <c r="E15" s="1">
        <v>239</v>
      </c>
      <c r="F15" s="1">
        <v>303</v>
      </c>
      <c r="G15" s="8">
        <v>0.17</v>
      </c>
      <c r="H15" s="1">
        <v>180</v>
      </c>
      <c r="I15" s="1" t="s">
        <v>39</v>
      </c>
      <c r="J15" s="1"/>
      <c r="K15" s="1">
        <v>239</v>
      </c>
      <c r="L15" s="1">
        <f t="shared" si="2"/>
        <v>0</v>
      </c>
      <c r="M15" s="1"/>
      <c r="N15" s="1"/>
      <c r="O15" s="1"/>
      <c r="P15" s="1">
        <v>295.62999999999988</v>
      </c>
      <c r="Q15" s="1">
        <f t="shared" si="3"/>
        <v>47.8</v>
      </c>
      <c r="R15" s="5"/>
      <c r="S15" s="5"/>
      <c r="T15" s="1"/>
      <c r="U15" s="1">
        <f t="shared" si="4"/>
        <v>12.523640167364015</v>
      </c>
      <c r="V15" s="1">
        <f t="shared" si="5"/>
        <v>12.523640167364015</v>
      </c>
      <c r="W15" s="1">
        <v>54.6</v>
      </c>
      <c r="X15" s="1">
        <v>45.6</v>
      </c>
      <c r="Y15" s="1">
        <v>37.6</v>
      </c>
      <c r="Z15" s="1">
        <v>44.8</v>
      </c>
      <c r="AA15" s="1">
        <v>51.4</v>
      </c>
      <c r="AB15" s="1">
        <v>46.8</v>
      </c>
      <c r="AC15" s="1">
        <v>40.6</v>
      </c>
      <c r="AD15" s="1">
        <v>40.4</v>
      </c>
      <c r="AE15" s="1">
        <v>43.6</v>
      </c>
      <c r="AF15" s="1">
        <v>40.6</v>
      </c>
      <c r="AG15" s="1"/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53</v>
      </c>
      <c r="B16" s="14" t="s">
        <v>44</v>
      </c>
      <c r="C16" s="14"/>
      <c r="D16" s="14"/>
      <c r="E16" s="14"/>
      <c r="F16" s="14"/>
      <c r="G16" s="15">
        <v>0</v>
      </c>
      <c r="H16" s="14">
        <v>50</v>
      </c>
      <c r="I16" s="14" t="s">
        <v>39</v>
      </c>
      <c r="J16" s="14"/>
      <c r="K16" s="14"/>
      <c r="L16" s="14">
        <f t="shared" si="2"/>
        <v>0</v>
      </c>
      <c r="M16" s="14"/>
      <c r="N16" s="14"/>
      <c r="O16" s="14"/>
      <c r="P16" s="14">
        <v>0</v>
      </c>
      <c r="Q16" s="14">
        <f t="shared" si="3"/>
        <v>0</v>
      </c>
      <c r="R16" s="16"/>
      <c r="S16" s="16"/>
      <c r="T16" s="14"/>
      <c r="U16" s="14" t="e">
        <f t="shared" si="4"/>
        <v>#DIV/0!</v>
      </c>
      <c r="V16" s="14" t="e">
        <f t="shared" si="5"/>
        <v>#DIV/0!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 t="s">
        <v>54</v>
      </c>
      <c r="AH16" s="14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44</v>
      </c>
      <c r="C17" s="1">
        <v>1</v>
      </c>
      <c r="D17" s="1">
        <v>24</v>
      </c>
      <c r="E17" s="1">
        <v>5</v>
      </c>
      <c r="F17" s="1">
        <v>12</v>
      </c>
      <c r="G17" s="8">
        <v>0.35</v>
      </c>
      <c r="H17" s="1">
        <v>50</v>
      </c>
      <c r="I17" s="1" t="s">
        <v>39</v>
      </c>
      <c r="J17" s="1"/>
      <c r="K17" s="1">
        <v>13</v>
      </c>
      <c r="L17" s="1">
        <f t="shared" si="2"/>
        <v>-8</v>
      </c>
      <c r="M17" s="1"/>
      <c r="N17" s="1"/>
      <c r="O17" s="1"/>
      <c r="P17" s="1">
        <v>0</v>
      </c>
      <c r="Q17" s="1">
        <f t="shared" si="3"/>
        <v>1</v>
      </c>
      <c r="R17" s="5"/>
      <c r="S17" s="5"/>
      <c r="T17" s="1"/>
      <c r="U17" s="1">
        <f t="shared" si="4"/>
        <v>12</v>
      </c>
      <c r="V17" s="1">
        <f t="shared" si="5"/>
        <v>12</v>
      </c>
      <c r="W17" s="1">
        <v>0.4</v>
      </c>
      <c r="X17" s="1">
        <v>0.6</v>
      </c>
      <c r="Y17" s="1">
        <v>2</v>
      </c>
      <c r="Z17" s="1">
        <v>1.8</v>
      </c>
      <c r="AA17" s="1">
        <v>0.8</v>
      </c>
      <c r="AB17" s="1">
        <v>0.8</v>
      </c>
      <c r="AC17" s="1">
        <v>-0.2</v>
      </c>
      <c r="AD17" s="1">
        <v>-0.2</v>
      </c>
      <c r="AE17" s="1">
        <v>2.6</v>
      </c>
      <c r="AF17" s="1">
        <v>2.6</v>
      </c>
      <c r="AG17" s="1" t="s">
        <v>56</v>
      </c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38</v>
      </c>
      <c r="C18" s="1">
        <v>893.86400000000003</v>
      </c>
      <c r="D18" s="1">
        <v>358.79700000000003</v>
      </c>
      <c r="E18" s="1">
        <v>683.06600000000003</v>
      </c>
      <c r="F18" s="1">
        <v>545.60900000000004</v>
      </c>
      <c r="G18" s="8">
        <v>1</v>
      </c>
      <c r="H18" s="1">
        <v>55</v>
      </c>
      <c r="I18" s="1" t="s">
        <v>39</v>
      </c>
      <c r="J18" s="1"/>
      <c r="K18" s="1">
        <v>668.15499999999997</v>
      </c>
      <c r="L18" s="1">
        <f t="shared" si="2"/>
        <v>14.911000000000058</v>
      </c>
      <c r="M18" s="1"/>
      <c r="N18" s="1"/>
      <c r="O18" s="1">
        <v>400</v>
      </c>
      <c r="P18" s="1">
        <v>395.10812000000021</v>
      </c>
      <c r="Q18" s="1">
        <f t="shared" si="3"/>
        <v>136.61320000000001</v>
      </c>
      <c r="R18" s="5">
        <f t="shared" ref="R18:R19" si="8">11*Q18-P18-O18-F18</f>
        <v>162.02807999999993</v>
      </c>
      <c r="S18" s="5"/>
      <c r="T18" s="1"/>
      <c r="U18" s="1">
        <f t="shared" si="4"/>
        <v>11.000000000000002</v>
      </c>
      <c r="V18" s="1">
        <f t="shared" si="5"/>
        <v>9.813964682768578</v>
      </c>
      <c r="W18" s="1">
        <v>136.01439999999999</v>
      </c>
      <c r="X18" s="1">
        <v>142.50219999999999</v>
      </c>
      <c r="Y18" s="1">
        <v>115.8732</v>
      </c>
      <c r="Z18" s="1">
        <v>119.4992</v>
      </c>
      <c r="AA18" s="1">
        <v>156.04339999999999</v>
      </c>
      <c r="AB18" s="1">
        <v>150.7602</v>
      </c>
      <c r="AC18" s="1">
        <v>140.71039999999999</v>
      </c>
      <c r="AD18" s="1">
        <v>143.88640000000001</v>
      </c>
      <c r="AE18" s="1">
        <v>146.3066</v>
      </c>
      <c r="AF18" s="1">
        <v>137.5574</v>
      </c>
      <c r="AG18" s="1" t="s">
        <v>58</v>
      </c>
      <c r="AH18" s="1">
        <f>G18*R18</f>
        <v>162.02807999999993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59</v>
      </c>
      <c r="B19" s="1" t="s">
        <v>38</v>
      </c>
      <c r="C19" s="1">
        <v>1808.548</v>
      </c>
      <c r="D19" s="1">
        <v>4832.9679999999998</v>
      </c>
      <c r="E19" s="1">
        <v>2243.1570000000002</v>
      </c>
      <c r="F19" s="1">
        <v>4190.7550000000001</v>
      </c>
      <c r="G19" s="8">
        <v>1</v>
      </c>
      <c r="H19" s="1">
        <v>50</v>
      </c>
      <c r="I19" s="1" t="s">
        <v>39</v>
      </c>
      <c r="J19" s="1"/>
      <c r="K19" s="1">
        <v>2361.6529999999998</v>
      </c>
      <c r="L19" s="1">
        <f t="shared" si="2"/>
        <v>-118.49599999999964</v>
      </c>
      <c r="M19" s="1"/>
      <c r="N19" s="1"/>
      <c r="O19" s="1"/>
      <c r="P19" s="1">
        <v>0</v>
      </c>
      <c r="Q19" s="1">
        <f t="shared" si="3"/>
        <v>448.63140000000004</v>
      </c>
      <c r="R19" s="5">
        <f t="shared" si="8"/>
        <v>744.19040000000041</v>
      </c>
      <c r="S19" s="5"/>
      <c r="T19" s="1"/>
      <c r="U19" s="1">
        <f t="shared" si="4"/>
        <v>11</v>
      </c>
      <c r="V19" s="1">
        <f t="shared" si="5"/>
        <v>9.341198587526419</v>
      </c>
      <c r="W19" s="1">
        <v>411.04599999999999</v>
      </c>
      <c r="X19" s="1">
        <v>413.50740000000002</v>
      </c>
      <c r="Y19" s="1">
        <v>537.91480000000001</v>
      </c>
      <c r="Z19" s="1">
        <v>591.4194</v>
      </c>
      <c r="AA19" s="1">
        <v>475.7706</v>
      </c>
      <c r="AB19" s="1">
        <v>447.22640000000001</v>
      </c>
      <c r="AC19" s="1">
        <v>471.209</v>
      </c>
      <c r="AD19" s="1">
        <v>475.41840000000002</v>
      </c>
      <c r="AE19" s="1">
        <v>445.75819999999999</v>
      </c>
      <c r="AF19" s="1">
        <v>439.00740000000002</v>
      </c>
      <c r="AG19" s="1" t="s">
        <v>58</v>
      </c>
      <c r="AH19" s="1">
        <f>G19*R19</f>
        <v>744.19040000000041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60</v>
      </c>
      <c r="B20" s="1" t="s">
        <v>38</v>
      </c>
      <c r="C20" s="1">
        <v>92.406000000000006</v>
      </c>
      <c r="D20" s="1">
        <v>559.10400000000004</v>
      </c>
      <c r="E20" s="1">
        <v>136.202</v>
      </c>
      <c r="F20" s="1">
        <v>379.71</v>
      </c>
      <c r="G20" s="8">
        <v>1</v>
      </c>
      <c r="H20" s="1">
        <v>60</v>
      </c>
      <c r="I20" s="1" t="s">
        <v>39</v>
      </c>
      <c r="J20" s="1"/>
      <c r="K20" s="1">
        <v>129.91</v>
      </c>
      <c r="L20" s="1">
        <f t="shared" si="2"/>
        <v>6.2920000000000016</v>
      </c>
      <c r="M20" s="1"/>
      <c r="N20" s="1"/>
      <c r="O20" s="1"/>
      <c r="P20" s="1">
        <v>0</v>
      </c>
      <c r="Q20" s="1">
        <f t="shared" si="3"/>
        <v>27.240400000000001</v>
      </c>
      <c r="R20" s="5"/>
      <c r="S20" s="5"/>
      <c r="T20" s="1"/>
      <c r="U20" s="1">
        <f t="shared" si="4"/>
        <v>13.939222625218424</v>
      </c>
      <c r="V20" s="1">
        <f t="shared" si="5"/>
        <v>13.939222625218424</v>
      </c>
      <c r="W20" s="1">
        <v>36.052799999999998</v>
      </c>
      <c r="X20" s="1">
        <v>40.381</v>
      </c>
      <c r="Y20" s="1">
        <v>29.418399999999998</v>
      </c>
      <c r="Z20" s="1">
        <v>31.7942</v>
      </c>
      <c r="AA20" s="1">
        <v>38.970199999999998</v>
      </c>
      <c r="AB20" s="1">
        <v>34.651800000000001</v>
      </c>
      <c r="AC20" s="1">
        <v>34.505199999999988</v>
      </c>
      <c r="AD20" s="1">
        <v>38.369199999999999</v>
      </c>
      <c r="AE20" s="1">
        <v>38.464399999999998</v>
      </c>
      <c r="AF20" s="1">
        <v>36.872</v>
      </c>
      <c r="AG20" s="1"/>
      <c r="AH20" s="1">
        <f>G20*R20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1" t="s">
        <v>61</v>
      </c>
      <c r="B21" s="11" t="s">
        <v>38</v>
      </c>
      <c r="C21" s="11">
        <v>54.902000000000001</v>
      </c>
      <c r="D21" s="11">
        <v>2.6349999999999998</v>
      </c>
      <c r="E21" s="11">
        <v>8.8620000000000001</v>
      </c>
      <c r="F21" s="11"/>
      <c r="G21" s="12">
        <v>0</v>
      </c>
      <c r="H21" s="11" t="e">
        <v>#N/A</v>
      </c>
      <c r="I21" s="11" t="s">
        <v>49</v>
      </c>
      <c r="J21" s="11"/>
      <c r="K21" s="11">
        <v>12.63</v>
      </c>
      <c r="L21" s="11">
        <f t="shared" si="2"/>
        <v>-3.7680000000000007</v>
      </c>
      <c r="M21" s="11"/>
      <c r="N21" s="11"/>
      <c r="O21" s="11"/>
      <c r="P21" s="11">
        <v>0</v>
      </c>
      <c r="Q21" s="11">
        <f t="shared" si="3"/>
        <v>1.7724</v>
      </c>
      <c r="R21" s="13"/>
      <c r="S21" s="13"/>
      <c r="T21" s="11"/>
      <c r="U21" s="11">
        <f t="shared" si="4"/>
        <v>0</v>
      </c>
      <c r="V21" s="11">
        <f t="shared" si="5"/>
        <v>0</v>
      </c>
      <c r="W21" s="11">
        <v>3.1926000000000001</v>
      </c>
      <c r="X21" s="11">
        <v>2.8490000000000002</v>
      </c>
      <c r="Y21" s="11">
        <v>2.1339999999999999</v>
      </c>
      <c r="Z21" s="11">
        <v>2.8102</v>
      </c>
      <c r="AA21" s="11">
        <v>2.8090000000000002</v>
      </c>
      <c r="AB21" s="11">
        <v>2.1059999999999999</v>
      </c>
      <c r="AC21" s="11">
        <v>0.52699999999999991</v>
      </c>
      <c r="AD21" s="11">
        <v>0</v>
      </c>
      <c r="AE21" s="11">
        <v>0</v>
      </c>
      <c r="AF21" s="11">
        <v>0</v>
      </c>
      <c r="AG21" s="11"/>
      <c r="AH21" s="1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38</v>
      </c>
      <c r="C22" s="1">
        <v>1071.8989999999999</v>
      </c>
      <c r="D22" s="1">
        <v>1489.723</v>
      </c>
      <c r="E22" s="1">
        <v>1285.396</v>
      </c>
      <c r="F22" s="1">
        <v>1223.681</v>
      </c>
      <c r="G22" s="8">
        <v>1</v>
      </c>
      <c r="H22" s="1">
        <v>60</v>
      </c>
      <c r="I22" s="1" t="s">
        <v>39</v>
      </c>
      <c r="J22" s="1"/>
      <c r="K22" s="1">
        <v>1298.0740000000001</v>
      </c>
      <c r="L22" s="1">
        <f t="shared" si="2"/>
        <v>-12.678000000000111</v>
      </c>
      <c r="M22" s="1"/>
      <c r="N22" s="1"/>
      <c r="O22" s="1">
        <v>500</v>
      </c>
      <c r="P22" s="1">
        <v>898.92363000000068</v>
      </c>
      <c r="Q22" s="1">
        <f t="shared" si="3"/>
        <v>257.07920000000001</v>
      </c>
      <c r="R22" s="5">
        <f t="shared" ref="R22:R33" si="9">11*Q22-P22-O22-F22</f>
        <v>205.26656999999932</v>
      </c>
      <c r="S22" s="5"/>
      <c r="T22" s="1"/>
      <c r="U22" s="1">
        <f t="shared" si="4"/>
        <v>11</v>
      </c>
      <c r="V22" s="1">
        <f t="shared" si="5"/>
        <v>10.201543454312914</v>
      </c>
      <c r="W22" s="1">
        <v>266.68439999999998</v>
      </c>
      <c r="X22" s="1">
        <v>269.15820000000002</v>
      </c>
      <c r="Y22" s="1">
        <v>248.09979999999999</v>
      </c>
      <c r="Z22" s="1">
        <v>262.81720000000001</v>
      </c>
      <c r="AA22" s="1">
        <v>257.24900000000002</v>
      </c>
      <c r="AB22" s="1">
        <v>257.54680000000002</v>
      </c>
      <c r="AC22" s="1">
        <v>287.5994</v>
      </c>
      <c r="AD22" s="1">
        <v>288.57859999999999</v>
      </c>
      <c r="AE22" s="1">
        <v>309.1986</v>
      </c>
      <c r="AF22" s="1">
        <v>336.72660000000002</v>
      </c>
      <c r="AG22" s="1" t="s">
        <v>58</v>
      </c>
      <c r="AH22" s="1">
        <f t="shared" ref="AH22:AH33" si="10">G22*R22</f>
        <v>205.26656999999932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63</v>
      </c>
      <c r="B23" s="1" t="s">
        <v>38</v>
      </c>
      <c r="C23" s="1">
        <v>204.654</v>
      </c>
      <c r="D23" s="1">
        <v>69.009</v>
      </c>
      <c r="E23" s="1">
        <v>116.19199999999999</v>
      </c>
      <c r="F23" s="1">
        <v>141.81800000000001</v>
      </c>
      <c r="G23" s="8">
        <v>1</v>
      </c>
      <c r="H23" s="1">
        <v>60</v>
      </c>
      <c r="I23" s="1" t="s">
        <v>39</v>
      </c>
      <c r="J23" s="1"/>
      <c r="K23" s="1">
        <v>122.1</v>
      </c>
      <c r="L23" s="1">
        <f t="shared" si="2"/>
        <v>-5.9080000000000013</v>
      </c>
      <c r="M23" s="1"/>
      <c r="N23" s="1"/>
      <c r="O23" s="1"/>
      <c r="P23" s="1">
        <v>113.20175999999999</v>
      </c>
      <c r="Q23" s="1">
        <f t="shared" si="3"/>
        <v>23.238399999999999</v>
      </c>
      <c r="R23" s="5"/>
      <c r="S23" s="5"/>
      <c r="T23" s="1"/>
      <c r="U23" s="1">
        <f t="shared" si="4"/>
        <v>10.974067061415589</v>
      </c>
      <c r="V23" s="1">
        <f t="shared" si="5"/>
        <v>10.974067061415589</v>
      </c>
      <c r="W23" s="1">
        <v>24.1892</v>
      </c>
      <c r="X23" s="1">
        <v>23.236000000000001</v>
      </c>
      <c r="Y23" s="1">
        <v>21.696999999999999</v>
      </c>
      <c r="Z23" s="1">
        <v>25.947199999999999</v>
      </c>
      <c r="AA23" s="1">
        <v>33.262999999999998</v>
      </c>
      <c r="AB23" s="1">
        <v>29.944600000000001</v>
      </c>
      <c r="AC23" s="1">
        <v>21.907599999999999</v>
      </c>
      <c r="AD23" s="1">
        <v>24.8766</v>
      </c>
      <c r="AE23" s="1">
        <v>26.212</v>
      </c>
      <c r="AF23" s="1">
        <v>25.386600000000001</v>
      </c>
      <c r="AG23" s="1"/>
      <c r="AH23" s="1">
        <f t="shared" si="10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64</v>
      </c>
      <c r="B24" s="1" t="s">
        <v>38</v>
      </c>
      <c r="C24" s="1">
        <v>1273.44</v>
      </c>
      <c r="D24" s="1">
        <v>1115.626</v>
      </c>
      <c r="E24" s="1">
        <v>1458.549</v>
      </c>
      <c r="F24" s="1">
        <v>871.98</v>
      </c>
      <c r="G24" s="8">
        <v>1</v>
      </c>
      <c r="H24" s="1">
        <v>60</v>
      </c>
      <c r="I24" s="1" t="s">
        <v>39</v>
      </c>
      <c r="J24" s="1"/>
      <c r="K24" s="1">
        <v>1428.93</v>
      </c>
      <c r="L24" s="1">
        <f t="shared" si="2"/>
        <v>29.618999999999915</v>
      </c>
      <c r="M24" s="1"/>
      <c r="N24" s="1"/>
      <c r="O24" s="1">
        <v>800</v>
      </c>
      <c r="P24" s="1">
        <v>1046.7527200000011</v>
      </c>
      <c r="Q24" s="1">
        <f t="shared" si="3"/>
        <v>291.70979999999997</v>
      </c>
      <c r="R24" s="5">
        <f t="shared" si="9"/>
        <v>490.07507999999825</v>
      </c>
      <c r="S24" s="5"/>
      <c r="T24" s="1"/>
      <c r="U24" s="1">
        <f t="shared" si="4"/>
        <v>10.999999999999998</v>
      </c>
      <c r="V24" s="1">
        <f t="shared" si="5"/>
        <v>9.3199910321833581</v>
      </c>
      <c r="W24" s="1">
        <v>282.65460000000002</v>
      </c>
      <c r="X24" s="1">
        <v>278.8974</v>
      </c>
      <c r="Y24" s="1">
        <v>239.36320000000001</v>
      </c>
      <c r="Z24" s="1">
        <v>245.37260000000001</v>
      </c>
      <c r="AA24" s="1">
        <v>274.6524</v>
      </c>
      <c r="AB24" s="1">
        <v>270.4622</v>
      </c>
      <c r="AC24" s="1">
        <v>293.55939999999998</v>
      </c>
      <c r="AD24" s="1">
        <v>283.45600000000002</v>
      </c>
      <c r="AE24" s="1">
        <v>281.66300000000001</v>
      </c>
      <c r="AF24" s="1">
        <v>284.49579999999997</v>
      </c>
      <c r="AG24" s="1" t="s">
        <v>58</v>
      </c>
      <c r="AH24" s="1">
        <f t="shared" si="10"/>
        <v>490.07507999999825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38</v>
      </c>
      <c r="C25" s="1">
        <v>49.478999999999999</v>
      </c>
      <c r="D25" s="1">
        <v>788.60599999999999</v>
      </c>
      <c r="E25" s="1">
        <v>414.72699999999998</v>
      </c>
      <c r="F25" s="1">
        <v>402.62900000000002</v>
      </c>
      <c r="G25" s="8">
        <v>1</v>
      </c>
      <c r="H25" s="1">
        <v>60</v>
      </c>
      <c r="I25" s="1" t="s">
        <v>39</v>
      </c>
      <c r="J25" s="1"/>
      <c r="K25" s="1">
        <v>406.42500000000001</v>
      </c>
      <c r="L25" s="1">
        <f t="shared" si="2"/>
        <v>8.3019999999999641</v>
      </c>
      <c r="M25" s="1"/>
      <c r="N25" s="1"/>
      <c r="O25" s="1">
        <v>200</v>
      </c>
      <c r="P25" s="1">
        <v>152.56891999999999</v>
      </c>
      <c r="Q25" s="1">
        <f t="shared" si="3"/>
        <v>82.945399999999992</v>
      </c>
      <c r="R25" s="5">
        <f t="shared" si="9"/>
        <v>157.20147999999983</v>
      </c>
      <c r="S25" s="5"/>
      <c r="T25" s="1"/>
      <c r="U25" s="1">
        <f t="shared" si="4"/>
        <v>11</v>
      </c>
      <c r="V25" s="1">
        <f t="shared" si="5"/>
        <v>9.1047595165012183</v>
      </c>
      <c r="W25" s="1">
        <v>78.087400000000002</v>
      </c>
      <c r="X25" s="1">
        <v>87.67179999999999</v>
      </c>
      <c r="Y25" s="1">
        <v>71.924199999999999</v>
      </c>
      <c r="Z25" s="1">
        <v>56.3934</v>
      </c>
      <c r="AA25" s="1">
        <v>53.286800000000007</v>
      </c>
      <c r="AB25" s="1">
        <v>52.309199999999997</v>
      </c>
      <c r="AC25" s="1">
        <v>50.331599999999987</v>
      </c>
      <c r="AD25" s="1">
        <v>53.325400000000002</v>
      </c>
      <c r="AE25" s="1">
        <v>59.957399999999993</v>
      </c>
      <c r="AF25" s="1">
        <v>53.8352</v>
      </c>
      <c r="AG25" s="1" t="s">
        <v>66</v>
      </c>
      <c r="AH25" s="1">
        <f t="shared" si="10"/>
        <v>157.20147999999983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67</v>
      </c>
      <c r="B26" s="1" t="s">
        <v>38</v>
      </c>
      <c r="C26" s="1">
        <v>251.37</v>
      </c>
      <c r="D26" s="1">
        <v>375.63900000000001</v>
      </c>
      <c r="E26" s="1">
        <v>273.24400000000003</v>
      </c>
      <c r="F26" s="1">
        <v>330.005</v>
      </c>
      <c r="G26" s="8">
        <v>1</v>
      </c>
      <c r="H26" s="1">
        <v>60</v>
      </c>
      <c r="I26" s="1" t="s">
        <v>39</v>
      </c>
      <c r="J26" s="1"/>
      <c r="K26" s="1">
        <v>269.49900000000002</v>
      </c>
      <c r="L26" s="1">
        <f t="shared" si="2"/>
        <v>3.7450000000000045</v>
      </c>
      <c r="M26" s="1"/>
      <c r="N26" s="1"/>
      <c r="O26" s="1"/>
      <c r="P26" s="1">
        <v>225.25147999999979</v>
      </c>
      <c r="Q26" s="1">
        <f t="shared" si="3"/>
        <v>54.648800000000008</v>
      </c>
      <c r="R26" s="5">
        <f t="shared" si="9"/>
        <v>45.880320000000324</v>
      </c>
      <c r="S26" s="5"/>
      <c r="T26" s="1"/>
      <c r="U26" s="1">
        <f t="shared" si="4"/>
        <v>11</v>
      </c>
      <c r="V26" s="1">
        <f t="shared" si="5"/>
        <v>10.160451464625018</v>
      </c>
      <c r="W26" s="1">
        <v>55.677599999999998</v>
      </c>
      <c r="X26" s="1">
        <v>53.759</v>
      </c>
      <c r="Y26" s="1">
        <v>64.67</v>
      </c>
      <c r="Z26" s="1">
        <v>76.205600000000004</v>
      </c>
      <c r="AA26" s="1">
        <v>89.498400000000004</v>
      </c>
      <c r="AB26" s="1">
        <v>86.844799999999992</v>
      </c>
      <c r="AC26" s="1">
        <v>87.411799999999999</v>
      </c>
      <c r="AD26" s="1">
        <v>90.755399999999995</v>
      </c>
      <c r="AE26" s="1">
        <v>79.525800000000004</v>
      </c>
      <c r="AF26" s="1">
        <v>78.708200000000005</v>
      </c>
      <c r="AG26" s="1" t="s">
        <v>68</v>
      </c>
      <c r="AH26" s="1">
        <f t="shared" si="10"/>
        <v>45.880320000000324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69</v>
      </c>
      <c r="B27" s="1" t="s">
        <v>38</v>
      </c>
      <c r="C27" s="1">
        <v>502.27699999999999</v>
      </c>
      <c r="D27" s="1">
        <v>617.22</v>
      </c>
      <c r="E27" s="1">
        <v>610.34500000000003</v>
      </c>
      <c r="F27" s="1">
        <v>493.221</v>
      </c>
      <c r="G27" s="8">
        <v>1</v>
      </c>
      <c r="H27" s="1">
        <v>60</v>
      </c>
      <c r="I27" s="1" t="s">
        <v>39</v>
      </c>
      <c r="J27" s="1"/>
      <c r="K27" s="1">
        <v>590.86</v>
      </c>
      <c r="L27" s="1">
        <f t="shared" si="2"/>
        <v>19.485000000000014</v>
      </c>
      <c r="M27" s="1"/>
      <c r="N27" s="1"/>
      <c r="O27" s="1">
        <v>300</v>
      </c>
      <c r="P27" s="1">
        <v>463.40000999999961</v>
      </c>
      <c r="Q27" s="1">
        <f t="shared" si="3"/>
        <v>122.069</v>
      </c>
      <c r="R27" s="5">
        <f t="shared" si="9"/>
        <v>86.1379900000004</v>
      </c>
      <c r="S27" s="5"/>
      <c r="T27" s="1"/>
      <c r="U27" s="1">
        <f t="shared" si="4"/>
        <v>11</v>
      </c>
      <c r="V27" s="1">
        <f t="shared" si="5"/>
        <v>10.294349998771184</v>
      </c>
      <c r="W27" s="1">
        <v>125.70659999999999</v>
      </c>
      <c r="X27" s="1">
        <v>122.43519999999999</v>
      </c>
      <c r="Y27" s="1">
        <v>99.803200000000004</v>
      </c>
      <c r="Z27" s="1">
        <v>96.970799999999997</v>
      </c>
      <c r="AA27" s="1">
        <v>114.25660000000001</v>
      </c>
      <c r="AB27" s="1">
        <v>112.258</v>
      </c>
      <c r="AC27" s="1">
        <v>118.801</v>
      </c>
      <c r="AD27" s="1">
        <v>118.527</v>
      </c>
      <c r="AE27" s="1">
        <v>115.65900000000001</v>
      </c>
      <c r="AF27" s="1">
        <v>112.4932</v>
      </c>
      <c r="AG27" s="1" t="s">
        <v>58</v>
      </c>
      <c r="AH27" s="1">
        <f t="shared" si="10"/>
        <v>86.1379900000004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70</v>
      </c>
      <c r="B28" s="1" t="s">
        <v>38</v>
      </c>
      <c r="C28" s="1">
        <v>91.070999999999998</v>
      </c>
      <c r="D28" s="1">
        <v>572.31799999999998</v>
      </c>
      <c r="E28" s="1">
        <v>254.18899999999999</v>
      </c>
      <c r="F28" s="1">
        <v>333.18099999999998</v>
      </c>
      <c r="G28" s="8">
        <v>1</v>
      </c>
      <c r="H28" s="1">
        <v>30</v>
      </c>
      <c r="I28" s="1" t="s">
        <v>39</v>
      </c>
      <c r="J28" s="1"/>
      <c r="K28" s="1">
        <v>279.452</v>
      </c>
      <c r="L28" s="1">
        <f t="shared" si="2"/>
        <v>-25.263000000000005</v>
      </c>
      <c r="M28" s="1"/>
      <c r="N28" s="1"/>
      <c r="O28" s="1"/>
      <c r="P28" s="1">
        <v>111.8189999999998</v>
      </c>
      <c r="Q28" s="1">
        <f t="shared" si="3"/>
        <v>50.837800000000001</v>
      </c>
      <c r="R28" s="5">
        <f t="shared" si="9"/>
        <v>114.21580000000029</v>
      </c>
      <c r="S28" s="5"/>
      <c r="T28" s="1"/>
      <c r="U28" s="1">
        <f t="shared" si="4"/>
        <v>11</v>
      </c>
      <c r="V28" s="1">
        <f t="shared" si="5"/>
        <v>8.7533292156623563</v>
      </c>
      <c r="W28" s="1">
        <v>54.558599999999998</v>
      </c>
      <c r="X28" s="1">
        <v>53.030600000000007</v>
      </c>
      <c r="Y28" s="1">
        <v>45.440800000000003</v>
      </c>
      <c r="Z28" s="1">
        <v>47.163799999999988</v>
      </c>
      <c r="AA28" s="1">
        <v>45.476199999999999</v>
      </c>
      <c r="AB28" s="1">
        <v>46.695999999999998</v>
      </c>
      <c r="AC28" s="1">
        <v>50.354599999999998</v>
      </c>
      <c r="AD28" s="1">
        <v>46.056399999999996</v>
      </c>
      <c r="AE28" s="1">
        <v>46.327399999999997</v>
      </c>
      <c r="AF28" s="1">
        <v>47.517600000000002</v>
      </c>
      <c r="AG28" s="1"/>
      <c r="AH28" s="1">
        <f t="shared" si="10"/>
        <v>114.21580000000029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71</v>
      </c>
      <c r="B29" s="1" t="s">
        <v>38</v>
      </c>
      <c r="C29" s="1">
        <v>205.809</v>
      </c>
      <c r="D29" s="1">
        <v>348.613</v>
      </c>
      <c r="E29" s="1">
        <v>235.73099999999999</v>
      </c>
      <c r="F29" s="1">
        <v>269.88299999999998</v>
      </c>
      <c r="G29" s="8">
        <v>1</v>
      </c>
      <c r="H29" s="1">
        <v>30</v>
      </c>
      <c r="I29" s="1" t="s">
        <v>39</v>
      </c>
      <c r="J29" s="1"/>
      <c r="K29" s="1">
        <v>239.76499999999999</v>
      </c>
      <c r="L29" s="1">
        <f t="shared" si="2"/>
        <v>-4.0339999999999918</v>
      </c>
      <c r="M29" s="1"/>
      <c r="N29" s="1"/>
      <c r="O29" s="1"/>
      <c r="P29" s="1">
        <v>73.146248000000128</v>
      </c>
      <c r="Q29" s="1">
        <f t="shared" si="3"/>
        <v>47.1462</v>
      </c>
      <c r="R29" s="5">
        <f t="shared" si="9"/>
        <v>175.5789519999999</v>
      </c>
      <c r="S29" s="5"/>
      <c r="T29" s="1"/>
      <c r="U29" s="1">
        <f t="shared" si="4"/>
        <v>11</v>
      </c>
      <c r="V29" s="1">
        <f t="shared" si="5"/>
        <v>7.2758620631143147</v>
      </c>
      <c r="W29" s="1">
        <v>43.158999999999999</v>
      </c>
      <c r="X29" s="1">
        <v>43.417200000000001</v>
      </c>
      <c r="Y29" s="1">
        <v>37.417400000000001</v>
      </c>
      <c r="Z29" s="1">
        <v>42.788200000000003</v>
      </c>
      <c r="AA29" s="1">
        <v>46.582599999999999</v>
      </c>
      <c r="AB29" s="1">
        <v>38.169800000000002</v>
      </c>
      <c r="AC29" s="1">
        <v>44.814</v>
      </c>
      <c r="AD29" s="1">
        <v>44.746400000000001</v>
      </c>
      <c r="AE29" s="1">
        <v>54.486400000000003</v>
      </c>
      <c r="AF29" s="1">
        <v>59.233199999999997</v>
      </c>
      <c r="AG29" s="1"/>
      <c r="AH29" s="1">
        <f t="shared" si="10"/>
        <v>175.5789519999999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72</v>
      </c>
      <c r="B30" s="1" t="s">
        <v>38</v>
      </c>
      <c r="C30" s="1">
        <v>137.416</v>
      </c>
      <c r="D30" s="1">
        <v>737.71100000000001</v>
      </c>
      <c r="E30" s="1">
        <v>488.35700000000003</v>
      </c>
      <c r="F30" s="1">
        <v>330.375</v>
      </c>
      <c r="G30" s="8">
        <v>1</v>
      </c>
      <c r="H30" s="1">
        <v>30</v>
      </c>
      <c r="I30" s="1" t="s">
        <v>39</v>
      </c>
      <c r="J30" s="1"/>
      <c r="K30" s="1">
        <v>507.4</v>
      </c>
      <c r="L30" s="1">
        <f t="shared" si="2"/>
        <v>-19.04299999999995</v>
      </c>
      <c r="M30" s="1"/>
      <c r="N30" s="1"/>
      <c r="O30" s="1">
        <v>300</v>
      </c>
      <c r="P30" s="1">
        <v>0</v>
      </c>
      <c r="Q30" s="1">
        <f t="shared" si="3"/>
        <v>97.671400000000006</v>
      </c>
      <c r="R30" s="5">
        <f t="shared" si="9"/>
        <v>444.01040000000012</v>
      </c>
      <c r="S30" s="5"/>
      <c r="T30" s="1"/>
      <c r="U30" s="1">
        <f t="shared" si="4"/>
        <v>11</v>
      </c>
      <c r="V30" s="1">
        <f t="shared" si="5"/>
        <v>6.4540387462450619</v>
      </c>
      <c r="W30" s="1">
        <v>99.636600000000001</v>
      </c>
      <c r="X30" s="1">
        <v>100.5064</v>
      </c>
      <c r="Y30" s="1">
        <v>111.6966</v>
      </c>
      <c r="Z30" s="1">
        <v>136.22880000000001</v>
      </c>
      <c r="AA30" s="1">
        <v>174.7432</v>
      </c>
      <c r="AB30" s="1">
        <v>169.22239999999999</v>
      </c>
      <c r="AC30" s="1">
        <v>170.8734</v>
      </c>
      <c r="AD30" s="1">
        <v>176.10220000000001</v>
      </c>
      <c r="AE30" s="1">
        <v>163.65360000000001</v>
      </c>
      <c r="AF30" s="1">
        <v>163.00200000000001</v>
      </c>
      <c r="AG30" s="1" t="s">
        <v>73</v>
      </c>
      <c r="AH30" s="1">
        <f t="shared" si="10"/>
        <v>444.01040000000012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74</v>
      </c>
      <c r="B31" s="1" t="s">
        <v>38</v>
      </c>
      <c r="C31" s="1">
        <v>39.567999999999998</v>
      </c>
      <c r="D31" s="1">
        <v>95.745999999999995</v>
      </c>
      <c r="E31" s="1">
        <v>22.062999999999999</v>
      </c>
      <c r="F31" s="1">
        <v>94.302999999999997</v>
      </c>
      <c r="G31" s="8">
        <v>1</v>
      </c>
      <c r="H31" s="1">
        <v>45</v>
      </c>
      <c r="I31" s="1" t="s">
        <v>39</v>
      </c>
      <c r="J31" s="1"/>
      <c r="K31" s="1">
        <v>31.887</v>
      </c>
      <c r="L31" s="1">
        <f t="shared" si="2"/>
        <v>-9.8240000000000016</v>
      </c>
      <c r="M31" s="1"/>
      <c r="N31" s="1"/>
      <c r="O31" s="1"/>
      <c r="P31" s="1">
        <v>0</v>
      </c>
      <c r="Q31" s="1">
        <f t="shared" si="3"/>
        <v>4.4125999999999994</v>
      </c>
      <c r="R31" s="5"/>
      <c r="S31" s="5"/>
      <c r="T31" s="1"/>
      <c r="U31" s="1">
        <f t="shared" si="4"/>
        <v>21.371300367130491</v>
      </c>
      <c r="V31" s="1">
        <f t="shared" si="5"/>
        <v>21.371300367130491</v>
      </c>
      <c r="W31" s="1">
        <v>8.0965999999999987</v>
      </c>
      <c r="X31" s="1">
        <v>12.5306</v>
      </c>
      <c r="Y31" s="1">
        <v>8.0275999999999996</v>
      </c>
      <c r="Z31" s="1">
        <v>4.6643999999999997</v>
      </c>
      <c r="AA31" s="1">
        <v>5.7549999999999999</v>
      </c>
      <c r="AB31" s="1">
        <v>6.5834000000000001</v>
      </c>
      <c r="AC31" s="1">
        <v>12.452400000000001</v>
      </c>
      <c r="AD31" s="1">
        <v>11.6358</v>
      </c>
      <c r="AE31" s="1">
        <v>8.1804000000000006</v>
      </c>
      <c r="AF31" s="1">
        <v>8.7784000000000013</v>
      </c>
      <c r="AG31" s="1" t="s">
        <v>75</v>
      </c>
      <c r="AH31" s="1">
        <f t="shared" si="10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76</v>
      </c>
      <c r="B32" s="1" t="s">
        <v>38</v>
      </c>
      <c r="C32" s="1">
        <v>9.1739999999999995</v>
      </c>
      <c r="D32" s="1">
        <v>87.552999999999997</v>
      </c>
      <c r="E32" s="1">
        <v>14.641999999999999</v>
      </c>
      <c r="F32" s="1">
        <v>82.084999999999994</v>
      </c>
      <c r="G32" s="8">
        <v>1</v>
      </c>
      <c r="H32" s="1">
        <v>40</v>
      </c>
      <c r="I32" s="1" t="s">
        <v>39</v>
      </c>
      <c r="J32" s="1"/>
      <c r="K32" s="1">
        <v>23.3</v>
      </c>
      <c r="L32" s="1">
        <f t="shared" si="2"/>
        <v>-8.6580000000000013</v>
      </c>
      <c r="M32" s="1"/>
      <c r="N32" s="1"/>
      <c r="O32" s="1"/>
      <c r="P32" s="1">
        <v>0</v>
      </c>
      <c r="Q32" s="1">
        <f t="shared" si="3"/>
        <v>2.9283999999999999</v>
      </c>
      <c r="R32" s="5"/>
      <c r="S32" s="5"/>
      <c r="T32" s="1"/>
      <c r="U32" s="1">
        <f t="shared" si="4"/>
        <v>28.030665209670808</v>
      </c>
      <c r="V32" s="1">
        <f t="shared" si="5"/>
        <v>28.030665209670808</v>
      </c>
      <c r="W32" s="1">
        <v>0</v>
      </c>
      <c r="X32" s="1">
        <v>5.4005999999999998</v>
      </c>
      <c r="Y32" s="1">
        <v>8.0313999999999997</v>
      </c>
      <c r="Z32" s="1">
        <v>2.6307999999999998</v>
      </c>
      <c r="AA32" s="1">
        <v>2.3521999999999998</v>
      </c>
      <c r="AB32" s="1">
        <v>2.6423999999999999</v>
      </c>
      <c r="AC32" s="1">
        <v>5.2244000000000002</v>
      </c>
      <c r="AD32" s="1">
        <v>5.1242000000000001</v>
      </c>
      <c r="AE32" s="1">
        <v>4.6684000000000001</v>
      </c>
      <c r="AF32" s="1">
        <v>4.7325999999999997</v>
      </c>
      <c r="AG32" s="1"/>
      <c r="AH32" s="1">
        <f t="shared" si="10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78</v>
      </c>
      <c r="B33" s="1" t="s">
        <v>38</v>
      </c>
      <c r="C33" s="1">
        <v>180.095</v>
      </c>
      <c r="D33" s="1">
        <v>200.7</v>
      </c>
      <c r="E33" s="1">
        <v>167.49199999999999</v>
      </c>
      <c r="F33" s="1">
        <v>174.09</v>
      </c>
      <c r="G33" s="8">
        <v>1</v>
      </c>
      <c r="H33" s="1">
        <v>30</v>
      </c>
      <c r="I33" s="1" t="s">
        <v>39</v>
      </c>
      <c r="J33" s="1"/>
      <c r="K33" s="1">
        <v>185.23</v>
      </c>
      <c r="L33" s="1">
        <f t="shared" si="2"/>
        <v>-17.738</v>
      </c>
      <c r="M33" s="1"/>
      <c r="N33" s="1"/>
      <c r="O33" s="1"/>
      <c r="P33" s="1">
        <v>125.57599999999989</v>
      </c>
      <c r="Q33" s="1">
        <f t="shared" si="3"/>
        <v>33.498399999999997</v>
      </c>
      <c r="R33" s="5">
        <f t="shared" si="9"/>
        <v>68.816400000000073</v>
      </c>
      <c r="S33" s="5"/>
      <c r="T33" s="1"/>
      <c r="U33" s="1">
        <f t="shared" si="4"/>
        <v>11</v>
      </c>
      <c r="V33" s="1">
        <f t="shared" si="5"/>
        <v>8.9456809877486663</v>
      </c>
      <c r="W33" s="1">
        <v>35.840600000000002</v>
      </c>
      <c r="X33" s="1">
        <v>30.402999999999999</v>
      </c>
      <c r="Y33" s="1">
        <v>25.154</v>
      </c>
      <c r="Z33" s="1">
        <v>31.317799999999998</v>
      </c>
      <c r="AA33" s="1">
        <v>36.519399999999997</v>
      </c>
      <c r="AB33" s="1">
        <v>39.122599999999998</v>
      </c>
      <c r="AC33" s="1">
        <v>38.905999999999999</v>
      </c>
      <c r="AD33" s="1">
        <v>35.848999999999997</v>
      </c>
      <c r="AE33" s="1">
        <v>34.107999999999997</v>
      </c>
      <c r="AF33" s="1">
        <v>35.360999999999997</v>
      </c>
      <c r="AG33" s="1"/>
      <c r="AH33" s="1">
        <f t="shared" si="10"/>
        <v>68.816400000000073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4" t="s">
        <v>79</v>
      </c>
      <c r="B34" s="14" t="s">
        <v>38</v>
      </c>
      <c r="C34" s="14"/>
      <c r="D34" s="14"/>
      <c r="E34" s="14"/>
      <c r="F34" s="14"/>
      <c r="G34" s="15">
        <v>0</v>
      </c>
      <c r="H34" s="14">
        <v>50</v>
      </c>
      <c r="I34" s="14" t="s">
        <v>39</v>
      </c>
      <c r="J34" s="14"/>
      <c r="K34" s="14"/>
      <c r="L34" s="14">
        <f t="shared" si="2"/>
        <v>0</v>
      </c>
      <c r="M34" s="14"/>
      <c r="N34" s="14"/>
      <c r="O34" s="14"/>
      <c r="P34" s="14">
        <v>0</v>
      </c>
      <c r="Q34" s="14">
        <f t="shared" si="3"/>
        <v>0</v>
      </c>
      <c r="R34" s="16"/>
      <c r="S34" s="16"/>
      <c r="T34" s="14"/>
      <c r="U34" s="14" t="e">
        <f t="shared" si="4"/>
        <v>#DIV/0!</v>
      </c>
      <c r="V34" s="14" t="e">
        <f t="shared" si="5"/>
        <v>#DIV/0!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 t="s">
        <v>54</v>
      </c>
      <c r="AH34" s="14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4" t="s">
        <v>80</v>
      </c>
      <c r="B35" s="14" t="s">
        <v>38</v>
      </c>
      <c r="C35" s="14"/>
      <c r="D35" s="14"/>
      <c r="E35" s="14"/>
      <c r="F35" s="14"/>
      <c r="G35" s="15">
        <v>0</v>
      </c>
      <c r="H35" s="14">
        <v>50</v>
      </c>
      <c r="I35" s="14" t="s">
        <v>39</v>
      </c>
      <c r="J35" s="14"/>
      <c r="K35" s="14"/>
      <c r="L35" s="14">
        <f t="shared" si="2"/>
        <v>0</v>
      </c>
      <c r="M35" s="14"/>
      <c r="N35" s="14"/>
      <c r="O35" s="14"/>
      <c r="P35" s="14">
        <v>0</v>
      </c>
      <c r="Q35" s="14">
        <f t="shared" si="3"/>
        <v>0</v>
      </c>
      <c r="R35" s="16"/>
      <c r="S35" s="16"/>
      <c r="T35" s="14"/>
      <c r="U35" s="14" t="e">
        <f t="shared" si="4"/>
        <v>#DIV/0!</v>
      </c>
      <c r="V35" s="14" t="e">
        <f t="shared" si="5"/>
        <v>#DIV/0!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 t="s">
        <v>54</v>
      </c>
      <c r="AH35" s="14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81</v>
      </c>
      <c r="B36" s="1" t="s">
        <v>44</v>
      </c>
      <c r="C36" s="1">
        <v>1755</v>
      </c>
      <c r="D36" s="1">
        <v>1257</v>
      </c>
      <c r="E36" s="1">
        <v>1421</v>
      </c>
      <c r="F36" s="1">
        <v>1481</v>
      </c>
      <c r="G36" s="8">
        <v>0.4</v>
      </c>
      <c r="H36" s="1">
        <v>45</v>
      </c>
      <c r="I36" s="1" t="s">
        <v>39</v>
      </c>
      <c r="J36" s="1"/>
      <c r="K36" s="1">
        <v>1458</v>
      </c>
      <c r="L36" s="1">
        <f t="shared" si="2"/>
        <v>-37</v>
      </c>
      <c r="M36" s="1"/>
      <c r="N36" s="1"/>
      <c r="O36" s="1">
        <v>800</v>
      </c>
      <c r="P36" s="1">
        <v>360.28</v>
      </c>
      <c r="Q36" s="1">
        <f t="shared" si="3"/>
        <v>284.2</v>
      </c>
      <c r="R36" s="5">
        <f t="shared" ref="R36:R49" si="11">11*Q36-P36-O36-F36</f>
        <v>484.92000000000007</v>
      </c>
      <c r="S36" s="5"/>
      <c r="T36" s="1"/>
      <c r="U36" s="1">
        <f t="shared" si="4"/>
        <v>11</v>
      </c>
      <c r="V36" s="1">
        <f t="shared" si="5"/>
        <v>9.2937368050668532</v>
      </c>
      <c r="W36" s="1">
        <v>316.2</v>
      </c>
      <c r="X36" s="1">
        <v>329.04</v>
      </c>
      <c r="Y36" s="1">
        <v>302.39999999999998</v>
      </c>
      <c r="Z36" s="1">
        <v>340.6</v>
      </c>
      <c r="AA36" s="1">
        <v>388</v>
      </c>
      <c r="AB36" s="1">
        <v>374</v>
      </c>
      <c r="AC36" s="1">
        <v>412.08</v>
      </c>
      <c r="AD36" s="1">
        <v>417.48</v>
      </c>
      <c r="AE36" s="1">
        <v>360.48</v>
      </c>
      <c r="AF36" s="1">
        <v>355.88</v>
      </c>
      <c r="AG36" s="1" t="s">
        <v>82</v>
      </c>
      <c r="AH36" s="1">
        <f t="shared" ref="AH36:AH49" si="12">G36*R36</f>
        <v>193.96800000000005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83</v>
      </c>
      <c r="B37" s="1" t="s">
        <v>44</v>
      </c>
      <c r="C37" s="1">
        <v>491</v>
      </c>
      <c r="D37" s="1">
        <v>526</v>
      </c>
      <c r="E37" s="1">
        <v>516</v>
      </c>
      <c r="F37" s="1">
        <v>463</v>
      </c>
      <c r="G37" s="8">
        <v>0.45</v>
      </c>
      <c r="H37" s="1">
        <v>50</v>
      </c>
      <c r="I37" s="10" t="s">
        <v>84</v>
      </c>
      <c r="J37" s="1"/>
      <c r="K37" s="1">
        <v>559</v>
      </c>
      <c r="L37" s="1">
        <f t="shared" si="2"/>
        <v>-43</v>
      </c>
      <c r="M37" s="1"/>
      <c r="N37" s="1"/>
      <c r="O37" s="1"/>
      <c r="P37" s="1">
        <v>400</v>
      </c>
      <c r="Q37" s="1">
        <f t="shared" si="3"/>
        <v>103.2</v>
      </c>
      <c r="R37" s="5">
        <v>200</v>
      </c>
      <c r="S37" s="5"/>
      <c r="T37" s="1"/>
      <c r="U37" s="1">
        <f t="shared" si="4"/>
        <v>10.300387596899224</v>
      </c>
      <c r="V37" s="1">
        <f t="shared" si="5"/>
        <v>8.3624031007751931</v>
      </c>
      <c r="W37" s="1">
        <v>109.4</v>
      </c>
      <c r="X37" s="1">
        <v>87.2</v>
      </c>
      <c r="Y37" s="1">
        <v>79.599999999999994</v>
      </c>
      <c r="Z37" s="1">
        <v>88.6</v>
      </c>
      <c r="AA37" s="1">
        <v>86.8</v>
      </c>
      <c r="AB37" s="1">
        <v>84.8</v>
      </c>
      <c r="AC37" s="1">
        <v>93.2</v>
      </c>
      <c r="AD37" s="1">
        <v>97.6</v>
      </c>
      <c r="AE37" s="1">
        <v>102.4</v>
      </c>
      <c r="AF37" s="1">
        <v>95.4</v>
      </c>
      <c r="AG37" s="1" t="s">
        <v>85</v>
      </c>
      <c r="AH37" s="1">
        <f t="shared" si="12"/>
        <v>90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86</v>
      </c>
      <c r="B38" s="1" t="s">
        <v>44</v>
      </c>
      <c r="C38" s="1">
        <v>2104</v>
      </c>
      <c r="D38" s="1">
        <v>1002</v>
      </c>
      <c r="E38" s="1">
        <v>1536</v>
      </c>
      <c r="F38" s="1">
        <v>1469</v>
      </c>
      <c r="G38" s="8">
        <v>0.4</v>
      </c>
      <c r="H38" s="1">
        <v>45</v>
      </c>
      <c r="I38" s="1" t="s">
        <v>39</v>
      </c>
      <c r="J38" s="1"/>
      <c r="K38" s="1">
        <v>1571</v>
      </c>
      <c r="L38" s="1">
        <f t="shared" ref="L38:L69" si="13">E38-K38</f>
        <v>-35</v>
      </c>
      <c r="M38" s="1"/>
      <c r="N38" s="1"/>
      <c r="O38" s="1">
        <v>600</v>
      </c>
      <c r="P38" s="1">
        <v>360.42999999999938</v>
      </c>
      <c r="Q38" s="1">
        <f t="shared" ref="Q38:Q69" si="14">E38/5</f>
        <v>307.2</v>
      </c>
      <c r="R38" s="5">
        <f t="shared" si="11"/>
        <v>949.77000000000044</v>
      </c>
      <c r="S38" s="5"/>
      <c r="T38" s="1"/>
      <c r="U38" s="1">
        <f t="shared" ref="U38:U69" si="15">(F38+O38+P38+R38)/Q38</f>
        <v>11</v>
      </c>
      <c r="V38" s="1">
        <f t="shared" ref="V38:V69" si="16">(F38+O38+P38)/Q38</f>
        <v>7.9083007812499986</v>
      </c>
      <c r="W38" s="1">
        <v>305.39999999999998</v>
      </c>
      <c r="X38" s="1">
        <v>320.83999999999997</v>
      </c>
      <c r="Y38" s="1">
        <v>319.39999999999998</v>
      </c>
      <c r="Z38" s="1">
        <v>339.2</v>
      </c>
      <c r="AA38" s="1">
        <v>421</v>
      </c>
      <c r="AB38" s="1">
        <v>409.6</v>
      </c>
      <c r="AC38" s="1">
        <v>417.88</v>
      </c>
      <c r="AD38" s="1">
        <v>437.88</v>
      </c>
      <c r="AE38" s="1">
        <v>367.68</v>
      </c>
      <c r="AF38" s="1">
        <v>356.48</v>
      </c>
      <c r="AG38" s="1" t="s">
        <v>82</v>
      </c>
      <c r="AH38" s="1">
        <f t="shared" si="12"/>
        <v>379.90800000000019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87</v>
      </c>
      <c r="B39" s="1" t="s">
        <v>38</v>
      </c>
      <c r="C39" s="1">
        <v>249.767</v>
      </c>
      <c r="D39" s="1">
        <v>1052.7550000000001</v>
      </c>
      <c r="E39" s="1">
        <v>380.48599999999999</v>
      </c>
      <c r="F39" s="1">
        <v>867.08299999999997</v>
      </c>
      <c r="G39" s="8">
        <v>1</v>
      </c>
      <c r="H39" s="1">
        <v>45</v>
      </c>
      <c r="I39" s="1" t="s">
        <v>39</v>
      </c>
      <c r="J39" s="1"/>
      <c r="K39" s="1">
        <v>378.35899999999998</v>
      </c>
      <c r="L39" s="1">
        <f t="shared" si="13"/>
        <v>2.1270000000000095</v>
      </c>
      <c r="M39" s="1"/>
      <c r="N39" s="1"/>
      <c r="O39" s="1"/>
      <c r="P39" s="1">
        <v>0</v>
      </c>
      <c r="Q39" s="1">
        <f t="shared" si="14"/>
        <v>76.097200000000001</v>
      </c>
      <c r="R39" s="5"/>
      <c r="S39" s="5"/>
      <c r="T39" s="1"/>
      <c r="U39" s="1">
        <f t="shared" si="15"/>
        <v>11.394413986322755</v>
      </c>
      <c r="V39" s="1">
        <f t="shared" si="16"/>
        <v>11.394413986322755</v>
      </c>
      <c r="W39" s="1">
        <v>83.647599999999997</v>
      </c>
      <c r="X39" s="1">
        <v>110.18</v>
      </c>
      <c r="Y39" s="1">
        <v>92.114599999999996</v>
      </c>
      <c r="Z39" s="1">
        <v>78.137</v>
      </c>
      <c r="AA39" s="1">
        <v>90.4054</v>
      </c>
      <c r="AB39" s="1">
        <v>87.096800000000002</v>
      </c>
      <c r="AC39" s="1">
        <v>108.16540000000001</v>
      </c>
      <c r="AD39" s="1">
        <v>107.7936</v>
      </c>
      <c r="AE39" s="1">
        <v>90.783000000000001</v>
      </c>
      <c r="AF39" s="1">
        <v>102.10680000000001</v>
      </c>
      <c r="AG39" s="1"/>
      <c r="AH39" s="1">
        <f t="shared" si="12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0" t="s">
        <v>88</v>
      </c>
      <c r="B40" s="1" t="s">
        <v>44</v>
      </c>
      <c r="C40" s="1"/>
      <c r="D40" s="1"/>
      <c r="E40" s="1"/>
      <c r="F40" s="1"/>
      <c r="G40" s="8">
        <v>0.45</v>
      </c>
      <c r="H40" s="1">
        <v>45</v>
      </c>
      <c r="I40" s="1" t="s">
        <v>39</v>
      </c>
      <c r="J40" s="1"/>
      <c r="K40" s="1"/>
      <c r="L40" s="1">
        <f t="shared" si="13"/>
        <v>0</v>
      </c>
      <c r="M40" s="1"/>
      <c r="N40" s="1"/>
      <c r="O40" s="1"/>
      <c r="P40" s="10"/>
      <c r="Q40" s="1">
        <f t="shared" si="14"/>
        <v>0</v>
      </c>
      <c r="R40" s="17">
        <v>10</v>
      </c>
      <c r="S40" s="5"/>
      <c r="T40" s="1"/>
      <c r="U40" s="1" t="e">
        <f t="shared" si="15"/>
        <v>#DIV/0!</v>
      </c>
      <c r="V40" s="1" t="e">
        <f t="shared" si="16"/>
        <v>#DIV/0!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-0.2</v>
      </c>
      <c r="AG40" s="10" t="s">
        <v>89</v>
      </c>
      <c r="AH40" s="1">
        <f t="shared" si="12"/>
        <v>4.5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90</v>
      </c>
      <c r="B41" s="1" t="s">
        <v>44</v>
      </c>
      <c r="C41" s="1">
        <v>253</v>
      </c>
      <c r="D41" s="1">
        <v>708</v>
      </c>
      <c r="E41" s="1">
        <v>436</v>
      </c>
      <c r="F41" s="1">
        <v>502</v>
      </c>
      <c r="G41" s="8">
        <v>0.35</v>
      </c>
      <c r="H41" s="1">
        <v>40</v>
      </c>
      <c r="I41" s="1" t="s">
        <v>39</v>
      </c>
      <c r="J41" s="1"/>
      <c r="K41" s="1">
        <v>460</v>
      </c>
      <c r="L41" s="1">
        <f t="shared" si="13"/>
        <v>-24</v>
      </c>
      <c r="M41" s="1"/>
      <c r="N41" s="1"/>
      <c r="O41" s="1"/>
      <c r="P41" s="1">
        <v>245.17000000000019</v>
      </c>
      <c r="Q41" s="1">
        <f t="shared" si="14"/>
        <v>87.2</v>
      </c>
      <c r="R41" s="5">
        <f t="shared" si="11"/>
        <v>212.02999999999986</v>
      </c>
      <c r="S41" s="5"/>
      <c r="T41" s="1"/>
      <c r="U41" s="1">
        <f t="shared" si="15"/>
        <v>11</v>
      </c>
      <c r="V41" s="1">
        <f t="shared" si="16"/>
        <v>8.5684633027522956</v>
      </c>
      <c r="W41" s="1">
        <v>87</v>
      </c>
      <c r="X41" s="1">
        <v>84</v>
      </c>
      <c r="Y41" s="1">
        <v>88.2</v>
      </c>
      <c r="Z41" s="1">
        <v>88.2</v>
      </c>
      <c r="AA41" s="1">
        <v>83.8</v>
      </c>
      <c r="AB41" s="1">
        <v>85.6</v>
      </c>
      <c r="AC41" s="1">
        <v>86.8</v>
      </c>
      <c r="AD41" s="1">
        <v>84.4</v>
      </c>
      <c r="AE41" s="1">
        <v>93</v>
      </c>
      <c r="AF41" s="1">
        <v>96.4</v>
      </c>
      <c r="AG41" s="1" t="s">
        <v>91</v>
      </c>
      <c r="AH41" s="1">
        <f t="shared" si="12"/>
        <v>74.210499999999939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92</v>
      </c>
      <c r="B42" s="1" t="s">
        <v>38</v>
      </c>
      <c r="C42" s="1">
        <v>140.44800000000001</v>
      </c>
      <c r="D42" s="1">
        <v>436.41800000000001</v>
      </c>
      <c r="E42" s="1">
        <v>185.184</v>
      </c>
      <c r="F42" s="1">
        <v>283.15199999999999</v>
      </c>
      <c r="G42" s="8">
        <v>1</v>
      </c>
      <c r="H42" s="1">
        <v>40</v>
      </c>
      <c r="I42" s="1" t="s">
        <v>39</v>
      </c>
      <c r="J42" s="1"/>
      <c r="K42" s="1">
        <v>264.50200000000001</v>
      </c>
      <c r="L42" s="1">
        <f t="shared" si="13"/>
        <v>-79.318000000000012</v>
      </c>
      <c r="M42" s="1"/>
      <c r="N42" s="1"/>
      <c r="O42" s="1"/>
      <c r="P42" s="1">
        <v>76.90419999999996</v>
      </c>
      <c r="Q42" s="1">
        <f t="shared" si="14"/>
        <v>37.036799999999999</v>
      </c>
      <c r="R42" s="5">
        <f t="shared" si="11"/>
        <v>47.34860000000009</v>
      </c>
      <c r="S42" s="5"/>
      <c r="T42" s="1"/>
      <c r="U42" s="1">
        <f t="shared" si="15"/>
        <v>11</v>
      </c>
      <c r="V42" s="1">
        <f t="shared" si="16"/>
        <v>9.7215796181095548</v>
      </c>
      <c r="W42" s="1">
        <v>40.475999999999999</v>
      </c>
      <c r="X42" s="1">
        <v>41.3658</v>
      </c>
      <c r="Y42" s="1">
        <v>31.4436</v>
      </c>
      <c r="Z42" s="1">
        <v>23.841000000000001</v>
      </c>
      <c r="AA42" s="1">
        <v>36.800199999999997</v>
      </c>
      <c r="AB42" s="1">
        <v>41.345799999999997</v>
      </c>
      <c r="AC42" s="1">
        <v>42.302999999999997</v>
      </c>
      <c r="AD42" s="1">
        <v>37.071199999999997</v>
      </c>
      <c r="AE42" s="1">
        <v>27.779800000000002</v>
      </c>
      <c r="AF42" s="1">
        <v>34.947200000000002</v>
      </c>
      <c r="AG42" s="1"/>
      <c r="AH42" s="1">
        <f t="shared" si="12"/>
        <v>47.34860000000009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93</v>
      </c>
      <c r="B43" s="1" t="s">
        <v>44</v>
      </c>
      <c r="C43" s="1">
        <v>368</v>
      </c>
      <c r="D43" s="1">
        <v>207</v>
      </c>
      <c r="E43" s="1">
        <v>298</v>
      </c>
      <c r="F43" s="1">
        <v>257</v>
      </c>
      <c r="G43" s="8">
        <v>0.4</v>
      </c>
      <c r="H43" s="1">
        <v>40</v>
      </c>
      <c r="I43" s="1" t="s">
        <v>39</v>
      </c>
      <c r="J43" s="1"/>
      <c r="K43" s="1">
        <v>343</v>
      </c>
      <c r="L43" s="1">
        <f t="shared" si="13"/>
        <v>-45</v>
      </c>
      <c r="M43" s="1"/>
      <c r="N43" s="1"/>
      <c r="O43" s="1"/>
      <c r="P43" s="1">
        <v>267.39999999999998</v>
      </c>
      <c r="Q43" s="1">
        <f t="shared" si="14"/>
        <v>59.6</v>
      </c>
      <c r="R43" s="5">
        <f t="shared" si="11"/>
        <v>131.20000000000005</v>
      </c>
      <c r="S43" s="5"/>
      <c r="T43" s="1"/>
      <c r="U43" s="1">
        <f t="shared" si="15"/>
        <v>11</v>
      </c>
      <c r="V43" s="1">
        <f t="shared" si="16"/>
        <v>8.7986577181208041</v>
      </c>
      <c r="W43" s="1">
        <v>60</v>
      </c>
      <c r="X43" s="1">
        <v>49.6</v>
      </c>
      <c r="Y43" s="1">
        <v>38.200000000000003</v>
      </c>
      <c r="Z43" s="1">
        <v>47.4</v>
      </c>
      <c r="AA43" s="1">
        <v>61.6</v>
      </c>
      <c r="AB43" s="1">
        <v>55</v>
      </c>
      <c r="AC43" s="1">
        <v>43.4</v>
      </c>
      <c r="AD43" s="1">
        <v>40.200000000000003</v>
      </c>
      <c r="AE43" s="1">
        <v>45</v>
      </c>
      <c r="AF43" s="1">
        <v>48.8</v>
      </c>
      <c r="AG43" s="1"/>
      <c r="AH43" s="1">
        <f t="shared" si="12"/>
        <v>52.480000000000018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94</v>
      </c>
      <c r="B44" s="1" t="s">
        <v>44</v>
      </c>
      <c r="C44" s="1">
        <v>566</v>
      </c>
      <c r="D44" s="1">
        <v>199</v>
      </c>
      <c r="E44" s="1">
        <v>269</v>
      </c>
      <c r="F44" s="1">
        <v>444</v>
      </c>
      <c r="G44" s="8">
        <v>0.4</v>
      </c>
      <c r="H44" s="1">
        <v>45</v>
      </c>
      <c r="I44" s="1" t="s">
        <v>39</v>
      </c>
      <c r="J44" s="1"/>
      <c r="K44" s="1">
        <v>320</v>
      </c>
      <c r="L44" s="1">
        <f t="shared" si="13"/>
        <v>-51</v>
      </c>
      <c r="M44" s="1"/>
      <c r="N44" s="1"/>
      <c r="O44" s="1"/>
      <c r="P44" s="1">
        <v>136</v>
      </c>
      <c r="Q44" s="1">
        <f t="shared" si="14"/>
        <v>53.8</v>
      </c>
      <c r="R44" s="5">
        <f t="shared" si="11"/>
        <v>11.799999999999955</v>
      </c>
      <c r="S44" s="5"/>
      <c r="T44" s="1"/>
      <c r="U44" s="1">
        <f t="shared" si="15"/>
        <v>11</v>
      </c>
      <c r="V44" s="1">
        <f t="shared" si="16"/>
        <v>10.780669144981413</v>
      </c>
      <c r="W44" s="1">
        <v>62.6</v>
      </c>
      <c r="X44" s="1">
        <v>64.400000000000006</v>
      </c>
      <c r="Y44" s="1">
        <v>69.599999999999994</v>
      </c>
      <c r="Z44" s="1">
        <v>88.4</v>
      </c>
      <c r="AA44" s="1">
        <v>96</v>
      </c>
      <c r="AB44" s="1">
        <v>92</v>
      </c>
      <c r="AC44" s="1">
        <v>76</v>
      </c>
      <c r="AD44" s="1">
        <v>51</v>
      </c>
      <c r="AE44" s="1">
        <v>60.4</v>
      </c>
      <c r="AF44" s="1">
        <v>65.2</v>
      </c>
      <c r="AG44" s="1" t="s">
        <v>82</v>
      </c>
      <c r="AH44" s="1">
        <f t="shared" si="12"/>
        <v>4.719999999999982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95</v>
      </c>
      <c r="B45" s="1" t="s">
        <v>38</v>
      </c>
      <c r="C45" s="1">
        <v>200.804</v>
      </c>
      <c r="D45" s="1">
        <v>604.524</v>
      </c>
      <c r="E45" s="1">
        <v>299.29399999999998</v>
      </c>
      <c r="F45" s="1">
        <v>414.62</v>
      </c>
      <c r="G45" s="8">
        <v>1</v>
      </c>
      <c r="H45" s="1">
        <v>40</v>
      </c>
      <c r="I45" s="1" t="s">
        <v>39</v>
      </c>
      <c r="J45" s="1"/>
      <c r="K45" s="1">
        <v>380.13799999999998</v>
      </c>
      <c r="L45" s="1">
        <f t="shared" si="13"/>
        <v>-80.843999999999994</v>
      </c>
      <c r="M45" s="1"/>
      <c r="N45" s="1"/>
      <c r="O45" s="1"/>
      <c r="P45" s="1">
        <v>86.484599999999915</v>
      </c>
      <c r="Q45" s="1">
        <f t="shared" si="14"/>
        <v>59.858799999999995</v>
      </c>
      <c r="R45" s="5">
        <f t="shared" si="11"/>
        <v>157.34220000000005</v>
      </c>
      <c r="S45" s="5"/>
      <c r="T45" s="1"/>
      <c r="U45" s="1">
        <f t="shared" si="15"/>
        <v>11</v>
      </c>
      <c r="V45" s="1">
        <f t="shared" si="16"/>
        <v>8.3714441318569683</v>
      </c>
      <c r="W45" s="1">
        <v>60.180399999999999</v>
      </c>
      <c r="X45" s="1">
        <v>63.2288</v>
      </c>
      <c r="Y45" s="1">
        <v>48.058199999999999</v>
      </c>
      <c r="Z45" s="1">
        <v>40.590400000000002</v>
      </c>
      <c r="AA45" s="1">
        <v>55.319200000000002</v>
      </c>
      <c r="AB45" s="1">
        <v>62.041200000000003</v>
      </c>
      <c r="AC45" s="1">
        <v>56.139000000000003</v>
      </c>
      <c r="AD45" s="1">
        <v>48.115600000000001</v>
      </c>
      <c r="AE45" s="1">
        <v>43.247799999999998</v>
      </c>
      <c r="AF45" s="1">
        <v>50.0242</v>
      </c>
      <c r="AG45" s="1"/>
      <c r="AH45" s="1">
        <f t="shared" si="12"/>
        <v>157.34220000000005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96</v>
      </c>
      <c r="B46" s="1" t="s">
        <v>44</v>
      </c>
      <c r="C46" s="1">
        <v>320</v>
      </c>
      <c r="D46" s="1">
        <v>1465</v>
      </c>
      <c r="E46" s="1">
        <v>832</v>
      </c>
      <c r="F46" s="1">
        <v>909</v>
      </c>
      <c r="G46" s="8">
        <v>0.35</v>
      </c>
      <c r="H46" s="1">
        <v>40</v>
      </c>
      <c r="I46" s="1" t="s">
        <v>39</v>
      </c>
      <c r="J46" s="1"/>
      <c r="K46" s="1">
        <v>877</v>
      </c>
      <c r="L46" s="1">
        <f t="shared" si="13"/>
        <v>-45</v>
      </c>
      <c r="M46" s="1"/>
      <c r="N46" s="1"/>
      <c r="O46" s="1"/>
      <c r="P46" s="1">
        <v>495.04999999999973</v>
      </c>
      <c r="Q46" s="1">
        <f t="shared" si="14"/>
        <v>166.4</v>
      </c>
      <c r="R46" s="5">
        <f t="shared" si="11"/>
        <v>426.35000000000036</v>
      </c>
      <c r="S46" s="5"/>
      <c r="T46" s="1"/>
      <c r="U46" s="1">
        <f t="shared" si="15"/>
        <v>11</v>
      </c>
      <c r="V46" s="1">
        <f t="shared" si="16"/>
        <v>8.4378004807692282</v>
      </c>
      <c r="W46" s="1">
        <v>166.2</v>
      </c>
      <c r="X46" s="1">
        <v>156.4</v>
      </c>
      <c r="Y46" s="1">
        <v>147.6</v>
      </c>
      <c r="Z46" s="1">
        <v>139.4</v>
      </c>
      <c r="AA46" s="1">
        <v>135</v>
      </c>
      <c r="AB46" s="1">
        <v>139</v>
      </c>
      <c r="AC46" s="1">
        <v>134.4</v>
      </c>
      <c r="AD46" s="1">
        <v>137</v>
      </c>
      <c r="AE46" s="1">
        <v>146.80000000000001</v>
      </c>
      <c r="AF46" s="1">
        <v>145.6</v>
      </c>
      <c r="AG46" s="1"/>
      <c r="AH46" s="1">
        <f t="shared" si="12"/>
        <v>149.22250000000011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97</v>
      </c>
      <c r="B47" s="1" t="s">
        <v>44</v>
      </c>
      <c r="C47" s="1">
        <v>415</v>
      </c>
      <c r="D47" s="1">
        <v>909</v>
      </c>
      <c r="E47" s="1">
        <v>738</v>
      </c>
      <c r="F47" s="1">
        <v>527</v>
      </c>
      <c r="G47" s="8">
        <v>0.4</v>
      </c>
      <c r="H47" s="1">
        <v>40</v>
      </c>
      <c r="I47" s="1" t="s">
        <v>39</v>
      </c>
      <c r="J47" s="1"/>
      <c r="K47" s="1">
        <v>760</v>
      </c>
      <c r="L47" s="1">
        <f t="shared" si="13"/>
        <v>-22</v>
      </c>
      <c r="M47" s="1"/>
      <c r="N47" s="1"/>
      <c r="O47" s="1">
        <v>400</v>
      </c>
      <c r="P47" s="1">
        <v>269.49</v>
      </c>
      <c r="Q47" s="1">
        <f t="shared" si="14"/>
        <v>147.6</v>
      </c>
      <c r="R47" s="5">
        <f t="shared" si="11"/>
        <v>427.1099999999999</v>
      </c>
      <c r="S47" s="5"/>
      <c r="T47" s="1"/>
      <c r="U47" s="1">
        <f t="shared" si="15"/>
        <v>11</v>
      </c>
      <c r="V47" s="1">
        <f t="shared" si="16"/>
        <v>8.1063008130081311</v>
      </c>
      <c r="W47" s="1">
        <v>150.6</v>
      </c>
      <c r="X47" s="1">
        <v>148.6</v>
      </c>
      <c r="Y47" s="1">
        <v>118</v>
      </c>
      <c r="Z47" s="1">
        <v>137.6</v>
      </c>
      <c r="AA47" s="1">
        <v>136.6</v>
      </c>
      <c r="AB47" s="1">
        <v>109.6</v>
      </c>
      <c r="AC47" s="1">
        <v>135</v>
      </c>
      <c r="AD47" s="1">
        <v>143.6</v>
      </c>
      <c r="AE47" s="1">
        <v>137</v>
      </c>
      <c r="AF47" s="1">
        <v>138.19999999999999</v>
      </c>
      <c r="AG47" s="1"/>
      <c r="AH47" s="1">
        <f t="shared" si="12"/>
        <v>170.84399999999997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98</v>
      </c>
      <c r="B48" s="1" t="s">
        <v>38</v>
      </c>
      <c r="C48" s="1">
        <v>299.56200000000001</v>
      </c>
      <c r="D48" s="1">
        <v>835.21299999999997</v>
      </c>
      <c r="E48" s="1">
        <v>458.37799999999999</v>
      </c>
      <c r="F48" s="1">
        <v>617.57100000000003</v>
      </c>
      <c r="G48" s="8">
        <v>1</v>
      </c>
      <c r="H48" s="1">
        <v>50</v>
      </c>
      <c r="I48" s="1" t="s">
        <v>39</v>
      </c>
      <c r="J48" s="1"/>
      <c r="K48" s="1">
        <v>477.96899999999999</v>
      </c>
      <c r="L48" s="1">
        <f t="shared" si="13"/>
        <v>-19.591000000000008</v>
      </c>
      <c r="M48" s="1"/>
      <c r="N48" s="1"/>
      <c r="O48" s="1"/>
      <c r="P48" s="1">
        <v>208.2920199999993</v>
      </c>
      <c r="Q48" s="1">
        <f t="shared" si="14"/>
        <v>91.675600000000003</v>
      </c>
      <c r="R48" s="5">
        <f t="shared" si="11"/>
        <v>182.56858000000068</v>
      </c>
      <c r="S48" s="5"/>
      <c r="T48" s="1"/>
      <c r="U48" s="1">
        <f t="shared" si="15"/>
        <v>11</v>
      </c>
      <c r="V48" s="1">
        <f t="shared" si="16"/>
        <v>9.0085368407733277</v>
      </c>
      <c r="W48" s="1">
        <v>85.191200000000009</v>
      </c>
      <c r="X48" s="1">
        <v>93.194800000000001</v>
      </c>
      <c r="Y48" s="1">
        <v>91.962000000000003</v>
      </c>
      <c r="Z48" s="1">
        <v>90.626199999999997</v>
      </c>
      <c r="AA48" s="1">
        <v>89.746400000000008</v>
      </c>
      <c r="AB48" s="1">
        <v>92.072199999999995</v>
      </c>
      <c r="AC48" s="1">
        <v>98.713800000000006</v>
      </c>
      <c r="AD48" s="1">
        <v>93.717999999999989</v>
      </c>
      <c r="AE48" s="1">
        <v>97.136200000000002</v>
      </c>
      <c r="AF48" s="1">
        <v>97.788800000000009</v>
      </c>
      <c r="AG48" s="1"/>
      <c r="AH48" s="1">
        <f t="shared" si="12"/>
        <v>182.56858000000068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99</v>
      </c>
      <c r="B49" s="1" t="s">
        <v>38</v>
      </c>
      <c r="C49" s="1">
        <v>645.21500000000003</v>
      </c>
      <c r="D49" s="1">
        <v>1693.4780000000001</v>
      </c>
      <c r="E49" s="1">
        <v>828.08699999999999</v>
      </c>
      <c r="F49" s="1">
        <v>1222.7919999999999</v>
      </c>
      <c r="G49" s="8">
        <v>1</v>
      </c>
      <c r="H49" s="1">
        <v>50</v>
      </c>
      <c r="I49" s="1" t="s">
        <v>39</v>
      </c>
      <c r="J49" s="1"/>
      <c r="K49" s="1">
        <v>982.29899999999998</v>
      </c>
      <c r="L49" s="1">
        <f t="shared" si="13"/>
        <v>-154.21199999999999</v>
      </c>
      <c r="M49" s="1"/>
      <c r="N49" s="1"/>
      <c r="O49" s="1"/>
      <c r="P49" s="1">
        <v>292.82004000000001</v>
      </c>
      <c r="Q49" s="1">
        <f t="shared" si="14"/>
        <v>165.6174</v>
      </c>
      <c r="R49" s="5">
        <f t="shared" si="11"/>
        <v>306.17936000000009</v>
      </c>
      <c r="S49" s="5"/>
      <c r="T49" s="1"/>
      <c r="U49" s="1">
        <f t="shared" si="15"/>
        <v>11</v>
      </c>
      <c r="V49" s="1">
        <f t="shared" si="16"/>
        <v>9.1512850702885071</v>
      </c>
      <c r="W49" s="1">
        <v>162.67779999999999</v>
      </c>
      <c r="X49" s="1">
        <v>180.78700000000001</v>
      </c>
      <c r="Y49" s="1">
        <v>158.94300000000001</v>
      </c>
      <c r="Z49" s="1">
        <v>165.5384</v>
      </c>
      <c r="AA49" s="1">
        <v>181.33680000000001</v>
      </c>
      <c r="AB49" s="1">
        <v>179.02600000000001</v>
      </c>
      <c r="AC49" s="1">
        <v>174.50700000000001</v>
      </c>
      <c r="AD49" s="1">
        <v>165.489</v>
      </c>
      <c r="AE49" s="1">
        <v>185.25800000000001</v>
      </c>
      <c r="AF49" s="1">
        <v>176.55199999999999</v>
      </c>
      <c r="AG49" s="1"/>
      <c r="AH49" s="1">
        <f t="shared" si="12"/>
        <v>306.17936000000009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4" t="s">
        <v>100</v>
      </c>
      <c r="B50" s="14" t="s">
        <v>38</v>
      </c>
      <c r="C50" s="14"/>
      <c r="D50" s="14"/>
      <c r="E50" s="14"/>
      <c r="F50" s="14"/>
      <c r="G50" s="15">
        <v>0</v>
      </c>
      <c r="H50" s="14">
        <v>40</v>
      </c>
      <c r="I50" s="14" t="s">
        <v>39</v>
      </c>
      <c r="J50" s="14"/>
      <c r="K50" s="14"/>
      <c r="L50" s="14">
        <f t="shared" si="13"/>
        <v>0</v>
      </c>
      <c r="M50" s="14"/>
      <c r="N50" s="14"/>
      <c r="O50" s="14"/>
      <c r="P50" s="14">
        <v>0</v>
      </c>
      <c r="Q50" s="14">
        <f t="shared" si="14"/>
        <v>0</v>
      </c>
      <c r="R50" s="16"/>
      <c r="S50" s="16"/>
      <c r="T50" s="14"/>
      <c r="U50" s="14" t="e">
        <f t="shared" si="15"/>
        <v>#DIV/0!</v>
      </c>
      <c r="V50" s="14" t="e">
        <f t="shared" si="16"/>
        <v>#DIV/0!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 t="s">
        <v>54</v>
      </c>
      <c r="AH50" s="14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101</v>
      </c>
      <c r="B51" s="1" t="s">
        <v>44</v>
      </c>
      <c r="C51" s="1">
        <v>219</v>
      </c>
      <c r="D51" s="1">
        <v>1050</v>
      </c>
      <c r="E51" s="1">
        <v>742</v>
      </c>
      <c r="F51" s="1">
        <v>516</v>
      </c>
      <c r="G51" s="8">
        <v>0.45</v>
      </c>
      <c r="H51" s="1">
        <v>50</v>
      </c>
      <c r="I51" s="10" t="s">
        <v>84</v>
      </c>
      <c r="J51" s="1"/>
      <c r="K51" s="1">
        <v>752</v>
      </c>
      <c r="L51" s="1">
        <f t="shared" si="13"/>
        <v>-10</v>
      </c>
      <c r="M51" s="1"/>
      <c r="N51" s="1"/>
      <c r="O51" s="1"/>
      <c r="P51" s="1">
        <v>170</v>
      </c>
      <c r="Q51" s="1">
        <f t="shared" si="14"/>
        <v>148.4</v>
      </c>
      <c r="R51" s="5">
        <v>390</v>
      </c>
      <c r="S51" s="5"/>
      <c r="T51" s="1"/>
      <c r="U51" s="1">
        <f t="shared" si="15"/>
        <v>7.2506738544474389</v>
      </c>
      <c r="V51" s="1">
        <f t="shared" si="16"/>
        <v>4.6226415094339623</v>
      </c>
      <c r="W51" s="1">
        <v>119.2</v>
      </c>
      <c r="X51" s="1">
        <v>123.2</v>
      </c>
      <c r="Y51" s="1">
        <v>137.80000000000001</v>
      </c>
      <c r="Z51" s="1">
        <v>127.4</v>
      </c>
      <c r="AA51" s="1">
        <v>86.6</v>
      </c>
      <c r="AB51" s="1">
        <v>71.400000000000006</v>
      </c>
      <c r="AC51" s="1">
        <v>86.2</v>
      </c>
      <c r="AD51" s="1">
        <v>88.6</v>
      </c>
      <c r="AE51" s="1">
        <v>103.6</v>
      </c>
      <c r="AF51" s="1">
        <v>107.4</v>
      </c>
      <c r="AG51" s="1" t="s">
        <v>102</v>
      </c>
      <c r="AH51" s="1">
        <f t="shared" ref="AH51:AH57" si="17">G51*R51</f>
        <v>175.5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0" t="s">
        <v>103</v>
      </c>
      <c r="B52" s="1" t="s">
        <v>38</v>
      </c>
      <c r="C52" s="1"/>
      <c r="D52" s="1"/>
      <c r="E52" s="1"/>
      <c r="F52" s="1"/>
      <c r="G52" s="8">
        <v>1</v>
      </c>
      <c r="H52" s="1">
        <v>40</v>
      </c>
      <c r="I52" s="1" t="s">
        <v>39</v>
      </c>
      <c r="J52" s="1"/>
      <c r="K52" s="1"/>
      <c r="L52" s="1">
        <f t="shared" si="13"/>
        <v>0</v>
      </c>
      <c r="M52" s="1"/>
      <c r="N52" s="1"/>
      <c r="O52" s="1"/>
      <c r="P52" s="10"/>
      <c r="Q52" s="1">
        <f t="shared" si="14"/>
        <v>0</v>
      </c>
      <c r="R52" s="17">
        <v>4</v>
      </c>
      <c r="S52" s="5"/>
      <c r="T52" s="1"/>
      <c r="U52" s="1" t="e">
        <f t="shared" si="15"/>
        <v>#DIV/0!</v>
      </c>
      <c r="V52" s="1" t="e">
        <f t="shared" si="16"/>
        <v>#DIV/0!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0" t="s">
        <v>89</v>
      </c>
      <c r="AH52" s="1">
        <f t="shared" si="17"/>
        <v>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104</v>
      </c>
      <c r="B53" s="1" t="s">
        <v>44</v>
      </c>
      <c r="C53" s="1">
        <v>108</v>
      </c>
      <c r="D53" s="1">
        <v>132</v>
      </c>
      <c r="E53" s="1">
        <v>138</v>
      </c>
      <c r="F53" s="1">
        <v>101</v>
      </c>
      <c r="G53" s="8">
        <v>0.4</v>
      </c>
      <c r="H53" s="1">
        <v>40</v>
      </c>
      <c r="I53" s="1" t="s">
        <v>39</v>
      </c>
      <c r="J53" s="1"/>
      <c r="K53" s="1">
        <v>148</v>
      </c>
      <c r="L53" s="1">
        <f t="shared" si="13"/>
        <v>-10</v>
      </c>
      <c r="M53" s="1"/>
      <c r="N53" s="1"/>
      <c r="O53" s="1"/>
      <c r="P53" s="1">
        <v>153.4</v>
      </c>
      <c r="Q53" s="1">
        <f t="shared" si="14"/>
        <v>27.6</v>
      </c>
      <c r="R53" s="5">
        <f t="shared" ref="R53:R56" si="18">11*Q53-P53-O53-F53</f>
        <v>49.200000000000017</v>
      </c>
      <c r="S53" s="5"/>
      <c r="T53" s="1"/>
      <c r="U53" s="1">
        <f t="shared" si="15"/>
        <v>11</v>
      </c>
      <c r="V53" s="1">
        <f t="shared" si="16"/>
        <v>9.2173913043478262</v>
      </c>
      <c r="W53" s="1">
        <v>27.2</v>
      </c>
      <c r="X53" s="1">
        <v>21.2</v>
      </c>
      <c r="Y53" s="1">
        <v>24.6</v>
      </c>
      <c r="Z53" s="1">
        <v>30.4</v>
      </c>
      <c r="AA53" s="1">
        <v>27</v>
      </c>
      <c r="AB53" s="1">
        <v>24.2</v>
      </c>
      <c r="AC53" s="1">
        <v>16.8</v>
      </c>
      <c r="AD53" s="1">
        <v>23.4</v>
      </c>
      <c r="AE53" s="1">
        <v>30.8</v>
      </c>
      <c r="AF53" s="1">
        <v>22.2</v>
      </c>
      <c r="AG53" s="1"/>
      <c r="AH53" s="1">
        <f t="shared" si="17"/>
        <v>19.680000000000007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105</v>
      </c>
      <c r="B54" s="1" t="s">
        <v>44</v>
      </c>
      <c r="C54" s="1">
        <v>10</v>
      </c>
      <c r="D54" s="1">
        <v>144</v>
      </c>
      <c r="E54" s="1">
        <v>61</v>
      </c>
      <c r="F54" s="1">
        <v>85</v>
      </c>
      <c r="G54" s="8">
        <v>0.4</v>
      </c>
      <c r="H54" s="1">
        <v>40</v>
      </c>
      <c r="I54" s="1" t="s">
        <v>39</v>
      </c>
      <c r="J54" s="1"/>
      <c r="K54" s="1">
        <v>75</v>
      </c>
      <c r="L54" s="1">
        <f t="shared" si="13"/>
        <v>-14</v>
      </c>
      <c r="M54" s="1"/>
      <c r="N54" s="1"/>
      <c r="O54" s="1"/>
      <c r="P54" s="1">
        <v>0</v>
      </c>
      <c r="Q54" s="1">
        <f t="shared" si="14"/>
        <v>12.2</v>
      </c>
      <c r="R54" s="5">
        <f t="shared" si="18"/>
        <v>49.199999999999989</v>
      </c>
      <c r="S54" s="5"/>
      <c r="T54" s="1"/>
      <c r="U54" s="1">
        <f t="shared" si="15"/>
        <v>11</v>
      </c>
      <c r="V54" s="1">
        <f t="shared" si="16"/>
        <v>6.9672131147540988</v>
      </c>
      <c r="W54" s="1">
        <v>7</v>
      </c>
      <c r="X54" s="1">
        <v>10.199999999999999</v>
      </c>
      <c r="Y54" s="1">
        <v>15</v>
      </c>
      <c r="Z54" s="1">
        <v>8.8000000000000007</v>
      </c>
      <c r="AA54" s="1">
        <v>8.1999999999999993</v>
      </c>
      <c r="AB54" s="1">
        <v>7.6</v>
      </c>
      <c r="AC54" s="1">
        <v>12.6</v>
      </c>
      <c r="AD54" s="1">
        <v>13</v>
      </c>
      <c r="AE54" s="1">
        <v>9.8000000000000007</v>
      </c>
      <c r="AF54" s="1">
        <v>11</v>
      </c>
      <c r="AG54" s="1"/>
      <c r="AH54" s="1">
        <f t="shared" si="17"/>
        <v>19.679999999999996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106</v>
      </c>
      <c r="B55" s="1" t="s">
        <v>38</v>
      </c>
      <c r="C55" s="1">
        <v>328.12099999999998</v>
      </c>
      <c r="D55" s="1">
        <v>621.48500000000001</v>
      </c>
      <c r="E55" s="1">
        <v>414.714</v>
      </c>
      <c r="F55" s="1">
        <v>484.77800000000002</v>
      </c>
      <c r="G55" s="8">
        <v>1</v>
      </c>
      <c r="H55" s="1">
        <v>50</v>
      </c>
      <c r="I55" s="1" t="s">
        <v>39</v>
      </c>
      <c r="J55" s="1"/>
      <c r="K55" s="1">
        <v>451.78</v>
      </c>
      <c r="L55" s="1">
        <f t="shared" si="13"/>
        <v>-37.065999999999974</v>
      </c>
      <c r="M55" s="1"/>
      <c r="N55" s="1"/>
      <c r="O55" s="1"/>
      <c r="P55" s="1">
        <v>203.06142000000011</v>
      </c>
      <c r="Q55" s="1">
        <f t="shared" si="14"/>
        <v>82.942800000000005</v>
      </c>
      <c r="R55" s="5">
        <f t="shared" si="18"/>
        <v>224.5313799999999</v>
      </c>
      <c r="S55" s="5"/>
      <c r="T55" s="1"/>
      <c r="U55" s="1">
        <f t="shared" si="15"/>
        <v>11</v>
      </c>
      <c r="V55" s="1">
        <f t="shared" si="16"/>
        <v>8.2929370602391064</v>
      </c>
      <c r="W55" s="1">
        <v>75.093600000000009</v>
      </c>
      <c r="X55" s="1">
        <v>78.9392</v>
      </c>
      <c r="Y55" s="1">
        <v>79.328800000000001</v>
      </c>
      <c r="Z55" s="1">
        <v>82.893799999999999</v>
      </c>
      <c r="AA55" s="1">
        <v>86.997600000000006</v>
      </c>
      <c r="AB55" s="1">
        <v>84.325400000000002</v>
      </c>
      <c r="AC55" s="1">
        <v>86.724800000000002</v>
      </c>
      <c r="AD55" s="1">
        <v>84.840999999999994</v>
      </c>
      <c r="AE55" s="1">
        <v>98.678799999999995</v>
      </c>
      <c r="AF55" s="1">
        <v>99.9</v>
      </c>
      <c r="AG55" s="1"/>
      <c r="AH55" s="1">
        <f t="shared" si="17"/>
        <v>224.5313799999999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107</v>
      </c>
      <c r="B56" s="1" t="s">
        <v>38</v>
      </c>
      <c r="C56" s="1">
        <v>778.33699999999999</v>
      </c>
      <c r="D56" s="1">
        <v>1230.0239999999999</v>
      </c>
      <c r="E56" s="1">
        <v>951.86</v>
      </c>
      <c r="F56" s="1">
        <v>811.10299999999995</v>
      </c>
      <c r="G56" s="8">
        <v>1</v>
      </c>
      <c r="H56" s="1">
        <v>50</v>
      </c>
      <c r="I56" s="1" t="s">
        <v>39</v>
      </c>
      <c r="J56" s="1"/>
      <c r="K56" s="1">
        <v>1088.972</v>
      </c>
      <c r="L56" s="1">
        <f t="shared" si="13"/>
        <v>-137.11199999999997</v>
      </c>
      <c r="M56" s="1"/>
      <c r="N56" s="1"/>
      <c r="O56" s="1">
        <v>300</v>
      </c>
      <c r="P56" s="1">
        <v>665.32997999999952</v>
      </c>
      <c r="Q56" s="1">
        <f t="shared" si="14"/>
        <v>190.37200000000001</v>
      </c>
      <c r="R56" s="5">
        <f t="shared" si="18"/>
        <v>317.65902000000062</v>
      </c>
      <c r="S56" s="5"/>
      <c r="T56" s="1"/>
      <c r="U56" s="1">
        <f t="shared" si="15"/>
        <v>11</v>
      </c>
      <c r="V56" s="1">
        <f t="shared" si="16"/>
        <v>9.3313774084424157</v>
      </c>
      <c r="W56" s="1">
        <v>186.78479999999999</v>
      </c>
      <c r="X56" s="1">
        <v>182.07380000000001</v>
      </c>
      <c r="Y56" s="1">
        <v>174.01079999999999</v>
      </c>
      <c r="Z56" s="1">
        <v>186.20859999999999</v>
      </c>
      <c r="AA56" s="1">
        <v>202.4384</v>
      </c>
      <c r="AB56" s="1">
        <v>193.0848</v>
      </c>
      <c r="AC56" s="1">
        <v>176.67519999999999</v>
      </c>
      <c r="AD56" s="1">
        <v>162.6156</v>
      </c>
      <c r="AE56" s="1">
        <v>170.20099999999999</v>
      </c>
      <c r="AF56" s="1">
        <v>177.2114</v>
      </c>
      <c r="AG56" s="1"/>
      <c r="AH56" s="1">
        <f t="shared" si="17"/>
        <v>317.65902000000062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108</v>
      </c>
      <c r="B57" s="1" t="s">
        <v>38</v>
      </c>
      <c r="C57" s="1">
        <v>268.822</v>
      </c>
      <c r="D57" s="1"/>
      <c r="E57" s="1">
        <v>21.216000000000001</v>
      </c>
      <c r="F57" s="1">
        <v>247.22800000000001</v>
      </c>
      <c r="G57" s="8">
        <v>1</v>
      </c>
      <c r="H57" s="1">
        <v>50</v>
      </c>
      <c r="I57" s="1" t="s">
        <v>39</v>
      </c>
      <c r="J57" s="1"/>
      <c r="K57" s="1">
        <v>256</v>
      </c>
      <c r="L57" s="1">
        <f t="shared" si="13"/>
        <v>-234.78399999999999</v>
      </c>
      <c r="M57" s="1"/>
      <c r="N57" s="1"/>
      <c r="O57" s="1"/>
      <c r="P57" s="1">
        <v>0</v>
      </c>
      <c r="Q57" s="1">
        <f t="shared" si="14"/>
        <v>4.2431999999999999</v>
      </c>
      <c r="R57" s="5"/>
      <c r="S57" s="5"/>
      <c r="T57" s="1"/>
      <c r="U57" s="1">
        <f t="shared" si="15"/>
        <v>58.264517345399703</v>
      </c>
      <c r="V57" s="1">
        <f t="shared" si="16"/>
        <v>58.264517345399703</v>
      </c>
      <c r="W57" s="1">
        <v>6.3957999999999986</v>
      </c>
      <c r="X57" s="1">
        <v>2.0070000000000001</v>
      </c>
      <c r="Y57" s="1">
        <v>3.081</v>
      </c>
      <c r="Z57" s="1">
        <v>6.3944000000000001</v>
      </c>
      <c r="AA57" s="1">
        <v>5.3310000000000004</v>
      </c>
      <c r="AB57" s="1">
        <v>6.9206000000000003</v>
      </c>
      <c r="AC57" s="1">
        <v>28.793600000000001</v>
      </c>
      <c r="AD57" s="1">
        <v>28.011800000000001</v>
      </c>
      <c r="AE57" s="1">
        <v>29.907</v>
      </c>
      <c r="AF57" s="1">
        <v>30.969000000000001</v>
      </c>
      <c r="AG57" s="20" t="s">
        <v>77</v>
      </c>
      <c r="AH57" s="1">
        <f t="shared" si="17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1" t="s">
        <v>109</v>
      </c>
      <c r="B58" s="11" t="s">
        <v>44</v>
      </c>
      <c r="C58" s="11">
        <v>106</v>
      </c>
      <c r="D58" s="11">
        <v>282</v>
      </c>
      <c r="E58" s="18">
        <v>77</v>
      </c>
      <c r="F58" s="18">
        <v>215</v>
      </c>
      <c r="G58" s="12">
        <v>0</v>
      </c>
      <c r="H58" s="11" t="e">
        <v>#N/A</v>
      </c>
      <c r="I58" s="11" t="s">
        <v>49</v>
      </c>
      <c r="J58" s="11" t="s">
        <v>110</v>
      </c>
      <c r="K58" s="11">
        <v>112</v>
      </c>
      <c r="L58" s="11">
        <f t="shared" si="13"/>
        <v>-35</v>
      </c>
      <c r="M58" s="11"/>
      <c r="N58" s="11"/>
      <c r="O58" s="11"/>
      <c r="P58" s="11">
        <v>0</v>
      </c>
      <c r="Q58" s="11">
        <f t="shared" si="14"/>
        <v>15.4</v>
      </c>
      <c r="R58" s="13"/>
      <c r="S58" s="13"/>
      <c r="T58" s="11"/>
      <c r="U58" s="11">
        <f t="shared" si="15"/>
        <v>13.961038961038961</v>
      </c>
      <c r="V58" s="11">
        <f t="shared" si="16"/>
        <v>13.961038961038961</v>
      </c>
      <c r="W58" s="11">
        <v>16.600000000000001</v>
      </c>
      <c r="X58" s="11">
        <v>2.8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/>
      <c r="AH58" s="1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111</v>
      </c>
      <c r="B59" s="1" t="s">
        <v>44</v>
      </c>
      <c r="C59" s="1">
        <v>530</v>
      </c>
      <c r="D59" s="1">
        <v>190</v>
      </c>
      <c r="E59" s="1">
        <v>324</v>
      </c>
      <c r="F59" s="1">
        <v>385</v>
      </c>
      <c r="G59" s="8">
        <v>0.4</v>
      </c>
      <c r="H59" s="1">
        <v>50</v>
      </c>
      <c r="I59" s="10" t="s">
        <v>84</v>
      </c>
      <c r="J59" s="1"/>
      <c r="K59" s="1">
        <v>337</v>
      </c>
      <c r="L59" s="1">
        <f t="shared" si="13"/>
        <v>-13</v>
      </c>
      <c r="M59" s="1"/>
      <c r="N59" s="1"/>
      <c r="O59" s="1"/>
      <c r="P59" s="1">
        <v>206.40000000000009</v>
      </c>
      <c r="Q59" s="1">
        <f t="shared" si="14"/>
        <v>64.8</v>
      </c>
      <c r="R59" s="5">
        <f t="shared" ref="R59:R72" si="19">11*Q59-P59-O59-F59</f>
        <v>121.39999999999986</v>
      </c>
      <c r="S59" s="5"/>
      <c r="T59" s="1"/>
      <c r="U59" s="1">
        <f t="shared" si="15"/>
        <v>11</v>
      </c>
      <c r="V59" s="1">
        <f t="shared" si="16"/>
        <v>9.1265432098765444</v>
      </c>
      <c r="W59" s="1">
        <v>65.400000000000006</v>
      </c>
      <c r="X59" s="1">
        <v>50.2</v>
      </c>
      <c r="Y59" s="1">
        <v>66.599999999999994</v>
      </c>
      <c r="Z59" s="1">
        <v>87.2</v>
      </c>
      <c r="AA59" s="1">
        <v>125.8</v>
      </c>
      <c r="AB59" s="1">
        <v>137</v>
      </c>
      <c r="AC59" s="1">
        <v>130.4</v>
      </c>
      <c r="AD59" s="1">
        <v>125</v>
      </c>
      <c r="AE59" s="1">
        <v>116</v>
      </c>
      <c r="AF59" s="1">
        <v>111.4</v>
      </c>
      <c r="AG59" s="1" t="s">
        <v>112</v>
      </c>
      <c r="AH59" s="1">
        <f t="shared" ref="AH59:AH74" si="20">G59*R59</f>
        <v>48.559999999999945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113</v>
      </c>
      <c r="B60" s="1" t="s">
        <v>44</v>
      </c>
      <c r="C60" s="1">
        <v>679</v>
      </c>
      <c r="D60" s="1">
        <v>1568</v>
      </c>
      <c r="E60" s="1">
        <v>1260</v>
      </c>
      <c r="F60" s="1">
        <v>862</v>
      </c>
      <c r="G60" s="8">
        <v>0.4</v>
      </c>
      <c r="H60" s="1">
        <v>40</v>
      </c>
      <c r="I60" s="1" t="s">
        <v>39</v>
      </c>
      <c r="J60" s="1"/>
      <c r="K60" s="1">
        <v>1284</v>
      </c>
      <c r="L60" s="1">
        <f t="shared" si="13"/>
        <v>-24</v>
      </c>
      <c r="M60" s="1"/>
      <c r="N60" s="1"/>
      <c r="O60" s="1">
        <v>1000</v>
      </c>
      <c r="P60" s="1">
        <v>56.019999999999982</v>
      </c>
      <c r="Q60" s="1">
        <f t="shared" si="14"/>
        <v>252</v>
      </c>
      <c r="R60" s="5">
        <f t="shared" si="19"/>
        <v>853.98</v>
      </c>
      <c r="S60" s="5"/>
      <c r="T60" s="1"/>
      <c r="U60" s="1">
        <f t="shared" si="15"/>
        <v>11</v>
      </c>
      <c r="V60" s="1">
        <f t="shared" si="16"/>
        <v>7.6111904761904761</v>
      </c>
      <c r="W60" s="1">
        <v>254.6</v>
      </c>
      <c r="X60" s="1">
        <v>279.44</v>
      </c>
      <c r="Y60" s="1">
        <v>222.4</v>
      </c>
      <c r="Z60" s="1">
        <v>218</v>
      </c>
      <c r="AA60" s="1">
        <v>243.6</v>
      </c>
      <c r="AB60" s="1">
        <v>228.4</v>
      </c>
      <c r="AC60" s="1">
        <v>248.48</v>
      </c>
      <c r="AD60" s="1">
        <v>256.88</v>
      </c>
      <c r="AE60" s="1">
        <v>242.88</v>
      </c>
      <c r="AF60" s="1">
        <v>240.48</v>
      </c>
      <c r="AG60" s="1"/>
      <c r="AH60" s="1">
        <f t="shared" si="20"/>
        <v>341.59200000000004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114</v>
      </c>
      <c r="B61" s="1" t="s">
        <v>44</v>
      </c>
      <c r="C61" s="1">
        <v>564</v>
      </c>
      <c r="D61" s="1">
        <v>1770</v>
      </c>
      <c r="E61" s="1">
        <v>914</v>
      </c>
      <c r="F61" s="1">
        <v>1289</v>
      </c>
      <c r="G61" s="8">
        <v>0.4</v>
      </c>
      <c r="H61" s="1">
        <v>40</v>
      </c>
      <c r="I61" s="1" t="s">
        <v>39</v>
      </c>
      <c r="J61" s="1"/>
      <c r="K61" s="1">
        <v>948</v>
      </c>
      <c r="L61" s="1">
        <f t="shared" si="13"/>
        <v>-34</v>
      </c>
      <c r="M61" s="1"/>
      <c r="N61" s="1"/>
      <c r="O61" s="1"/>
      <c r="P61" s="1">
        <v>57.089999999999463</v>
      </c>
      <c r="Q61" s="1">
        <f t="shared" si="14"/>
        <v>182.8</v>
      </c>
      <c r="R61" s="5">
        <f t="shared" si="19"/>
        <v>664.71000000000072</v>
      </c>
      <c r="S61" s="5"/>
      <c r="T61" s="1"/>
      <c r="U61" s="1">
        <f t="shared" si="15"/>
        <v>11</v>
      </c>
      <c r="V61" s="1">
        <f t="shared" si="16"/>
        <v>7.3637308533916812</v>
      </c>
      <c r="W61" s="1">
        <v>180.2</v>
      </c>
      <c r="X61" s="1">
        <v>197.84</v>
      </c>
      <c r="Y61" s="1">
        <v>170</v>
      </c>
      <c r="Z61" s="1">
        <v>164.4</v>
      </c>
      <c r="AA61" s="1">
        <v>185.4</v>
      </c>
      <c r="AB61" s="1">
        <v>174.4</v>
      </c>
      <c r="AC61" s="1">
        <v>168.48</v>
      </c>
      <c r="AD61" s="1">
        <v>180.88</v>
      </c>
      <c r="AE61" s="1">
        <v>169.4</v>
      </c>
      <c r="AF61" s="1">
        <v>158.68</v>
      </c>
      <c r="AG61" s="1"/>
      <c r="AH61" s="1">
        <f t="shared" si="20"/>
        <v>265.8840000000003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115</v>
      </c>
      <c r="B62" s="1" t="s">
        <v>38</v>
      </c>
      <c r="C62" s="1">
        <v>297.73899999999998</v>
      </c>
      <c r="D62" s="1">
        <v>1282.8240000000001</v>
      </c>
      <c r="E62" s="1">
        <v>530.67600000000004</v>
      </c>
      <c r="F62" s="1">
        <v>888</v>
      </c>
      <c r="G62" s="8">
        <v>1</v>
      </c>
      <c r="H62" s="1">
        <v>40</v>
      </c>
      <c r="I62" s="1" t="s">
        <v>39</v>
      </c>
      <c r="J62" s="1"/>
      <c r="K62" s="1">
        <v>596.78899999999999</v>
      </c>
      <c r="L62" s="1">
        <f t="shared" si="13"/>
        <v>-66.112999999999943</v>
      </c>
      <c r="M62" s="1"/>
      <c r="N62" s="1"/>
      <c r="O62" s="1"/>
      <c r="P62" s="1">
        <v>0</v>
      </c>
      <c r="Q62" s="1">
        <f t="shared" si="14"/>
        <v>106.13520000000001</v>
      </c>
      <c r="R62" s="5">
        <f t="shared" si="19"/>
        <v>279.48720000000003</v>
      </c>
      <c r="S62" s="5"/>
      <c r="T62" s="1"/>
      <c r="U62" s="1">
        <f t="shared" si="15"/>
        <v>10.999999999999998</v>
      </c>
      <c r="V62" s="1">
        <f t="shared" si="16"/>
        <v>8.3666870180675197</v>
      </c>
      <c r="W62" s="1">
        <v>105.6514</v>
      </c>
      <c r="X62" s="1">
        <v>127.1194</v>
      </c>
      <c r="Y62" s="1">
        <v>108.6482</v>
      </c>
      <c r="Z62" s="1">
        <v>87.781399999999991</v>
      </c>
      <c r="AA62" s="1">
        <v>107.892</v>
      </c>
      <c r="AB62" s="1">
        <v>99.501800000000003</v>
      </c>
      <c r="AC62" s="1">
        <v>98.780799999999999</v>
      </c>
      <c r="AD62" s="1">
        <v>101.8124</v>
      </c>
      <c r="AE62" s="1">
        <v>93.904399999999995</v>
      </c>
      <c r="AF62" s="1">
        <v>97.513000000000005</v>
      </c>
      <c r="AG62" s="1"/>
      <c r="AH62" s="1">
        <f t="shared" si="20"/>
        <v>279.48720000000003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116</v>
      </c>
      <c r="B63" s="1" t="s">
        <v>38</v>
      </c>
      <c r="C63" s="1">
        <v>134.255</v>
      </c>
      <c r="D63" s="1">
        <v>1012.454</v>
      </c>
      <c r="E63" s="1">
        <v>386.69099999999997</v>
      </c>
      <c r="F63" s="1">
        <v>605.84400000000005</v>
      </c>
      <c r="G63" s="8">
        <v>1</v>
      </c>
      <c r="H63" s="1">
        <v>40</v>
      </c>
      <c r="I63" s="1" t="s">
        <v>39</v>
      </c>
      <c r="J63" s="1"/>
      <c r="K63" s="1">
        <v>457.65899999999999</v>
      </c>
      <c r="L63" s="1">
        <f t="shared" si="13"/>
        <v>-70.968000000000018</v>
      </c>
      <c r="M63" s="1"/>
      <c r="N63" s="1"/>
      <c r="O63" s="1"/>
      <c r="P63" s="1">
        <v>44.638599999999947</v>
      </c>
      <c r="Q63" s="1">
        <f t="shared" si="14"/>
        <v>77.338200000000001</v>
      </c>
      <c r="R63" s="5">
        <f t="shared" si="19"/>
        <v>200.23759999999993</v>
      </c>
      <c r="S63" s="5"/>
      <c r="T63" s="1"/>
      <c r="U63" s="1">
        <f t="shared" si="15"/>
        <v>11</v>
      </c>
      <c r="V63" s="1">
        <f t="shared" si="16"/>
        <v>8.4108836254270205</v>
      </c>
      <c r="W63" s="1">
        <v>79.018200000000007</v>
      </c>
      <c r="X63" s="1">
        <v>89.250199999999992</v>
      </c>
      <c r="Y63" s="1">
        <v>79.319400000000002</v>
      </c>
      <c r="Z63" s="1">
        <v>64.7316</v>
      </c>
      <c r="AA63" s="1">
        <v>68.932000000000002</v>
      </c>
      <c r="AB63" s="1">
        <v>58.972799999999992</v>
      </c>
      <c r="AC63" s="1">
        <v>75.433799999999991</v>
      </c>
      <c r="AD63" s="1">
        <v>77.439800000000005</v>
      </c>
      <c r="AE63" s="1">
        <v>65.972000000000008</v>
      </c>
      <c r="AF63" s="1">
        <v>71.341800000000006</v>
      </c>
      <c r="AG63" s="1"/>
      <c r="AH63" s="1">
        <f t="shared" si="20"/>
        <v>200.23759999999993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117</v>
      </c>
      <c r="B64" s="1" t="s">
        <v>38</v>
      </c>
      <c r="C64" s="1">
        <v>340.08100000000002</v>
      </c>
      <c r="D64" s="1">
        <v>902.774</v>
      </c>
      <c r="E64" s="1">
        <v>437.83600000000001</v>
      </c>
      <c r="F64" s="1">
        <v>651.41300000000001</v>
      </c>
      <c r="G64" s="8">
        <v>1</v>
      </c>
      <c r="H64" s="1">
        <v>40</v>
      </c>
      <c r="I64" s="1" t="s">
        <v>39</v>
      </c>
      <c r="J64" s="1"/>
      <c r="K64" s="1">
        <v>508.56200000000001</v>
      </c>
      <c r="L64" s="1">
        <f t="shared" si="13"/>
        <v>-70.725999999999999</v>
      </c>
      <c r="M64" s="1"/>
      <c r="N64" s="1"/>
      <c r="O64" s="1"/>
      <c r="P64" s="1">
        <v>0</v>
      </c>
      <c r="Q64" s="1">
        <f t="shared" si="14"/>
        <v>87.5672</v>
      </c>
      <c r="R64" s="5">
        <f t="shared" si="19"/>
        <v>311.82619999999997</v>
      </c>
      <c r="S64" s="5"/>
      <c r="T64" s="1"/>
      <c r="U64" s="1">
        <f t="shared" si="15"/>
        <v>11</v>
      </c>
      <c r="V64" s="1">
        <f t="shared" si="16"/>
        <v>7.4390068427447718</v>
      </c>
      <c r="W64" s="1">
        <v>79.655600000000007</v>
      </c>
      <c r="X64" s="1">
        <v>98.024000000000001</v>
      </c>
      <c r="Y64" s="1">
        <v>87.452200000000005</v>
      </c>
      <c r="Z64" s="1">
        <v>83.501999999999995</v>
      </c>
      <c r="AA64" s="1">
        <v>95.496000000000009</v>
      </c>
      <c r="AB64" s="1">
        <v>86.113</v>
      </c>
      <c r="AC64" s="1">
        <v>87.204599999999999</v>
      </c>
      <c r="AD64" s="1">
        <v>88.51</v>
      </c>
      <c r="AE64" s="1">
        <v>83.324600000000004</v>
      </c>
      <c r="AF64" s="1">
        <v>85.230800000000002</v>
      </c>
      <c r="AG64" s="1"/>
      <c r="AH64" s="1">
        <f t="shared" si="20"/>
        <v>311.82619999999997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118</v>
      </c>
      <c r="B65" s="1" t="s">
        <v>38</v>
      </c>
      <c r="C65" s="1">
        <v>96.197999999999993</v>
      </c>
      <c r="D65" s="1">
        <v>185.93600000000001</v>
      </c>
      <c r="E65" s="1">
        <v>96.682000000000002</v>
      </c>
      <c r="F65" s="1">
        <v>180.6</v>
      </c>
      <c r="G65" s="8">
        <v>1</v>
      </c>
      <c r="H65" s="1">
        <v>30</v>
      </c>
      <c r="I65" s="1" t="s">
        <v>39</v>
      </c>
      <c r="J65" s="1"/>
      <c r="K65" s="1">
        <v>105.25</v>
      </c>
      <c r="L65" s="1">
        <f t="shared" si="13"/>
        <v>-8.5679999999999978</v>
      </c>
      <c r="M65" s="1"/>
      <c r="N65" s="1"/>
      <c r="O65" s="1"/>
      <c r="P65" s="1">
        <v>5.4931999999999732</v>
      </c>
      <c r="Q65" s="1">
        <f t="shared" si="14"/>
        <v>19.336400000000001</v>
      </c>
      <c r="R65" s="5">
        <f t="shared" si="19"/>
        <v>26.607200000000034</v>
      </c>
      <c r="S65" s="5"/>
      <c r="T65" s="1"/>
      <c r="U65" s="1">
        <f t="shared" si="15"/>
        <v>11</v>
      </c>
      <c r="V65" s="1">
        <f t="shared" si="16"/>
        <v>9.6239837818828722</v>
      </c>
      <c r="W65" s="1">
        <v>20.6144</v>
      </c>
      <c r="X65" s="1">
        <v>24.0502</v>
      </c>
      <c r="Y65" s="1">
        <v>23.824200000000001</v>
      </c>
      <c r="Z65" s="1">
        <v>18.1646</v>
      </c>
      <c r="AA65" s="1">
        <v>16.3644</v>
      </c>
      <c r="AB65" s="1">
        <v>14.8538</v>
      </c>
      <c r="AC65" s="1">
        <v>31.559799999999999</v>
      </c>
      <c r="AD65" s="1">
        <v>32.778199999999998</v>
      </c>
      <c r="AE65" s="1">
        <v>25.07</v>
      </c>
      <c r="AF65" s="1">
        <v>26.3584</v>
      </c>
      <c r="AG65" s="1" t="s">
        <v>82</v>
      </c>
      <c r="AH65" s="1">
        <f t="shared" si="20"/>
        <v>26.607200000000034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119</v>
      </c>
      <c r="B66" s="1" t="s">
        <v>44</v>
      </c>
      <c r="C66" s="1">
        <v>36</v>
      </c>
      <c r="D66" s="1">
        <v>112</v>
      </c>
      <c r="E66" s="1">
        <v>93</v>
      </c>
      <c r="F66" s="1">
        <v>55</v>
      </c>
      <c r="G66" s="8">
        <v>0.6</v>
      </c>
      <c r="H66" s="1">
        <v>60</v>
      </c>
      <c r="I66" s="1" t="s">
        <v>39</v>
      </c>
      <c r="J66" s="1"/>
      <c r="K66" s="1">
        <v>136</v>
      </c>
      <c r="L66" s="1">
        <f t="shared" si="13"/>
        <v>-43</v>
      </c>
      <c r="M66" s="1"/>
      <c r="N66" s="1"/>
      <c r="O66" s="1"/>
      <c r="P66" s="1">
        <v>30</v>
      </c>
      <c r="Q66" s="1">
        <f t="shared" si="14"/>
        <v>18.600000000000001</v>
      </c>
      <c r="R66" s="5">
        <f t="shared" si="19"/>
        <v>119.60000000000002</v>
      </c>
      <c r="S66" s="5"/>
      <c r="T66" s="1"/>
      <c r="U66" s="1">
        <f t="shared" si="15"/>
        <v>11</v>
      </c>
      <c r="V66" s="1">
        <f t="shared" si="16"/>
        <v>4.5698924731182791</v>
      </c>
      <c r="W66" s="1">
        <v>15</v>
      </c>
      <c r="X66" s="1">
        <v>14.6</v>
      </c>
      <c r="Y66" s="1">
        <v>18.8</v>
      </c>
      <c r="Z66" s="1">
        <v>28.4</v>
      </c>
      <c r="AA66" s="1">
        <v>34.4</v>
      </c>
      <c r="AB66" s="1">
        <v>32</v>
      </c>
      <c r="AC66" s="1">
        <v>32</v>
      </c>
      <c r="AD66" s="1">
        <v>17.2</v>
      </c>
      <c r="AE66" s="1">
        <v>13.8</v>
      </c>
      <c r="AF66" s="1">
        <v>14.6</v>
      </c>
      <c r="AG66" s="1" t="s">
        <v>112</v>
      </c>
      <c r="AH66" s="1">
        <f t="shared" si="20"/>
        <v>71.760000000000005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110</v>
      </c>
      <c r="B67" s="1" t="s">
        <v>44</v>
      </c>
      <c r="C67" s="1">
        <v>-11</v>
      </c>
      <c r="D67" s="1">
        <v>448</v>
      </c>
      <c r="E67" s="18">
        <f>-1+E58</f>
        <v>76</v>
      </c>
      <c r="F67" s="18">
        <f>0+F58</f>
        <v>215</v>
      </c>
      <c r="G67" s="8">
        <v>0.35</v>
      </c>
      <c r="H67" s="1">
        <v>50</v>
      </c>
      <c r="I67" s="1" t="s">
        <v>39</v>
      </c>
      <c r="J67" s="1"/>
      <c r="K67" s="1"/>
      <c r="L67" s="1">
        <f t="shared" si="13"/>
        <v>76</v>
      </c>
      <c r="M67" s="1"/>
      <c r="N67" s="1"/>
      <c r="O67" s="1"/>
      <c r="P67" s="1">
        <v>115.96</v>
      </c>
      <c r="Q67" s="1">
        <f t="shared" si="14"/>
        <v>15.2</v>
      </c>
      <c r="R67" s="5"/>
      <c r="S67" s="5"/>
      <c r="T67" s="1"/>
      <c r="U67" s="1">
        <f t="shared" si="15"/>
        <v>21.773684210526316</v>
      </c>
      <c r="V67" s="1">
        <f t="shared" si="16"/>
        <v>21.773684210526316</v>
      </c>
      <c r="W67" s="1">
        <v>27.2</v>
      </c>
      <c r="X67" s="1">
        <v>26.8</v>
      </c>
      <c r="Y67" s="1">
        <v>24.2</v>
      </c>
      <c r="Z67" s="1">
        <v>24.2</v>
      </c>
      <c r="AA67" s="1">
        <v>25.6</v>
      </c>
      <c r="AB67" s="1">
        <v>19.2</v>
      </c>
      <c r="AC67" s="1">
        <v>16.8</v>
      </c>
      <c r="AD67" s="1">
        <v>29</v>
      </c>
      <c r="AE67" s="1">
        <v>33.6</v>
      </c>
      <c r="AF67" s="1">
        <v>25.6</v>
      </c>
      <c r="AG67" s="19" t="s">
        <v>157</v>
      </c>
      <c r="AH67" s="1">
        <f t="shared" si="20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120</v>
      </c>
      <c r="B68" s="1" t="s">
        <v>44</v>
      </c>
      <c r="C68" s="1">
        <v>322</v>
      </c>
      <c r="D68" s="1">
        <v>921</v>
      </c>
      <c r="E68" s="1">
        <v>650</v>
      </c>
      <c r="F68" s="1">
        <v>589</v>
      </c>
      <c r="G68" s="8">
        <v>0.37</v>
      </c>
      <c r="H68" s="1">
        <v>50</v>
      </c>
      <c r="I68" s="1" t="s">
        <v>39</v>
      </c>
      <c r="J68" s="1"/>
      <c r="K68" s="1">
        <v>656</v>
      </c>
      <c r="L68" s="1">
        <f t="shared" si="13"/>
        <v>-6</v>
      </c>
      <c r="M68" s="1"/>
      <c r="N68" s="1"/>
      <c r="O68" s="1"/>
      <c r="P68" s="1">
        <v>829.24000000000024</v>
      </c>
      <c r="Q68" s="1">
        <f t="shared" si="14"/>
        <v>130</v>
      </c>
      <c r="R68" s="5">
        <f t="shared" si="19"/>
        <v>11.759999999999764</v>
      </c>
      <c r="S68" s="5"/>
      <c r="T68" s="1"/>
      <c r="U68" s="1">
        <f t="shared" si="15"/>
        <v>11</v>
      </c>
      <c r="V68" s="1">
        <f t="shared" si="16"/>
        <v>10.909538461538464</v>
      </c>
      <c r="W68" s="1">
        <v>130.80000000000001</v>
      </c>
      <c r="X68" s="1">
        <v>110</v>
      </c>
      <c r="Y68" s="1">
        <v>110</v>
      </c>
      <c r="Z68" s="1">
        <v>103</v>
      </c>
      <c r="AA68" s="1">
        <v>78.8</v>
      </c>
      <c r="AB68" s="1">
        <v>74.2</v>
      </c>
      <c r="AC68" s="1">
        <v>79.8</v>
      </c>
      <c r="AD68" s="1">
        <v>82.6</v>
      </c>
      <c r="AE68" s="1">
        <v>96.8</v>
      </c>
      <c r="AF68" s="1">
        <v>103.6</v>
      </c>
      <c r="AG68" s="1" t="s">
        <v>121</v>
      </c>
      <c r="AH68" s="1">
        <f t="shared" si="20"/>
        <v>4.3511999999999125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122</v>
      </c>
      <c r="B69" s="1" t="s">
        <v>44</v>
      </c>
      <c r="C69" s="1">
        <v>6</v>
      </c>
      <c r="D69" s="1">
        <v>31</v>
      </c>
      <c r="E69" s="1">
        <v>21</v>
      </c>
      <c r="F69" s="1">
        <v>13</v>
      </c>
      <c r="G69" s="8">
        <v>0.4</v>
      </c>
      <c r="H69" s="1">
        <v>30</v>
      </c>
      <c r="I69" s="1" t="s">
        <v>39</v>
      </c>
      <c r="J69" s="1"/>
      <c r="K69" s="1">
        <v>66</v>
      </c>
      <c r="L69" s="1">
        <f t="shared" si="13"/>
        <v>-45</v>
      </c>
      <c r="M69" s="1"/>
      <c r="N69" s="1"/>
      <c r="O69" s="1"/>
      <c r="P69" s="1">
        <v>0</v>
      </c>
      <c r="Q69" s="1">
        <f t="shared" si="14"/>
        <v>4.2</v>
      </c>
      <c r="R69" s="5">
        <f>9*Q69-P69-O69-F69</f>
        <v>24.800000000000004</v>
      </c>
      <c r="S69" s="5"/>
      <c r="T69" s="1"/>
      <c r="U69" s="1">
        <f t="shared" si="15"/>
        <v>9</v>
      </c>
      <c r="V69" s="1">
        <f t="shared" si="16"/>
        <v>3.0952380952380949</v>
      </c>
      <c r="W69" s="1">
        <v>2</v>
      </c>
      <c r="X69" s="1">
        <v>0</v>
      </c>
      <c r="Y69" s="1">
        <v>2</v>
      </c>
      <c r="Z69" s="1">
        <v>4.4000000000000004</v>
      </c>
      <c r="AA69" s="1">
        <v>2</v>
      </c>
      <c r="AB69" s="1">
        <v>1.8</v>
      </c>
      <c r="AC69" s="1">
        <v>7.4</v>
      </c>
      <c r="AD69" s="1">
        <v>7.2</v>
      </c>
      <c r="AE69" s="1">
        <v>3.4</v>
      </c>
      <c r="AF69" s="1">
        <v>7.2</v>
      </c>
      <c r="AG69" s="1" t="s">
        <v>123</v>
      </c>
      <c r="AH69" s="1">
        <f t="shared" si="20"/>
        <v>9.9200000000000017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124</v>
      </c>
      <c r="B70" s="1" t="s">
        <v>44</v>
      </c>
      <c r="C70" s="1">
        <v>159</v>
      </c>
      <c r="D70" s="1">
        <v>24</v>
      </c>
      <c r="E70" s="1">
        <v>81</v>
      </c>
      <c r="F70" s="1">
        <v>92</v>
      </c>
      <c r="G70" s="8">
        <v>0.6</v>
      </c>
      <c r="H70" s="1">
        <v>55</v>
      </c>
      <c r="I70" s="1" t="s">
        <v>39</v>
      </c>
      <c r="J70" s="1"/>
      <c r="K70" s="1">
        <v>91</v>
      </c>
      <c r="L70" s="1">
        <f t="shared" ref="L70:L98" si="21">E70-K70</f>
        <v>-10</v>
      </c>
      <c r="M70" s="1"/>
      <c r="N70" s="1"/>
      <c r="O70" s="1"/>
      <c r="P70" s="1">
        <v>0</v>
      </c>
      <c r="Q70" s="1">
        <f t="shared" ref="Q70:Q98" si="22">E70/5</f>
        <v>16.2</v>
      </c>
      <c r="R70" s="5">
        <f t="shared" si="19"/>
        <v>86.199999999999989</v>
      </c>
      <c r="S70" s="5"/>
      <c r="T70" s="1"/>
      <c r="U70" s="1">
        <f t="shared" ref="U70:U98" si="23">(F70+O70+P70+R70)/Q70</f>
        <v>11</v>
      </c>
      <c r="V70" s="1">
        <f t="shared" ref="V70:V98" si="24">(F70+O70+P70)/Q70</f>
        <v>5.6790123456790127</v>
      </c>
      <c r="W70" s="1">
        <v>10.8</v>
      </c>
      <c r="X70" s="1">
        <v>8.6</v>
      </c>
      <c r="Y70" s="1">
        <v>22</v>
      </c>
      <c r="Z70" s="1">
        <v>23.4</v>
      </c>
      <c r="AA70" s="1">
        <v>25</v>
      </c>
      <c r="AB70" s="1">
        <v>20</v>
      </c>
      <c r="AC70" s="1">
        <v>21.4</v>
      </c>
      <c r="AD70" s="1">
        <v>12.6</v>
      </c>
      <c r="AE70" s="1">
        <v>11.8</v>
      </c>
      <c r="AF70" s="1">
        <v>14.8</v>
      </c>
      <c r="AG70" s="1" t="s">
        <v>125</v>
      </c>
      <c r="AH70" s="1">
        <f t="shared" si="20"/>
        <v>51.719999999999992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126</v>
      </c>
      <c r="B71" s="1" t="s">
        <v>44</v>
      </c>
      <c r="C71" s="1">
        <v>51</v>
      </c>
      <c r="D71" s="1">
        <v>84</v>
      </c>
      <c r="E71" s="1">
        <v>38</v>
      </c>
      <c r="F71" s="1">
        <v>79</v>
      </c>
      <c r="G71" s="8">
        <v>0.45</v>
      </c>
      <c r="H71" s="1">
        <v>40</v>
      </c>
      <c r="I71" s="1" t="s">
        <v>39</v>
      </c>
      <c r="J71" s="1"/>
      <c r="K71" s="1">
        <v>62</v>
      </c>
      <c r="L71" s="1">
        <f t="shared" si="21"/>
        <v>-24</v>
      </c>
      <c r="M71" s="1"/>
      <c r="N71" s="1"/>
      <c r="O71" s="1"/>
      <c r="P71" s="1">
        <v>0</v>
      </c>
      <c r="Q71" s="1">
        <f t="shared" si="22"/>
        <v>7.6</v>
      </c>
      <c r="R71" s="5">
        <f t="shared" si="19"/>
        <v>4.5999999999999943</v>
      </c>
      <c r="S71" s="5"/>
      <c r="T71" s="1"/>
      <c r="U71" s="1">
        <f t="shared" si="23"/>
        <v>11</v>
      </c>
      <c r="V71" s="1">
        <f t="shared" si="24"/>
        <v>10.394736842105264</v>
      </c>
      <c r="W71" s="1">
        <v>11.8</v>
      </c>
      <c r="X71" s="1">
        <v>1.8</v>
      </c>
      <c r="Y71" s="1">
        <v>1.4</v>
      </c>
      <c r="Z71" s="1">
        <v>11.4</v>
      </c>
      <c r="AA71" s="1">
        <v>11.6</v>
      </c>
      <c r="AB71" s="1">
        <v>8.8000000000000007</v>
      </c>
      <c r="AC71" s="1">
        <v>8.6</v>
      </c>
      <c r="AD71" s="1">
        <v>14.2</v>
      </c>
      <c r="AE71" s="1">
        <v>13.8</v>
      </c>
      <c r="AF71" s="1">
        <v>10.199999999999999</v>
      </c>
      <c r="AG71" s="1" t="s">
        <v>127</v>
      </c>
      <c r="AH71" s="1">
        <f t="shared" si="20"/>
        <v>2.0699999999999976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128</v>
      </c>
      <c r="B72" s="1" t="s">
        <v>44</v>
      </c>
      <c r="C72" s="1">
        <v>608</v>
      </c>
      <c r="D72" s="1">
        <v>1</v>
      </c>
      <c r="E72" s="1">
        <v>251</v>
      </c>
      <c r="F72" s="1">
        <v>346</v>
      </c>
      <c r="G72" s="8">
        <v>0.4</v>
      </c>
      <c r="H72" s="1">
        <v>50</v>
      </c>
      <c r="I72" s="10" t="s">
        <v>84</v>
      </c>
      <c r="J72" s="1"/>
      <c r="K72" s="1">
        <v>257</v>
      </c>
      <c r="L72" s="1">
        <f t="shared" si="21"/>
        <v>-6</v>
      </c>
      <c r="M72" s="1"/>
      <c r="N72" s="1"/>
      <c r="O72" s="1"/>
      <c r="P72" s="1">
        <v>187.2</v>
      </c>
      <c r="Q72" s="1">
        <f t="shared" si="22"/>
        <v>50.2</v>
      </c>
      <c r="R72" s="5">
        <f t="shared" si="19"/>
        <v>19.000000000000057</v>
      </c>
      <c r="S72" s="5"/>
      <c r="T72" s="1"/>
      <c r="U72" s="1">
        <f t="shared" si="23"/>
        <v>11</v>
      </c>
      <c r="V72" s="1">
        <f t="shared" si="24"/>
        <v>10.621513944223107</v>
      </c>
      <c r="W72" s="1">
        <v>56.2</v>
      </c>
      <c r="X72" s="1">
        <v>43</v>
      </c>
      <c r="Y72" s="1">
        <v>41</v>
      </c>
      <c r="Z72" s="1">
        <v>60.6</v>
      </c>
      <c r="AA72" s="1">
        <v>79.400000000000006</v>
      </c>
      <c r="AB72" s="1">
        <v>86.8</v>
      </c>
      <c r="AC72" s="1">
        <v>99</v>
      </c>
      <c r="AD72" s="1">
        <v>87</v>
      </c>
      <c r="AE72" s="1">
        <v>58.8</v>
      </c>
      <c r="AF72" s="1">
        <v>51.2</v>
      </c>
      <c r="AG72" s="1" t="s">
        <v>82</v>
      </c>
      <c r="AH72" s="1">
        <f t="shared" si="20"/>
        <v>7.6000000000000227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129</v>
      </c>
      <c r="B73" s="1" t="s">
        <v>44</v>
      </c>
      <c r="C73" s="1">
        <v>19</v>
      </c>
      <c r="D73" s="1">
        <v>38</v>
      </c>
      <c r="E73" s="1">
        <v>16</v>
      </c>
      <c r="F73" s="1">
        <v>19</v>
      </c>
      <c r="G73" s="8">
        <v>0.4</v>
      </c>
      <c r="H73" s="1">
        <v>55</v>
      </c>
      <c r="I73" s="1" t="s">
        <v>39</v>
      </c>
      <c r="J73" s="1"/>
      <c r="K73" s="1">
        <v>16</v>
      </c>
      <c r="L73" s="1">
        <f t="shared" si="21"/>
        <v>0</v>
      </c>
      <c r="M73" s="1"/>
      <c r="N73" s="1"/>
      <c r="O73" s="1"/>
      <c r="P73" s="1">
        <v>17.8</v>
      </c>
      <c r="Q73" s="1">
        <f t="shared" si="22"/>
        <v>3.2</v>
      </c>
      <c r="R73" s="5"/>
      <c r="S73" s="5"/>
      <c r="T73" s="1"/>
      <c r="U73" s="1">
        <f t="shared" si="23"/>
        <v>11.499999999999998</v>
      </c>
      <c r="V73" s="1">
        <f t="shared" si="24"/>
        <v>11.499999999999998</v>
      </c>
      <c r="W73" s="1">
        <v>4.4000000000000004</v>
      </c>
      <c r="X73" s="1">
        <v>3.6</v>
      </c>
      <c r="Y73" s="1">
        <v>3</v>
      </c>
      <c r="Z73" s="1">
        <v>3</v>
      </c>
      <c r="AA73" s="1">
        <v>4.4000000000000004</v>
      </c>
      <c r="AB73" s="1">
        <v>5</v>
      </c>
      <c r="AC73" s="1">
        <v>2.6</v>
      </c>
      <c r="AD73" s="1">
        <v>1.8</v>
      </c>
      <c r="AE73" s="1">
        <v>3.6</v>
      </c>
      <c r="AF73" s="1">
        <v>5</v>
      </c>
      <c r="AG73" s="1"/>
      <c r="AH73" s="1">
        <f t="shared" si="20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130</v>
      </c>
      <c r="B74" s="1" t="s">
        <v>38</v>
      </c>
      <c r="C74" s="1">
        <v>394.101</v>
      </c>
      <c r="D74" s="1">
        <v>335.85</v>
      </c>
      <c r="E74" s="1">
        <v>369.75</v>
      </c>
      <c r="F74" s="1">
        <v>325.63099999999997</v>
      </c>
      <c r="G74" s="8">
        <v>1</v>
      </c>
      <c r="H74" s="1">
        <v>55</v>
      </c>
      <c r="I74" s="10" t="s">
        <v>84</v>
      </c>
      <c r="J74" s="1"/>
      <c r="K74" s="1">
        <v>388.27</v>
      </c>
      <c r="L74" s="1">
        <f t="shared" si="21"/>
        <v>-18.519999999999982</v>
      </c>
      <c r="M74" s="1"/>
      <c r="N74" s="1"/>
      <c r="O74" s="1"/>
      <c r="P74" s="1">
        <v>0</v>
      </c>
      <c r="Q74" s="1">
        <f t="shared" si="22"/>
        <v>73.95</v>
      </c>
      <c r="R74" s="5">
        <v>150</v>
      </c>
      <c r="S74" s="5"/>
      <c r="T74" s="1"/>
      <c r="U74" s="1">
        <f t="shared" si="23"/>
        <v>6.4317917511832317</v>
      </c>
      <c r="V74" s="1">
        <f t="shared" si="24"/>
        <v>4.4033941852603107</v>
      </c>
      <c r="W74" s="1">
        <v>59.267600000000002</v>
      </c>
      <c r="X74" s="1">
        <v>66.998199999999997</v>
      </c>
      <c r="Y74" s="1">
        <v>60.372199999999999</v>
      </c>
      <c r="Z74" s="1">
        <v>24.9132</v>
      </c>
      <c r="AA74" s="1">
        <v>20.422000000000001</v>
      </c>
      <c r="AB74" s="1">
        <v>32.261200000000002</v>
      </c>
      <c r="AC74" s="1">
        <v>30.621400000000001</v>
      </c>
      <c r="AD74" s="1">
        <v>41.658999999999999</v>
      </c>
      <c r="AE74" s="1">
        <v>48.635000000000012</v>
      </c>
      <c r="AF74" s="1">
        <v>46.183599999999998</v>
      </c>
      <c r="AG74" s="1" t="s">
        <v>40</v>
      </c>
      <c r="AH74" s="1">
        <f t="shared" si="20"/>
        <v>150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4" t="s">
        <v>131</v>
      </c>
      <c r="B75" s="14" t="s">
        <v>44</v>
      </c>
      <c r="C75" s="14"/>
      <c r="D75" s="14"/>
      <c r="E75" s="14"/>
      <c r="F75" s="14"/>
      <c r="G75" s="15">
        <v>0</v>
      </c>
      <c r="H75" s="14">
        <v>40</v>
      </c>
      <c r="I75" s="14" t="s">
        <v>39</v>
      </c>
      <c r="J75" s="14"/>
      <c r="K75" s="14"/>
      <c r="L75" s="14">
        <f t="shared" si="21"/>
        <v>0</v>
      </c>
      <c r="M75" s="14"/>
      <c r="N75" s="14"/>
      <c r="O75" s="14"/>
      <c r="P75" s="14">
        <v>0</v>
      </c>
      <c r="Q75" s="14">
        <f t="shared" si="22"/>
        <v>0</v>
      </c>
      <c r="R75" s="16"/>
      <c r="S75" s="16"/>
      <c r="T75" s="14"/>
      <c r="U75" s="14" t="e">
        <f t="shared" si="23"/>
        <v>#DIV/0!</v>
      </c>
      <c r="V75" s="14" t="e">
        <f t="shared" si="24"/>
        <v>#DIV/0!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 t="s">
        <v>54</v>
      </c>
      <c r="AH75" s="14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4" t="s">
        <v>132</v>
      </c>
      <c r="B76" s="14" t="s">
        <v>44</v>
      </c>
      <c r="C76" s="14"/>
      <c r="D76" s="14"/>
      <c r="E76" s="14"/>
      <c r="F76" s="14"/>
      <c r="G76" s="15">
        <v>0</v>
      </c>
      <c r="H76" s="14">
        <v>35</v>
      </c>
      <c r="I76" s="14" t="s">
        <v>39</v>
      </c>
      <c r="J76" s="14"/>
      <c r="K76" s="14"/>
      <c r="L76" s="14">
        <f t="shared" si="21"/>
        <v>0</v>
      </c>
      <c r="M76" s="14"/>
      <c r="N76" s="14"/>
      <c r="O76" s="14"/>
      <c r="P76" s="14">
        <v>0</v>
      </c>
      <c r="Q76" s="14">
        <f t="shared" si="22"/>
        <v>0</v>
      </c>
      <c r="R76" s="16"/>
      <c r="S76" s="16"/>
      <c r="T76" s="14"/>
      <c r="U76" s="14" t="e">
        <f t="shared" si="23"/>
        <v>#DIV/0!</v>
      </c>
      <c r="V76" s="14" t="e">
        <f t="shared" si="24"/>
        <v>#DIV/0!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 t="s">
        <v>54</v>
      </c>
      <c r="AH76" s="14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133</v>
      </c>
      <c r="B77" s="1" t="s">
        <v>38</v>
      </c>
      <c r="C77" s="1">
        <v>780.21699999999998</v>
      </c>
      <c r="D77" s="1">
        <v>919.20500000000004</v>
      </c>
      <c r="E77" s="1">
        <v>793.20600000000002</v>
      </c>
      <c r="F77" s="1">
        <v>886.096</v>
      </c>
      <c r="G77" s="8">
        <v>1</v>
      </c>
      <c r="H77" s="1">
        <v>60</v>
      </c>
      <c r="I77" s="1" t="s">
        <v>39</v>
      </c>
      <c r="J77" s="1"/>
      <c r="K77" s="1">
        <v>790.71500000000003</v>
      </c>
      <c r="L77" s="1">
        <f t="shared" si="21"/>
        <v>2.4909999999999854</v>
      </c>
      <c r="M77" s="1"/>
      <c r="N77" s="1"/>
      <c r="O77" s="1"/>
      <c r="P77" s="1">
        <v>689.5792799999997</v>
      </c>
      <c r="Q77" s="1">
        <f t="shared" si="22"/>
        <v>158.6412</v>
      </c>
      <c r="R77" s="5">
        <f t="shared" ref="R77:R80" si="25">11*Q77-P77-O77-F77</f>
        <v>169.37792000000036</v>
      </c>
      <c r="S77" s="5"/>
      <c r="T77" s="1"/>
      <c r="U77" s="1">
        <f t="shared" si="23"/>
        <v>11</v>
      </c>
      <c r="V77" s="1">
        <f t="shared" si="24"/>
        <v>9.9323207338320678</v>
      </c>
      <c r="W77" s="1">
        <v>158.25620000000001</v>
      </c>
      <c r="X77" s="1">
        <v>149.56200000000001</v>
      </c>
      <c r="Y77" s="1">
        <v>142.50360000000001</v>
      </c>
      <c r="Z77" s="1">
        <v>150.68520000000001</v>
      </c>
      <c r="AA77" s="1">
        <v>160.66640000000001</v>
      </c>
      <c r="AB77" s="1">
        <v>156.4254</v>
      </c>
      <c r="AC77" s="1">
        <v>164.7124</v>
      </c>
      <c r="AD77" s="1">
        <v>158.36160000000001</v>
      </c>
      <c r="AE77" s="1">
        <v>169.71299999999999</v>
      </c>
      <c r="AF77" s="1">
        <v>171.15199999999999</v>
      </c>
      <c r="AG77" s="1" t="s">
        <v>58</v>
      </c>
      <c r="AH77" s="1">
        <f>G77*R77</f>
        <v>169.37792000000036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134</v>
      </c>
      <c r="B78" s="1" t="s">
        <v>38</v>
      </c>
      <c r="C78" s="1">
        <v>1074.1120000000001</v>
      </c>
      <c r="D78" s="1">
        <v>2130.933</v>
      </c>
      <c r="E78" s="1">
        <v>1453.548</v>
      </c>
      <c r="F78" s="1">
        <v>1506.2</v>
      </c>
      <c r="G78" s="8">
        <v>1</v>
      </c>
      <c r="H78" s="1">
        <v>60</v>
      </c>
      <c r="I78" s="1" t="s">
        <v>39</v>
      </c>
      <c r="J78" s="1"/>
      <c r="K78" s="1">
        <v>1619.36</v>
      </c>
      <c r="L78" s="1">
        <f t="shared" si="21"/>
        <v>-165.8119999999999</v>
      </c>
      <c r="M78" s="1"/>
      <c r="N78" s="1"/>
      <c r="O78" s="1">
        <v>400</v>
      </c>
      <c r="P78" s="1">
        <v>631.73564000000056</v>
      </c>
      <c r="Q78" s="1">
        <f t="shared" si="22"/>
        <v>290.70960000000002</v>
      </c>
      <c r="R78" s="5">
        <f t="shared" si="25"/>
        <v>659.86995999999976</v>
      </c>
      <c r="S78" s="5"/>
      <c r="T78" s="1"/>
      <c r="U78" s="1">
        <f t="shared" si="23"/>
        <v>11.000000000000002</v>
      </c>
      <c r="V78" s="1">
        <f t="shared" si="24"/>
        <v>8.7301404563179208</v>
      </c>
      <c r="W78" s="1">
        <v>272.58539999999999</v>
      </c>
      <c r="X78" s="1">
        <v>298.94779999999997</v>
      </c>
      <c r="Y78" s="1">
        <v>281.13580000000002</v>
      </c>
      <c r="Z78" s="1">
        <v>300.11840000000001</v>
      </c>
      <c r="AA78" s="1">
        <v>276.55599999999998</v>
      </c>
      <c r="AB78" s="1">
        <v>232.0412</v>
      </c>
      <c r="AC78" s="1">
        <v>237.88659999999999</v>
      </c>
      <c r="AD78" s="1">
        <v>242.876</v>
      </c>
      <c r="AE78" s="1">
        <v>235.64840000000001</v>
      </c>
      <c r="AF78" s="1">
        <v>230.125</v>
      </c>
      <c r="AG78" s="1" t="s">
        <v>66</v>
      </c>
      <c r="AH78" s="1">
        <f>G78*R78</f>
        <v>659.86995999999976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135</v>
      </c>
      <c r="B79" s="1" t="s">
        <v>38</v>
      </c>
      <c r="C79" s="1">
        <v>760.29399999999998</v>
      </c>
      <c r="D79" s="1">
        <v>2174.998</v>
      </c>
      <c r="E79" s="1">
        <v>1105.3520000000001</v>
      </c>
      <c r="F79" s="1">
        <v>1747.4860000000001</v>
      </c>
      <c r="G79" s="8">
        <v>1</v>
      </c>
      <c r="H79" s="1">
        <v>60</v>
      </c>
      <c r="I79" s="1" t="s">
        <v>39</v>
      </c>
      <c r="J79" s="1"/>
      <c r="K79" s="1">
        <v>1203.3019999999999</v>
      </c>
      <c r="L79" s="1">
        <f t="shared" si="21"/>
        <v>-97.949999999999818</v>
      </c>
      <c r="M79" s="1"/>
      <c r="N79" s="1"/>
      <c r="O79" s="1">
        <v>400</v>
      </c>
      <c r="P79" s="1">
        <v>0</v>
      </c>
      <c r="Q79" s="1">
        <f t="shared" si="22"/>
        <v>221.07040000000001</v>
      </c>
      <c r="R79" s="5">
        <f t="shared" si="25"/>
        <v>284.28840000000014</v>
      </c>
      <c r="S79" s="5"/>
      <c r="T79" s="1"/>
      <c r="U79" s="1">
        <f t="shared" si="23"/>
        <v>11</v>
      </c>
      <c r="V79" s="1">
        <f t="shared" si="24"/>
        <v>9.7140367955185312</v>
      </c>
      <c r="W79" s="1">
        <v>235.9314</v>
      </c>
      <c r="X79" s="1">
        <v>287.66239999999999</v>
      </c>
      <c r="Y79" s="1">
        <v>290.4074</v>
      </c>
      <c r="Z79" s="1">
        <v>282.14600000000002</v>
      </c>
      <c r="AA79" s="1">
        <v>248.25319999999999</v>
      </c>
      <c r="AB79" s="1">
        <v>219.82759999999999</v>
      </c>
      <c r="AC79" s="1">
        <v>289.49160000000001</v>
      </c>
      <c r="AD79" s="1">
        <v>274.96039999999999</v>
      </c>
      <c r="AE79" s="1">
        <v>272.50580000000002</v>
      </c>
      <c r="AF79" s="1">
        <v>273.9384</v>
      </c>
      <c r="AG79" s="1" t="s">
        <v>58</v>
      </c>
      <c r="AH79" s="1">
        <f>G79*R79</f>
        <v>284.28840000000014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136</v>
      </c>
      <c r="B80" s="1" t="s">
        <v>38</v>
      </c>
      <c r="C80" s="1">
        <v>1468.4659999999999</v>
      </c>
      <c r="D80" s="1">
        <v>3868.444</v>
      </c>
      <c r="E80" s="1">
        <v>1682.41</v>
      </c>
      <c r="F80" s="1">
        <v>3501.3270000000002</v>
      </c>
      <c r="G80" s="8">
        <v>1</v>
      </c>
      <c r="H80" s="1">
        <v>60</v>
      </c>
      <c r="I80" s="1" t="s">
        <v>39</v>
      </c>
      <c r="J80" s="1"/>
      <c r="K80" s="1">
        <v>1773.739</v>
      </c>
      <c r="L80" s="1">
        <f t="shared" si="21"/>
        <v>-91.328999999999951</v>
      </c>
      <c r="M80" s="1"/>
      <c r="N80" s="1"/>
      <c r="O80" s="1"/>
      <c r="P80" s="1">
        <v>0</v>
      </c>
      <c r="Q80" s="1">
        <f t="shared" si="22"/>
        <v>336.48200000000003</v>
      </c>
      <c r="R80" s="5">
        <f t="shared" si="25"/>
        <v>199.97499999999991</v>
      </c>
      <c r="S80" s="5"/>
      <c r="T80" s="1"/>
      <c r="U80" s="1">
        <f t="shared" si="23"/>
        <v>11</v>
      </c>
      <c r="V80" s="1">
        <f t="shared" si="24"/>
        <v>10.405688863000101</v>
      </c>
      <c r="W80" s="1">
        <v>347.6284</v>
      </c>
      <c r="X80" s="1">
        <v>390.80599999999998</v>
      </c>
      <c r="Y80" s="1">
        <v>472.12659999999988</v>
      </c>
      <c r="Z80" s="1">
        <v>494.25159999999988</v>
      </c>
      <c r="AA80" s="1">
        <v>409.25319999999999</v>
      </c>
      <c r="AB80" s="1">
        <v>391.40199999999999</v>
      </c>
      <c r="AC80" s="1">
        <v>406.3408</v>
      </c>
      <c r="AD80" s="1">
        <v>389.34519999999998</v>
      </c>
      <c r="AE80" s="1">
        <v>409.52159999999998</v>
      </c>
      <c r="AF80" s="1">
        <v>413.56040000000002</v>
      </c>
      <c r="AG80" s="1" t="s">
        <v>137</v>
      </c>
      <c r="AH80" s="1">
        <f>G80*R80</f>
        <v>199.97499999999991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4" t="s">
        <v>138</v>
      </c>
      <c r="B81" s="14" t="s">
        <v>38</v>
      </c>
      <c r="C81" s="14"/>
      <c r="D81" s="14"/>
      <c r="E81" s="14"/>
      <c r="F81" s="14"/>
      <c r="G81" s="15">
        <v>0</v>
      </c>
      <c r="H81" s="14">
        <v>55</v>
      </c>
      <c r="I81" s="14" t="s">
        <v>39</v>
      </c>
      <c r="J81" s="14"/>
      <c r="K81" s="14"/>
      <c r="L81" s="14">
        <f t="shared" si="21"/>
        <v>0</v>
      </c>
      <c r="M81" s="14"/>
      <c r="N81" s="14"/>
      <c r="O81" s="14"/>
      <c r="P81" s="14">
        <v>0</v>
      </c>
      <c r="Q81" s="14">
        <f t="shared" si="22"/>
        <v>0</v>
      </c>
      <c r="R81" s="16"/>
      <c r="S81" s="16"/>
      <c r="T81" s="14"/>
      <c r="U81" s="14" t="e">
        <f t="shared" si="23"/>
        <v>#DIV/0!</v>
      </c>
      <c r="V81" s="14" t="e">
        <f t="shared" si="24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 t="s">
        <v>54</v>
      </c>
      <c r="AH81" s="14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4" t="s">
        <v>139</v>
      </c>
      <c r="B82" s="14" t="s">
        <v>38</v>
      </c>
      <c r="C82" s="14"/>
      <c r="D82" s="14"/>
      <c r="E82" s="14"/>
      <c r="F82" s="14"/>
      <c r="G82" s="15">
        <v>0</v>
      </c>
      <c r="H82" s="14">
        <v>55</v>
      </c>
      <c r="I82" s="14" t="s">
        <v>39</v>
      </c>
      <c r="J82" s="14"/>
      <c r="K82" s="14"/>
      <c r="L82" s="14">
        <f t="shared" si="21"/>
        <v>0</v>
      </c>
      <c r="M82" s="14"/>
      <c r="N82" s="14"/>
      <c r="O82" s="14"/>
      <c r="P82" s="14">
        <v>0</v>
      </c>
      <c r="Q82" s="14">
        <f t="shared" si="22"/>
        <v>0</v>
      </c>
      <c r="R82" s="16"/>
      <c r="S82" s="16"/>
      <c r="T82" s="14"/>
      <c r="U82" s="14" t="e">
        <f t="shared" si="23"/>
        <v>#DIV/0!</v>
      </c>
      <c r="V82" s="14" t="e">
        <f t="shared" si="24"/>
        <v>#DIV/0!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 t="s">
        <v>54</v>
      </c>
      <c r="AH82" s="14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4" t="s">
        <v>140</v>
      </c>
      <c r="B83" s="14" t="s">
        <v>38</v>
      </c>
      <c r="C83" s="14"/>
      <c r="D83" s="14"/>
      <c r="E83" s="14"/>
      <c r="F83" s="14"/>
      <c r="G83" s="15">
        <v>0</v>
      </c>
      <c r="H83" s="14">
        <v>55</v>
      </c>
      <c r="I83" s="14" t="s">
        <v>39</v>
      </c>
      <c r="J83" s="14"/>
      <c r="K83" s="14"/>
      <c r="L83" s="14">
        <f t="shared" si="21"/>
        <v>0</v>
      </c>
      <c r="M83" s="14"/>
      <c r="N83" s="14"/>
      <c r="O83" s="14"/>
      <c r="P83" s="14">
        <v>0</v>
      </c>
      <c r="Q83" s="14">
        <f t="shared" si="22"/>
        <v>0</v>
      </c>
      <c r="R83" s="16"/>
      <c r="S83" s="16"/>
      <c r="T83" s="14"/>
      <c r="U83" s="14" t="e">
        <f t="shared" si="23"/>
        <v>#DIV/0!</v>
      </c>
      <c r="V83" s="14" t="e">
        <f t="shared" si="24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 t="s">
        <v>54</v>
      </c>
      <c r="AH83" s="14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141</v>
      </c>
      <c r="B84" s="1" t="s">
        <v>38</v>
      </c>
      <c r="C84" s="1">
        <v>78.962000000000003</v>
      </c>
      <c r="D84" s="1">
        <v>24.225000000000001</v>
      </c>
      <c r="E84" s="1">
        <v>39.133000000000003</v>
      </c>
      <c r="F84" s="1">
        <v>63.863999999999997</v>
      </c>
      <c r="G84" s="8">
        <v>1</v>
      </c>
      <c r="H84" s="1">
        <v>60</v>
      </c>
      <c r="I84" s="1" t="s">
        <v>39</v>
      </c>
      <c r="J84" s="1"/>
      <c r="K84" s="1">
        <v>37.9</v>
      </c>
      <c r="L84" s="1">
        <f t="shared" si="21"/>
        <v>1.2330000000000041</v>
      </c>
      <c r="M84" s="1"/>
      <c r="N84" s="1"/>
      <c r="O84" s="1"/>
      <c r="P84" s="1">
        <v>0</v>
      </c>
      <c r="Q84" s="1">
        <f t="shared" si="22"/>
        <v>7.8266000000000009</v>
      </c>
      <c r="R84" s="5">
        <f>11*Q84-P84-O84-F84</f>
        <v>22.228600000000007</v>
      </c>
      <c r="S84" s="5"/>
      <c r="T84" s="1"/>
      <c r="U84" s="1">
        <f t="shared" si="23"/>
        <v>11</v>
      </c>
      <c r="V84" s="1">
        <f t="shared" si="24"/>
        <v>8.1598650755117159</v>
      </c>
      <c r="W84" s="1">
        <v>6.2522000000000002</v>
      </c>
      <c r="X84" s="1">
        <v>7.2170000000000014</v>
      </c>
      <c r="Y84" s="1">
        <v>9.1471999999999998</v>
      </c>
      <c r="Z84" s="1">
        <v>11.5648</v>
      </c>
      <c r="AA84" s="1">
        <v>11.887600000000001</v>
      </c>
      <c r="AB84" s="1">
        <v>8.6647999999999996</v>
      </c>
      <c r="AC84" s="1">
        <v>12.8384</v>
      </c>
      <c r="AD84" s="1">
        <v>12.6814</v>
      </c>
      <c r="AE84" s="1">
        <v>7.5418000000000003</v>
      </c>
      <c r="AF84" s="1">
        <v>6.4278000000000004</v>
      </c>
      <c r="AG84" s="1"/>
      <c r="AH84" s="1">
        <f>G84*R84</f>
        <v>22.228600000000007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4" t="s">
        <v>142</v>
      </c>
      <c r="B85" s="14" t="s">
        <v>44</v>
      </c>
      <c r="C85" s="14"/>
      <c r="D85" s="14"/>
      <c r="E85" s="14"/>
      <c r="F85" s="14"/>
      <c r="G85" s="15">
        <v>0</v>
      </c>
      <c r="H85" s="14">
        <v>40</v>
      </c>
      <c r="I85" s="14" t="s">
        <v>39</v>
      </c>
      <c r="J85" s="14"/>
      <c r="K85" s="14"/>
      <c r="L85" s="14">
        <f t="shared" si="21"/>
        <v>0</v>
      </c>
      <c r="M85" s="14"/>
      <c r="N85" s="14"/>
      <c r="O85" s="14"/>
      <c r="P85" s="14">
        <v>0</v>
      </c>
      <c r="Q85" s="14">
        <f t="shared" si="22"/>
        <v>0</v>
      </c>
      <c r="R85" s="16"/>
      <c r="S85" s="16"/>
      <c r="T85" s="14"/>
      <c r="U85" s="14" t="e">
        <f t="shared" si="23"/>
        <v>#DIV/0!</v>
      </c>
      <c r="V85" s="14" t="e">
        <f t="shared" si="24"/>
        <v>#DIV/0!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 t="s">
        <v>54</v>
      </c>
      <c r="AH85" s="14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4" t="s">
        <v>143</v>
      </c>
      <c r="B86" s="14" t="s">
        <v>44</v>
      </c>
      <c r="C86" s="14"/>
      <c r="D86" s="14"/>
      <c r="E86" s="14"/>
      <c r="F86" s="14"/>
      <c r="G86" s="15">
        <v>0</v>
      </c>
      <c r="H86" s="14">
        <v>40</v>
      </c>
      <c r="I86" s="14" t="s">
        <v>39</v>
      </c>
      <c r="J86" s="14"/>
      <c r="K86" s="14"/>
      <c r="L86" s="14">
        <f t="shared" si="21"/>
        <v>0</v>
      </c>
      <c r="M86" s="14"/>
      <c r="N86" s="14"/>
      <c r="O86" s="14"/>
      <c r="P86" s="14">
        <v>0</v>
      </c>
      <c r="Q86" s="14">
        <f t="shared" si="22"/>
        <v>0</v>
      </c>
      <c r="R86" s="16"/>
      <c r="S86" s="16"/>
      <c r="T86" s="14"/>
      <c r="U86" s="14" t="e">
        <f t="shared" si="23"/>
        <v>#DIV/0!</v>
      </c>
      <c r="V86" s="14" t="e">
        <f t="shared" si="24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 t="s">
        <v>54</v>
      </c>
      <c r="AH86" s="14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144</v>
      </c>
      <c r="B87" s="1" t="s">
        <v>44</v>
      </c>
      <c r="C87" s="1">
        <v>154</v>
      </c>
      <c r="D87" s="1">
        <v>690</v>
      </c>
      <c r="E87" s="1">
        <v>417</v>
      </c>
      <c r="F87" s="1">
        <v>409</v>
      </c>
      <c r="G87" s="8">
        <v>0.3</v>
      </c>
      <c r="H87" s="1">
        <v>40</v>
      </c>
      <c r="I87" s="1" t="s">
        <v>39</v>
      </c>
      <c r="J87" s="1"/>
      <c r="K87" s="1">
        <v>426</v>
      </c>
      <c r="L87" s="1">
        <f t="shared" si="21"/>
        <v>-9</v>
      </c>
      <c r="M87" s="1"/>
      <c r="N87" s="1"/>
      <c r="O87" s="1"/>
      <c r="P87" s="1">
        <v>163.80000000000001</v>
      </c>
      <c r="Q87" s="1">
        <f t="shared" si="22"/>
        <v>83.4</v>
      </c>
      <c r="R87" s="5">
        <f>11*Q87-P87-O87-F87</f>
        <v>344.60000000000014</v>
      </c>
      <c r="S87" s="5"/>
      <c r="T87" s="1"/>
      <c r="U87" s="1">
        <f t="shared" si="23"/>
        <v>11</v>
      </c>
      <c r="V87" s="1">
        <f t="shared" si="24"/>
        <v>6.868105515587529</v>
      </c>
      <c r="W87" s="1">
        <v>74.2</v>
      </c>
      <c r="X87" s="1">
        <v>73.2</v>
      </c>
      <c r="Y87" s="1">
        <v>74.400000000000006</v>
      </c>
      <c r="Z87" s="1">
        <v>69.599999999999994</v>
      </c>
      <c r="AA87" s="1">
        <v>66.599999999999994</v>
      </c>
      <c r="AB87" s="1">
        <v>71.2</v>
      </c>
      <c r="AC87" s="1">
        <v>81.2</v>
      </c>
      <c r="AD87" s="1">
        <v>83.2</v>
      </c>
      <c r="AE87" s="1">
        <v>83.6</v>
      </c>
      <c r="AF87" s="1">
        <v>79.599999999999994</v>
      </c>
      <c r="AG87" s="1"/>
      <c r="AH87" s="1">
        <f>G87*R87</f>
        <v>103.38000000000004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4" t="s">
        <v>145</v>
      </c>
      <c r="B88" s="14" t="s">
        <v>44</v>
      </c>
      <c r="C88" s="14"/>
      <c r="D88" s="14"/>
      <c r="E88" s="14"/>
      <c r="F88" s="14"/>
      <c r="G88" s="15">
        <v>0</v>
      </c>
      <c r="H88" s="14">
        <v>120</v>
      </c>
      <c r="I88" s="14" t="s">
        <v>39</v>
      </c>
      <c r="J88" s="14"/>
      <c r="K88" s="14"/>
      <c r="L88" s="14">
        <f t="shared" si="21"/>
        <v>0</v>
      </c>
      <c r="M88" s="14"/>
      <c r="N88" s="14"/>
      <c r="O88" s="14"/>
      <c r="P88" s="14">
        <v>0</v>
      </c>
      <c r="Q88" s="14">
        <f t="shared" si="22"/>
        <v>0</v>
      </c>
      <c r="R88" s="16"/>
      <c r="S88" s="16"/>
      <c r="T88" s="14"/>
      <c r="U88" s="14" t="e">
        <f t="shared" si="23"/>
        <v>#DIV/0!</v>
      </c>
      <c r="V88" s="14" t="e">
        <f t="shared" si="24"/>
        <v>#DIV/0!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 t="s">
        <v>54</v>
      </c>
      <c r="AH88" s="14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146</v>
      </c>
      <c r="B89" s="1" t="s">
        <v>38</v>
      </c>
      <c r="C89" s="1">
        <v>2392.6120000000001</v>
      </c>
      <c r="D89" s="1">
        <v>2518.9470000000001</v>
      </c>
      <c r="E89" s="1">
        <v>2438.4189999999999</v>
      </c>
      <c r="F89" s="1">
        <v>2378.2170000000001</v>
      </c>
      <c r="G89" s="8">
        <v>1</v>
      </c>
      <c r="H89" s="1">
        <v>40</v>
      </c>
      <c r="I89" s="1" t="s">
        <v>39</v>
      </c>
      <c r="J89" s="1"/>
      <c r="K89" s="1">
        <v>2256.9169999999999</v>
      </c>
      <c r="L89" s="1">
        <f t="shared" si="21"/>
        <v>181.50199999999995</v>
      </c>
      <c r="M89" s="1"/>
      <c r="N89" s="1"/>
      <c r="O89" s="1">
        <v>600</v>
      </c>
      <c r="P89" s="1">
        <v>802.05770999999913</v>
      </c>
      <c r="Q89" s="1">
        <f t="shared" si="22"/>
        <v>487.68379999999996</v>
      </c>
      <c r="R89" s="5">
        <f>11*Q89-P89-O89-F89</f>
        <v>1584.2470900000003</v>
      </c>
      <c r="S89" s="5"/>
      <c r="T89" s="1"/>
      <c r="U89" s="1">
        <f t="shared" si="23"/>
        <v>11</v>
      </c>
      <c r="V89" s="1">
        <f t="shared" si="24"/>
        <v>7.7514871521260282</v>
      </c>
      <c r="W89" s="1">
        <v>476.82080000000002</v>
      </c>
      <c r="X89" s="1">
        <v>480.17680000000001</v>
      </c>
      <c r="Y89" s="1">
        <v>478.86779999999999</v>
      </c>
      <c r="Z89" s="1">
        <v>509.5206</v>
      </c>
      <c r="AA89" s="1">
        <v>512.31940000000009</v>
      </c>
      <c r="AB89" s="1">
        <v>495.66739999999999</v>
      </c>
      <c r="AC89" s="1">
        <v>474.32600000000002</v>
      </c>
      <c r="AD89" s="1">
        <v>473.87520000000012</v>
      </c>
      <c r="AE89" s="1">
        <v>462.46519999999998</v>
      </c>
      <c r="AF89" s="1">
        <v>490.18419999999998</v>
      </c>
      <c r="AG89" s="1" t="s">
        <v>58</v>
      </c>
      <c r="AH89" s="1">
        <f>G89*R89</f>
        <v>1584.2470900000003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4" t="s">
        <v>147</v>
      </c>
      <c r="B90" s="14" t="s">
        <v>38</v>
      </c>
      <c r="C90" s="14"/>
      <c r="D90" s="14"/>
      <c r="E90" s="14"/>
      <c r="F90" s="14"/>
      <c r="G90" s="15">
        <v>0</v>
      </c>
      <c r="H90" s="14">
        <v>60</v>
      </c>
      <c r="I90" s="14" t="s">
        <v>39</v>
      </c>
      <c r="J90" s="14"/>
      <c r="K90" s="14"/>
      <c r="L90" s="14">
        <f t="shared" si="21"/>
        <v>0</v>
      </c>
      <c r="M90" s="14"/>
      <c r="N90" s="14"/>
      <c r="O90" s="14"/>
      <c r="P90" s="14">
        <v>0</v>
      </c>
      <c r="Q90" s="14">
        <f t="shared" si="22"/>
        <v>0</v>
      </c>
      <c r="R90" s="16"/>
      <c r="S90" s="16"/>
      <c r="T90" s="14"/>
      <c r="U90" s="14" t="e">
        <f t="shared" si="23"/>
        <v>#DIV/0!</v>
      </c>
      <c r="V90" s="14" t="e">
        <f t="shared" si="24"/>
        <v>#DIV/0!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 t="s">
        <v>54</v>
      </c>
      <c r="AH90" s="14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148</v>
      </c>
      <c r="B91" s="1" t="s">
        <v>44</v>
      </c>
      <c r="C91" s="1">
        <v>295</v>
      </c>
      <c r="D91" s="1">
        <v>774</v>
      </c>
      <c r="E91" s="1">
        <v>491</v>
      </c>
      <c r="F91" s="1">
        <v>557</v>
      </c>
      <c r="G91" s="8">
        <v>0.3</v>
      </c>
      <c r="H91" s="1">
        <v>40</v>
      </c>
      <c r="I91" s="1" t="s">
        <v>39</v>
      </c>
      <c r="J91" s="1"/>
      <c r="K91" s="1">
        <v>503</v>
      </c>
      <c r="L91" s="1">
        <f t="shared" si="21"/>
        <v>-12</v>
      </c>
      <c r="M91" s="1"/>
      <c r="N91" s="1"/>
      <c r="O91" s="1"/>
      <c r="P91" s="1">
        <v>255.55000000000021</v>
      </c>
      <c r="Q91" s="1">
        <f t="shared" si="22"/>
        <v>98.2</v>
      </c>
      <c r="R91" s="5">
        <f t="shared" ref="R91:R94" si="26">11*Q91-P91-O91-F91</f>
        <v>267.64999999999986</v>
      </c>
      <c r="S91" s="5"/>
      <c r="T91" s="1"/>
      <c r="U91" s="1">
        <f t="shared" si="23"/>
        <v>11</v>
      </c>
      <c r="V91" s="1">
        <f t="shared" si="24"/>
        <v>8.2744399185336057</v>
      </c>
      <c r="W91" s="1">
        <v>97.6</v>
      </c>
      <c r="X91" s="1">
        <v>90.6</v>
      </c>
      <c r="Y91" s="1">
        <v>92</v>
      </c>
      <c r="Z91" s="1">
        <v>94.2</v>
      </c>
      <c r="AA91" s="1">
        <v>93</v>
      </c>
      <c r="AB91" s="1">
        <v>97.8</v>
      </c>
      <c r="AC91" s="1">
        <v>95.6</v>
      </c>
      <c r="AD91" s="1">
        <v>98.2</v>
      </c>
      <c r="AE91" s="1">
        <v>96.8</v>
      </c>
      <c r="AF91" s="1">
        <v>95.6</v>
      </c>
      <c r="AG91" s="1"/>
      <c r="AH91" s="1">
        <f>G91*R91</f>
        <v>80.294999999999959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149</v>
      </c>
      <c r="B92" s="1" t="s">
        <v>44</v>
      </c>
      <c r="C92" s="1">
        <v>211</v>
      </c>
      <c r="D92" s="1">
        <v>588</v>
      </c>
      <c r="E92" s="1">
        <v>375</v>
      </c>
      <c r="F92" s="1">
        <v>391</v>
      </c>
      <c r="G92" s="8">
        <v>0.3</v>
      </c>
      <c r="H92" s="1">
        <v>40</v>
      </c>
      <c r="I92" s="1" t="s">
        <v>39</v>
      </c>
      <c r="J92" s="1"/>
      <c r="K92" s="1">
        <v>402</v>
      </c>
      <c r="L92" s="1">
        <f t="shared" si="21"/>
        <v>-27</v>
      </c>
      <c r="M92" s="1"/>
      <c r="N92" s="1"/>
      <c r="O92" s="1"/>
      <c r="P92" s="1">
        <v>169.20000000000019</v>
      </c>
      <c r="Q92" s="1">
        <f t="shared" si="22"/>
        <v>75</v>
      </c>
      <c r="R92" s="5">
        <f t="shared" si="26"/>
        <v>264.79999999999984</v>
      </c>
      <c r="S92" s="5"/>
      <c r="T92" s="1"/>
      <c r="U92" s="1">
        <f t="shared" si="23"/>
        <v>11</v>
      </c>
      <c r="V92" s="1">
        <f t="shared" si="24"/>
        <v>7.4693333333333358</v>
      </c>
      <c r="W92" s="1">
        <v>69.599999999999994</v>
      </c>
      <c r="X92" s="1">
        <v>67.8</v>
      </c>
      <c r="Y92" s="1">
        <v>70.8</v>
      </c>
      <c r="Z92" s="1">
        <v>72.2</v>
      </c>
      <c r="AA92" s="1">
        <v>68.8</v>
      </c>
      <c r="AB92" s="1">
        <v>72.400000000000006</v>
      </c>
      <c r="AC92" s="1">
        <v>80</v>
      </c>
      <c r="AD92" s="1">
        <v>79.599999999999994</v>
      </c>
      <c r="AE92" s="1">
        <v>79</v>
      </c>
      <c r="AF92" s="1">
        <v>80.400000000000006</v>
      </c>
      <c r="AG92" s="1"/>
      <c r="AH92" s="1">
        <f>G92*R92</f>
        <v>79.439999999999955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150</v>
      </c>
      <c r="B93" s="1" t="s">
        <v>38</v>
      </c>
      <c r="C93" s="1">
        <v>41.308</v>
      </c>
      <c r="D93" s="1">
        <v>98.652000000000001</v>
      </c>
      <c r="E93" s="1">
        <v>58.686999999999998</v>
      </c>
      <c r="F93" s="1">
        <v>77.92</v>
      </c>
      <c r="G93" s="8">
        <v>1</v>
      </c>
      <c r="H93" s="1">
        <v>45</v>
      </c>
      <c r="I93" s="1" t="s">
        <v>39</v>
      </c>
      <c r="J93" s="1"/>
      <c r="K93" s="1">
        <v>59.1</v>
      </c>
      <c r="L93" s="1">
        <f t="shared" si="21"/>
        <v>-0.41300000000000381</v>
      </c>
      <c r="M93" s="1"/>
      <c r="N93" s="1"/>
      <c r="O93" s="1"/>
      <c r="P93" s="1">
        <v>96.2166</v>
      </c>
      <c r="Q93" s="1">
        <f t="shared" si="22"/>
        <v>11.737399999999999</v>
      </c>
      <c r="R93" s="5"/>
      <c r="S93" s="5"/>
      <c r="T93" s="1"/>
      <c r="U93" s="1">
        <f t="shared" si="23"/>
        <v>14.836045461516179</v>
      </c>
      <c r="V93" s="1">
        <f t="shared" si="24"/>
        <v>14.836045461516179</v>
      </c>
      <c r="W93" s="1">
        <v>16.245799999999999</v>
      </c>
      <c r="X93" s="1">
        <v>13.296799999999999</v>
      </c>
      <c r="Y93" s="1">
        <v>8.6102000000000007</v>
      </c>
      <c r="Z93" s="1">
        <v>8.5346000000000011</v>
      </c>
      <c r="AA93" s="1">
        <v>12.1614</v>
      </c>
      <c r="AB93" s="1">
        <v>13.1416</v>
      </c>
      <c r="AC93" s="1">
        <v>16.211600000000001</v>
      </c>
      <c r="AD93" s="1">
        <v>16.743400000000001</v>
      </c>
      <c r="AE93" s="1">
        <v>13.12</v>
      </c>
      <c r="AF93" s="1">
        <v>13.4306</v>
      </c>
      <c r="AG93" s="1"/>
      <c r="AH93" s="1">
        <f>G93*R93</f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151</v>
      </c>
      <c r="B94" s="1" t="s">
        <v>38</v>
      </c>
      <c r="C94" s="1">
        <v>260.476</v>
      </c>
      <c r="D94" s="1">
        <v>595.07100000000003</v>
      </c>
      <c r="E94" s="1">
        <v>341.63200000000001</v>
      </c>
      <c r="F94" s="1">
        <v>377.79399999999998</v>
      </c>
      <c r="G94" s="8">
        <v>1</v>
      </c>
      <c r="H94" s="1">
        <v>50</v>
      </c>
      <c r="I94" s="1" t="s">
        <v>39</v>
      </c>
      <c r="J94" s="1"/>
      <c r="K94" s="1">
        <v>436.26100000000002</v>
      </c>
      <c r="L94" s="1">
        <f t="shared" si="21"/>
        <v>-94.629000000000019</v>
      </c>
      <c r="M94" s="1"/>
      <c r="N94" s="1"/>
      <c r="O94" s="1"/>
      <c r="P94" s="1">
        <v>112.8494010000002</v>
      </c>
      <c r="Q94" s="1">
        <f t="shared" si="22"/>
        <v>68.326400000000007</v>
      </c>
      <c r="R94" s="5">
        <f t="shared" si="26"/>
        <v>260.94699899999989</v>
      </c>
      <c r="S94" s="5"/>
      <c r="T94" s="1"/>
      <c r="U94" s="1">
        <f t="shared" si="23"/>
        <v>11</v>
      </c>
      <c r="V94" s="1">
        <f t="shared" si="24"/>
        <v>7.1808759278990273</v>
      </c>
      <c r="W94" s="1">
        <v>55.221400000000003</v>
      </c>
      <c r="X94" s="1">
        <v>60.375199999999992</v>
      </c>
      <c r="Y94" s="1">
        <v>60.38</v>
      </c>
      <c r="Z94" s="1">
        <v>55.645799999999987</v>
      </c>
      <c r="AA94" s="1">
        <v>65.902599999999993</v>
      </c>
      <c r="AB94" s="1">
        <v>66.228200000000001</v>
      </c>
      <c r="AC94" s="1">
        <v>55.109799999999993</v>
      </c>
      <c r="AD94" s="1">
        <v>57.218800000000002</v>
      </c>
      <c r="AE94" s="1">
        <v>66.060400000000001</v>
      </c>
      <c r="AF94" s="1">
        <v>66.817399999999992</v>
      </c>
      <c r="AG94" s="1"/>
      <c r="AH94" s="1">
        <f>G94*R94</f>
        <v>260.94699899999989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4" t="s">
        <v>152</v>
      </c>
      <c r="B95" s="14" t="s">
        <v>44</v>
      </c>
      <c r="C95" s="14"/>
      <c r="D95" s="14"/>
      <c r="E95" s="14"/>
      <c r="F95" s="14"/>
      <c r="G95" s="15">
        <v>0</v>
      </c>
      <c r="H95" s="14">
        <v>40</v>
      </c>
      <c r="I95" s="14" t="s">
        <v>39</v>
      </c>
      <c r="J95" s="14"/>
      <c r="K95" s="14"/>
      <c r="L95" s="14">
        <f t="shared" si="21"/>
        <v>0</v>
      </c>
      <c r="M95" s="14"/>
      <c r="N95" s="14"/>
      <c r="O95" s="14"/>
      <c r="P95" s="14">
        <v>0</v>
      </c>
      <c r="Q95" s="14">
        <f t="shared" si="22"/>
        <v>0</v>
      </c>
      <c r="R95" s="16"/>
      <c r="S95" s="16"/>
      <c r="T95" s="14"/>
      <c r="U95" s="14" t="e">
        <f t="shared" si="23"/>
        <v>#DIV/0!</v>
      </c>
      <c r="V95" s="14" t="e">
        <f t="shared" si="24"/>
        <v>#DIV/0!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 t="s">
        <v>54</v>
      </c>
      <c r="AH95" s="14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153</v>
      </c>
      <c r="B96" s="1" t="s">
        <v>44</v>
      </c>
      <c r="C96" s="1">
        <v>117</v>
      </c>
      <c r="D96" s="1">
        <v>568</v>
      </c>
      <c r="E96" s="1">
        <v>307</v>
      </c>
      <c r="F96" s="1">
        <v>361</v>
      </c>
      <c r="G96" s="8">
        <v>0.3</v>
      </c>
      <c r="H96" s="1">
        <v>40</v>
      </c>
      <c r="I96" s="1" t="s">
        <v>39</v>
      </c>
      <c r="J96" s="1"/>
      <c r="K96" s="1">
        <v>321</v>
      </c>
      <c r="L96" s="1">
        <f t="shared" si="21"/>
        <v>-14</v>
      </c>
      <c r="M96" s="1"/>
      <c r="N96" s="1"/>
      <c r="O96" s="1"/>
      <c r="P96" s="1">
        <v>179.4</v>
      </c>
      <c r="Q96" s="1">
        <f t="shared" si="22"/>
        <v>61.4</v>
      </c>
      <c r="R96" s="5">
        <f>11*Q96-P96-O96-F96</f>
        <v>135</v>
      </c>
      <c r="S96" s="5"/>
      <c r="T96" s="1"/>
      <c r="U96" s="1">
        <f t="shared" si="23"/>
        <v>11</v>
      </c>
      <c r="V96" s="1">
        <f t="shared" si="24"/>
        <v>8.8013029315960907</v>
      </c>
      <c r="W96" s="1">
        <v>62.6</v>
      </c>
      <c r="X96" s="1">
        <v>58.4</v>
      </c>
      <c r="Y96" s="1">
        <v>61.4</v>
      </c>
      <c r="Z96" s="1">
        <v>60.2</v>
      </c>
      <c r="AA96" s="1">
        <v>52.4</v>
      </c>
      <c r="AB96" s="1">
        <v>61.2</v>
      </c>
      <c r="AC96" s="1">
        <v>67.2</v>
      </c>
      <c r="AD96" s="1">
        <v>60.2</v>
      </c>
      <c r="AE96" s="1">
        <v>54</v>
      </c>
      <c r="AF96" s="1">
        <v>53.4</v>
      </c>
      <c r="AG96" s="1"/>
      <c r="AH96" s="1">
        <f>G96*R96</f>
        <v>40.5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4" t="s">
        <v>154</v>
      </c>
      <c r="B97" s="14" t="s">
        <v>44</v>
      </c>
      <c r="C97" s="14"/>
      <c r="D97" s="14"/>
      <c r="E97" s="14"/>
      <c r="F97" s="14"/>
      <c r="G97" s="15">
        <v>0</v>
      </c>
      <c r="H97" s="14">
        <v>45</v>
      </c>
      <c r="I97" s="14" t="s">
        <v>39</v>
      </c>
      <c r="J97" s="14"/>
      <c r="K97" s="14"/>
      <c r="L97" s="14">
        <f t="shared" si="21"/>
        <v>0</v>
      </c>
      <c r="M97" s="14"/>
      <c r="N97" s="14"/>
      <c r="O97" s="14"/>
      <c r="P97" s="14">
        <v>0</v>
      </c>
      <c r="Q97" s="14">
        <f t="shared" si="22"/>
        <v>0</v>
      </c>
      <c r="R97" s="16"/>
      <c r="S97" s="16"/>
      <c r="T97" s="14"/>
      <c r="U97" s="14" t="e">
        <f t="shared" si="23"/>
        <v>#DIV/0!</v>
      </c>
      <c r="V97" s="14" t="e">
        <f t="shared" si="24"/>
        <v>#DIV/0!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-0.2</v>
      </c>
      <c r="AF97" s="14">
        <v>-0.2</v>
      </c>
      <c r="AG97" s="14" t="s">
        <v>54</v>
      </c>
      <c r="AH97" s="14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4" t="s">
        <v>155</v>
      </c>
      <c r="B98" s="14" t="s">
        <v>38</v>
      </c>
      <c r="C98" s="14"/>
      <c r="D98" s="14"/>
      <c r="E98" s="14"/>
      <c r="F98" s="14"/>
      <c r="G98" s="15">
        <v>0</v>
      </c>
      <c r="H98" s="14">
        <v>180</v>
      </c>
      <c r="I98" s="14" t="s">
        <v>39</v>
      </c>
      <c r="J98" s="14"/>
      <c r="K98" s="14"/>
      <c r="L98" s="14">
        <f t="shared" si="21"/>
        <v>0</v>
      </c>
      <c r="M98" s="14"/>
      <c r="N98" s="14"/>
      <c r="O98" s="14"/>
      <c r="P98" s="14">
        <v>0</v>
      </c>
      <c r="Q98" s="14">
        <f t="shared" si="22"/>
        <v>0</v>
      </c>
      <c r="R98" s="16"/>
      <c r="S98" s="16"/>
      <c r="T98" s="14"/>
      <c r="U98" s="14" t="e">
        <f t="shared" si="23"/>
        <v>#DIV/0!</v>
      </c>
      <c r="V98" s="14" t="e">
        <f t="shared" si="24"/>
        <v>#DIV/0!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 t="s">
        <v>156</v>
      </c>
      <c r="AH98" s="14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2025-09-16T11:01:06Z</dcterms:created>
  <dcterms:modified xsi:type="dcterms:W3CDTF">2025-09-16T11:14:55Z</dcterms:modified>
</cp:coreProperties>
</file>