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70067B2-E974-4AEA-BAED-9915358614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A10" i="1" l="1"/>
  <c r="Y32" i="1"/>
  <c r="Y59" i="1"/>
  <c r="Y65" i="1"/>
  <c r="Y71" i="1"/>
  <c r="Y84" i="1"/>
  <c r="BP81" i="1"/>
  <c r="BN81" i="1"/>
  <c r="Z81" i="1"/>
  <c r="Z83" i="1" s="1"/>
  <c r="BP102" i="1"/>
  <c r="BN102" i="1"/>
  <c r="Z102" i="1"/>
  <c r="Z105" i="1" s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H9" i="1"/>
  <c r="Y24" i="1"/>
  <c r="Y44" i="1"/>
  <c r="BP77" i="1"/>
  <c r="BN77" i="1"/>
  <c r="Z77" i="1"/>
  <c r="Y79" i="1"/>
  <c r="Y98" i="1"/>
  <c r="BP93" i="1"/>
  <c r="BN93" i="1"/>
  <c r="Z93" i="1"/>
  <c r="BP110" i="1"/>
  <c r="BN110" i="1"/>
  <c r="Z110" i="1"/>
  <c r="Y112" i="1"/>
  <c r="Z150" i="1"/>
  <c r="BP183" i="1"/>
  <c r="BN183" i="1"/>
  <c r="Z183" i="1"/>
  <c r="Z184" i="1" s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46" i="1"/>
  <c r="Z70" i="1"/>
  <c r="Z32" i="1"/>
  <c r="Y505" i="1"/>
  <c r="Y502" i="1"/>
  <c r="Z97" i="1"/>
  <c r="Z303" i="1"/>
  <c r="Z293" i="1"/>
  <c r="Z212" i="1"/>
  <c r="Z118" i="1"/>
  <c r="Z415" i="1"/>
  <c r="Y503" i="1"/>
  <c r="Z506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<sst xmlns="http://schemas.openxmlformats.org/spreadsheetml/2006/main" count="2210" uniqueCount="806">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</sst>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476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495.17222222222216</v>
      </c>
      <c r="BN41" s="64">
        <f>IFERROR(Y41*I41/H41,"0")</f>
        <v>505.57499999999999</v>
      </c>
      <c r="BO41" s="64">
        <f>IFERROR(1/J41*(X41/H41),"0")</f>
        <v>0.68865740740740733</v>
      </c>
      <c r="BP41" s="64">
        <f>IFERROR(1/J41*(Y41/H41),"0")</f>
        <v>0.703125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62</v>
      </c>
      <c r="Y42" s="550">
        <f>IFERROR(IF(X42="",0,CEILING((X42/$H42),1)*$H42),"")</f>
        <v>62.900000000000006</v>
      </c>
      <c r="Z42" s="36">
        <f>IFERROR(IF(Y42=0,"",ROUNDUP(Y42/H42,0)*0.00902),"")</f>
        <v>0.15334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65.518918918918914</v>
      </c>
      <c r="BN42" s="64">
        <f>IFERROR(Y42*I42/H42,"0")</f>
        <v>66.47</v>
      </c>
      <c r="BO42" s="64">
        <f>IFERROR(1/J42*(X42/H42),"0")</f>
        <v>0.12694512694512694</v>
      </c>
      <c r="BP42" s="64">
        <f>IFERROR(1/J42*(Y42/H42),"0")</f>
        <v>0.12878787878787878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60.83083083083082</v>
      </c>
      <c r="Y44" s="551">
        <f>IFERROR(Y41/H41,"0")+IFERROR(Y42/H42,"0")+IFERROR(Y43/H43,"0")</f>
        <v>62</v>
      </c>
      <c r="Z44" s="551">
        <f>IFERROR(IF(Z41="",0,Z41),"0")+IFERROR(IF(Z42="",0,Z42),"0")+IFERROR(IF(Z43="",0,Z43),"0")</f>
        <v>1.0074399999999999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538</v>
      </c>
      <c r="Y45" s="551">
        <f>IFERROR(SUM(Y41:Y43),"0")</f>
        <v>548.90000000000009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343</v>
      </c>
      <c r="Y52" s="550">
        <f t="shared" ref="Y52:Y57" si="6">IFERROR(IF(X52="",0,CEILING((X52/$H52),1)*$H52),"")</f>
        <v>347.2</v>
      </c>
      <c r="Z52" s="36">
        <f>IFERROR(IF(Y52=0,"",ROUNDUP(Y52/H52,0)*0.01898),"")</f>
        <v>0.58838000000000001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356.32187500000003</v>
      </c>
      <c r="BN52" s="64">
        <f t="shared" ref="BN52:BN57" si="8">IFERROR(Y52*I52/H52,"0")</f>
        <v>360.685</v>
      </c>
      <c r="BO52" s="64">
        <f t="shared" ref="BO52:BO57" si="9">IFERROR(1/J52*(X52/H52),"0")</f>
        <v>0.47851562500000006</v>
      </c>
      <c r="BP52" s="64">
        <f t="shared" ref="BP52:BP57" si="10">IFERROR(1/J52*(Y52/H52),"0")</f>
        <v>0.484375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324</v>
      </c>
      <c r="Y53" s="550">
        <f t="shared" si="6"/>
        <v>324</v>
      </c>
      <c r="Z53" s="36">
        <f>IFERROR(IF(Y53=0,"",ROUNDUP(Y53/H53,0)*0.01898),"")</f>
        <v>0.56940000000000002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337.04999999999995</v>
      </c>
      <c r="BN53" s="64">
        <f t="shared" si="8"/>
        <v>337.04999999999995</v>
      </c>
      <c r="BO53" s="64">
        <f t="shared" si="9"/>
        <v>0.46874999999999994</v>
      </c>
      <c r="BP53" s="64">
        <f t="shared" si="10"/>
        <v>0.46874999999999994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49</v>
      </c>
      <c r="Y55" s="550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51.572499999999998</v>
      </c>
      <c r="BN55" s="64">
        <f t="shared" si="8"/>
        <v>54.73</v>
      </c>
      <c r="BO55" s="64">
        <f t="shared" si="9"/>
        <v>9.2803030303030304E-2</v>
      </c>
      <c r="BP55" s="64">
        <f t="shared" si="10"/>
        <v>9.8484848484848481E-2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72.875</v>
      </c>
      <c r="Y58" s="551">
        <f>IFERROR(Y52/H52,"0")+IFERROR(Y53/H53,"0")+IFERROR(Y54/H54,"0")+IFERROR(Y55/H55,"0")+IFERROR(Y56/H56,"0")+IFERROR(Y57/H57,"0")</f>
        <v>74</v>
      </c>
      <c r="Z58" s="551">
        <f>IFERROR(IF(Z52="",0,Z52),"0")+IFERROR(IF(Z53="",0,Z53),"0")+IFERROR(IF(Z54="",0,Z54),"0")+IFERROR(IF(Z55="",0,Z55),"0")+IFERROR(IF(Z56="",0,Z56),"0")+IFERROR(IF(Z57="",0,Z57),"0")</f>
        <v>1.27504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716</v>
      </c>
      <c r="Y59" s="551">
        <f>IFERROR(SUM(Y52:Y57),"0")</f>
        <v>723.2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293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304.80138888888888</v>
      </c>
      <c r="BN61" s="64">
        <f>IFERROR(Y61*I61/H61,"0")</f>
        <v>314.58000000000004</v>
      </c>
      <c r="BO61" s="64">
        <f>IFERROR(1/J61*(X61/H61),"0")</f>
        <v>0.42390046296296291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27.129629629629626</v>
      </c>
      <c r="Y64" s="551">
        <f>IFERROR(Y61/H61,"0")+IFERROR(Y62/H62,"0")+IFERROR(Y63/H63,"0")</f>
        <v>28</v>
      </c>
      <c r="Z64" s="551">
        <f>IFERROR(IF(Z61="",0,Z61),"0")+IFERROR(IF(Z62="",0,Z62),"0")+IFERROR(IF(Z63="",0,Z63),"0")</f>
        <v>0.53144000000000002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293</v>
      </c>
      <c r="Y65" s="551">
        <f>IFERROR(SUM(Y61:Y63),"0")</f>
        <v>302.40000000000003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27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28.505769230769229</v>
      </c>
      <c r="BN81" s="64">
        <f>IFERROR(Y81*I81/H81,"0")</f>
        <v>32.94</v>
      </c>
      <c r="BO81" s="64">
        <f>IFERROR(1/J81*(X81/H81),"0")</f>
        <v>5.4086538461538464E-2</v>
      </c>
      <c r="BP81" s="64">
        <f>IFERROR(1/J81*(Y81/H81),"0")</f>
        <v>6.25E-2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10</v>
      </c>
      <c r="Y82" s="550">
        <f>IFERROR(IF(X82="",0,CEILING((X82/$H82),1)*$H82),"")</f>
        <v>12</v>
      </c>
      <c r="Z82" s="36">
        <f>IFERROR(IF(Y82=0,"",ROUNDUP(Y82/H82,0)*0.00902),"")</f>
        <v>4.5100000000000001E-2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10.875</v>
      </c>
      <c r="BN82" s="64">
        <f>IFERROR(Y82*I82/H82,"0")</f>
        <v>13.05</v>
      </c>
      <c r="BO82" s="64">
        <f>IFERROR(1/J82*(X82/H82),"0")</f>
        <v>3.1565656565656568E-2</v>
      </c>
      <c r="BP82" s="64">
        <f>IFERROR(1/J82*(Y82/H82),"0")</f>
        <v>3.787878787878788E-2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7.6282051282051286</v>
      </c>
      <c r="Y83" s="551">
        <f>IFERROR(Y81/H81,"0")+IFERROR(Y82/H82,"0")</f>
        <v>9</v>
      </c>
      <c r="Z83" s="551">
        <f>IFERROR(IF(Z81="",0,Z81),"0")+IFERROR(IF(Z82="",0,Z82),"0")</f>
        <v>0.12102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37</v>
      </c>
      <c r="Y84" s="551">
        <f>IFERROR(SUM(Y81:Y82),"0")</f>
        <v>43.2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505</v>
      </c>
      <c r="Y87" s="55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525.34027777777771</v>
      </c>
      <c r="BN87" s="64">
        <f>IFERROR(Y87*I87/H87,"0")</f>
        <v>528.04499999999996</v>
      </c>
      <c r="BO87" s="64">
        <f>IFERROR(1/J87*(X87/H87),"0")</f>
        <v>0.73061342592592593</v>
      </c>
      <c r="BP87" s="64">
        <f>IFERROR(1/J87*(Y87/H87),"0")</f>
        <v>0.734375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176</v>
      </c>
      <c r="Y89" s="550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184.21333333333334</v>
      </c>
      <c r="BN89" s="64">
        <f>IFERROR(Y89*I89/H89,"0")</f>
        <v>188.39999999999998</v>
      </c>
      <c r="BO89" s="64">
        <f>IFERROR(1/J89*(X89/H89),"0")</f>
        <v>0.29629629629629634</v>
      </c>
      <c r="BP89" s="64">
        <f>IFERROR(1/J89*(Y89/H89),"0")</f>
        <v>0.30303030303030304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85.870370370370381</v>
      </c>
      <c r="Y90" s="551">
        <f>IFERROR(Y87/H87,"0")+IFERROR(Y88/H88,"0")+IFERROR(Y89/H89,"0")</f>
        <v>87</v>
      </c>
      <c r="Z90" s="551">
        <f>IFERROR(IF(Z87="",0,Z87),"0")+IFERROR(IF(Z88="",0,Z88),"0")+IFERROR(IF(Z89="",0,Z89),"0")</f>
        <v>1.2528600000000001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681</v>
      </c>
      <c r="Y91" s="551">
        <f>IFERROR(SUM(Y87:Y89),"0")</f>
        <v>687.6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117</v>
      </c>
      <c r="Y93" s="550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124.49666666666667</v>
      </c>
      <c r="BN93" s="64">
        <f>IFERROR(Y93*I93/H93,"0")</f>
        <v>129.285</v>
      </c>
      <c r="BO93" s="64">
        <f>IFERROR(1/J93*(X93/H93),"0")</f>
        <v>0.22569444444444445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162</v>
      </c>
      <c r="Y95" s="550">
        <f>IFERROR(IF(X95="",0,CEILING((X95/$H95),1)*$H95),"")</f>
        <v>162</v>
      </c>
      <c r="Z95" s="36">
        <f>IFERROR(IF(Y95=0,"",ROUNDUP(Y95/H95,0)*0.00651),"")</f>
        <v>0.3906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177.11999999999998</v>
      </c>
      <c r="BN95" s="64">
        <f>IFERROR(Y95*I95/H95,"0")</f>
        <v>177.11999999999998</v>
      </c>
      <c r="BO95" s="64">
        <f>IFERROR(1/J95*(X95/H95),"0")</f>
        <v>0.32967032967032966</v>
      </c>
      <c r="BP95" s="64">
        <f>IFERROR(1/J95*(Y95/H95),"0")</f>
        <v>0.32967032967032966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74.444444444444443</v>
      </c>
      <c r="Y97" s="551">
        <f>IFERROR(Y93/H93,"0")+IFERROR(Y94/H94,"0")+IFERROR(Y95/H95,"0")+IFERROR(Y96/H96,"0")</f>
        <v>75</v>
      </c>
      <c r="Z97" s="551">
        <f>IFERROR(IF(Z93="",0,Z93),"0")+IFERROR(IF(Z94="",0,Z94),"0")+IFERROR(IF(Z95="",0,Z95),"0")+IFERROR(IF(Z96="",0,Z96),"0")</f>
        <v>0.67530000000000001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279</v>
      </c>
      <c r="Y98" s="551">
        <f>IFERROR(SUM(Y93:Y96),"0")</f>
        <v>283.5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546</v>
      </c>
      <c r="Y101" s="550">
        <f>IFERROR(IF(X101="",0,CEILING((X101/$H101),1)*$H101),"")</f>
        <v>550.80000000000007</v>
      </c>
      <c r="Z101" s="36">
        <f>IFERROR(IF(Y101=0,"",ROUNDUP(Y101/H101,0)*0.01898),"")</f>
        <v>0.96798000000000006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567.99166666666656</v>
      </c>
      <c r="BN101" s="64">
        <f>IFERROR(Y101*I101/H101,"0")</f>
        <v>572.98500000000001</v>
      </c>
      <c r="BO101" s="64">
        <f>IFERROR(1/J101*(X101/H101),"0")</f>
        <v>0.78993055555555547</v>
      </c>
      <c r="BP101" s="64">
        <f>IFERROR(1/J101*(Y101/H101),"0")</f>
        <v>0.796875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90</v>
      </c>
      <c r="Y103" s="550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70.555555555555543</v>
      </c>
      <c r="Y105" s="551">
        <f>IFERROR(Y101/H101,"0")+IFERROR(Y102/H102,"0")+IFERROR(Y103/H103,"0")+IFERROR(Y104/H104,"0")</f>
        <v>71</v>
      </c>
      <c r="Z105" s="551">
        <f>IFERROR(IF(Z101="",0,Z101),"0")+IFERROR(IF(Z102="",0,Z102),"0")+IFERROR(IF(Z103="",0,Z103),"0")+IFERROR(IF(Z104="",0,Z104),"0")</f>
        <v>1.14838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636</v>
      </c>
      <c r="Y106" s="551">
        <f>IFERROR(SUM(Y101:Y104),"0")</f>
        <v>640.80000000000007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8</v>
      </c>
      <c r="Y110" s="550">
        <f>IFERROR(IF(X110="",0,CEILING((X110/$H110),1)*$H110),"")</f>
        <v>9.6</v>
      </c>
      <c r="Z110" s="36">
        <f>IFERROR(IF(Y110=0,"",ROUNDUP(Y110/H110,0)*0.00651),"")</f>
        <v>2.6040000000000001E-2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8.6000000000000014</v>
      </c>
      <c r="BN110" s="64">
        <f>IFERROR(Y110*I110/H110,"0")</f>
        <v>10.32</v>
      </c>
      <c r="BO110" s="64">
        <f>IFERROR(1/J110*(X110/H110),"0")</f>
        <v>1.8315018315018316E-2</v>
      </c>
      <c r="BP110" s="64">
        <f>IFERROR(1/J110*(Y110/H110),"0")</f>
        <v>2.197802197802198E-2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3.3333333333333335</v>
      </c>
      <c r="Y111" s="551">
        <f>IFERROR(Y108/H108,"0")+IFERROR(Y109/H109,"0")+IFERROR(Y110/H110,"0")</f>
        <v>4</v>
      </c>
      <c r="Z111" s="551">
        <f>IFERROR(IF(Z108="",0,Z108),"0")+IFERROR(IF(Z109="",0,Z109),"0")+IFERROR(IF(Z110="",0,Z110),"0")</f>
        <v>2.6040000000000001E-2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8</v>
      </c>
      <c r="Y112" s="551">
        <f>IFERROR(SUM(Y108:Y110),"0")</f>
        <v>9.6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191</v>
      </c>
      <c r="Y114" s="550">
        <f>IFERROR(IF(X114="",0,CEILING((X114/$H114),1)*$H114),"")</f>
        <v>194.39999999999998</v>
      </c>
      <c r="Z114" s="36">
        <f>IFERROR(IF(Y114=0,"",ROUNDUP(Y114/H114,0)*0.01898),"")</f>
        <v>0.45552000000000004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203.09666666666666</v>
      </c>
      <c r="BN114" s="64">
        <f>IFERROR(Y114*I114/H114,"0")</f>
        <v>206.71199999999996</v>
      </c>
      <c r="BO114" s="64">
        <f>IFERROR(1/J114*(X114/H114),"0")</f>
        <v>0.36844135802469136</v>
      </c>
      <c r="BP114" s="64">
        <f>IFERROR(1/J114*(Y114/H114),"0")</f>
        <v>0.375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138</v>
      </c>
      <c r="Y116" s="550">
        <f>IFERROR(IF(X116="",0,CEILING((X116/$H116),1)*$H116),"")</f>
        <v>140.4</v>
      </c>
      <c r="Z116" s="36">
        <f>IFERROR(IF(Y116=0,"",ROUNDUP(Y116/H116,0)*0.00651),"")</f>
        <v>0.33851999999999999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150.88</v>
      </c>
      <c r="BN116" s="64">
        <f>IFERROR(Y116*I116/H116,"0")</f>
        <v>153.50399999999999</v>
      </c>
      <c r="BO116" s="64">
        <f>IFERROR(1/J116*(X116/H116),"0")</f>
        <v>0.28083028083028083</v>
      </c>
      <c r="BP116" s="64">
        <f>IFERROR(1/J116*(Y116/H116),"0")</f>
        <v>0.28571428571428575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74.691358024691354</v>
      </c>
      <c r="Y118" s="551">
        <f>IFERROR(Y114/H114,"0")+IFERROR(Y115/H115,"0")+IFERROR(Y116/H116,"0")+IFERROR(Y117/H117,"0")</f>
        <v>76</v>
      </c>
      <c r="Z118" s="551">
        <f>IFERROR(IF(Z114="",0,Z114),"0")+IFERROR(IF(Z115="",0,Z115),"0")+IFERROR(IF(Z116="",0,Z116),"0")+IFERROR(IF(Z117="",0,Z117),"0")</f>
        <v>0.79404000000000008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329</v>
      </c>
      <c r="Y119" s="551">
        <f>IFERROR(SUM(Y114:Y117),"0")</f>
        <v>334.79999999999995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47</v>
      </c>
      <c r="Y159" s="550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50.021428571428565</v>
      </c>
      <c r="BN159" s="64">
        <f t="shared" ref="BN159:BN167" si="13">IFERROR(Y159*I159/H159,"0")</f>
        <v>53.64</v>
      </c>
      <c r="BO159" s="64">
        <f t="shared" ref="BO159:BO167" si="14">IFERROR(1/J159*(X159/H159),"0")</f>
        <v>8.4776334776334769E-2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157</v>
      </c>
      <c r="Y161" s="550">
        <f t="shared" si="11"/>
        <v>159.6</v>
      </c>
      <c r="Z161" s="36">
        <f>IFERROR(IF(Y161=0,"",ROUNDUP(Y161/H161,0)*0.00902),"")</f>
        <v>0.34276000000000001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164.85</v>
      </c>
      <c r="BN161" s="64">
        <f t="shared" si="13"/>
        <v>167.57999999999998</v>
      </c>
      <c r="BO161" s="64">
        <f t="shared" si="14"/>
        <v>0.28318903318903321</v>
      </c>
      <c r="BP161" s="64">
        <f t="shared" si="15"/>
        <v>0.2878787878787879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74</v>
      </c>
      <c r="Y162" s="550">
        <f t="shared" si="11"/>
        <v>75.600000000000009</v>
      </c>
      <c r="Z162" s="36">
        <f>IFERROR(IF(Y162=0,"",ROUNDUP(Y162/H162,0)*0.00502),"")</f>
        <v>0.18071999999999999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78.580952380952382</v>
      </c>
      <c r="BN162" s="64">
        <f t="shared" si="13"/>
        <v>80.28</v>
      </c>
      <c r="BO162" s="64">
        <f t="shared" si="14"/>
        <v>0.15059015059015057</v>
      </c>
      <c r="BP162" s="64">
        <f t="shared" si="15"/>
        <v>0.15384615384615385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41</v>
      </c>
      <c r="Y164" s="550">
        <f t="shared" si="11"/>
        <v>41.4</v>
      </c>
      <c r="Z164" s="36">
        <f>IFERROR(IF(Y164=0,"",ROUNDUP(Y164/H164,0)*0.00502),"")</f>
        <v>0.11546000000000001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43.961111111111109</v>
      </c>
      <c r="BN164" s="64">
        <f t="shared" si="13"/>
        <v>44.39</v>
      </c>
      <c r="BO164" s="64">
        <f t="shared" si="14"/>
        <v>9.7340930674264026E-2</v>
      </c>
      <c r="BP164" s="64">
        <f t="shared" si="15"/>
        <v>9.8290598290598302E-2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149</v>
      </c>
      <c r="Y165" s="550">
        <f t="shared" si="11"/>
        <v>149.1</v>
      </c>
      <c r="Z165" s="36">
        <f>IFERROR(IF(Y165=0,"",ROUNDUP(Y165/H165,0)*0.00502),"")</f>
        <v>0.35642000000000001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156.0952380952381</v>
      </c>
      <c r="BN165" s="64">
        <f t="shared" si="13"/>
        <v>156.20000000000002</v>
      </c>
      <c r="BO165" s="64">
        <f t="shared" si="14"/>
        <v>0.30321530321530321</v>
      </c>
      <c r="BP165" s="64">
        <f t="shared" si="15"/>
        <v>0.30341880341880345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177.53968253968253</v>
      </c>
      <c r="Y168" s="551">
        <f>IFERROR(Y159/H159,"0")+IFERROR(Y160/H160,"0")+IFERROR(Y161/H161,"0")+IFERROR(Y162/H162,"0")+IFERROR(Y163/H163,"0")+IFERROR(Y164/H164,"0")+IFERROR(Y165/H165,"0")+IFERROR(Y166/H166,"0")+IFERROR(Y167/H167,"0")</f>
        <v>180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1.1036000000000001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468</v>
      </c>
      <c r="Y169" s="551">
        <f>IFERROR(SUM(Y159:Y167),"0")</f>
        <v>476.1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279</v>
      </c>
      <c r="Y192" s="550">
        <f t="shared" ref="Y192:Y199" si="16">IFERROR(IF(X192="",0,CEILING((X192/$H192),1)*$H192),"")</f>
        <v>280.8</v>
      </c>
      <c r="Z192" s="36">
        <f>IFERROR(IF(Y192=0,"",ROUNDUP(Y192/H192,0)*0.00902),"")</f>
        <v>0.46904000000000001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289.84999999999997</v>
      </c>
      <c r="BN192" s="64">
        <f t="shared" ref="BN192:BN199" si="18">IFERROR(Y192*I192/H192,"0")</f>
        <v>291.72000000000003</v>
      </c>
      <c r="BO192" s="64">
        <f t="shared" ref="BO192:BO199" si="19">IFERROR(1/J192*(X192/H192),"0")</f>
        <v>0.39141414141414138</v>
      </c>
      <c r="BP192" s="64">
        <f t="shared" ref="BP192:BP199" si="20">IFERROR(1/J192*(Y192/H192),"0")</f>
        <v>0.39393939393939392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200</v>
      </c>
      <c r="Y193" s="550">
        <f t="shared" si="16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207.77777777777777</v>
      </c>
      <c r="BN193" s="64">
        <f t="shared" si="18"/>
        <v>213.18000000000004</v>
      </c>
      <c r="BO193" s="64">
        <f t="shared" si="19"/>
        <v>0.28058361391694725</v>
      </c>
      <c r="BP193" s="64">
        <f t="shared" si="20"/>
        <v>0.2878787878787879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312</v>
      </c>
      <c r="Y195" s="550">
        <f t="shared" si="16"/>
        <v>313.20000000000005</v>
      </c>
      <c r="Z195" s="36">
        <f>IFERROR(IF(Y195=0,"",ROUNDUP(Y195/H195,0)*0.00902),"")</f>
        <v>0.52316000000000007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324.13333333333333</v>
      </c>
      <c r="BN195" s="64">
        <f t="shared" si="18"/>
        <v>325.38000000000005</v>
      </c>
      <c r="BO195" s="64">
        <f t="shared" si="19"/>
        <v>0.43771043771043766</v>
      </c>
      <c r="BP195" s="64">
        <f t="shared" si="20"/>
        <v>0.43939393939393945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80</v>
      </c>
      <c r="Y196" s="550">
        <f t="shared" si="16"/>
        <v>81</v>
      </c>
      <c r="Z196" s="36">
        <f>IFERROR(IF(Y196=0,"",ROUNDUP(Y196/H196,0)*0.00502),"")</f>
        <v>0.22590000000000002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85.777777777777786</v>
      </c>
      <c r="BN196" s="64">
        <f t="shared" si="18"/>
        <v>86.85</v>
      </c>
      <c r="BO196" s="64">
        <f t="shared" si="19"/>
        <v>0.18993352326685661</v>
      </c>
      <c r="BP196" s="64">
        <f t="shared" si="20"/>
        <v>0.19230769230769232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79</v>
      </c>
      <c r="Y197" s="550">
        <f t="shared" si="16"/>
        <v>79.2</v>
      </c>
      <c r="Z197" s="36">
        <f>IFERROR(IF(Y197=0,"",ROUNDUP(Y197/H197,0)*0.00502),"")</f>
        <v>0.22088000000000002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83.388888888888886</v>
      </c>
      <c r="BN197" s="64">
        <f t="shared" si="18"/>
        <v>83.6</v>
      </c>
      <c r="BO197" s="64">
        <f t="shared" si="19"/>
        <v>0.18755935422602091</v>
      </c>
      <c r="BP197" s="64">
        <f t="shared" si="20"/>
        <v>0.18803418803418806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103</v>
      </c>
      <c r="Y199" s="550">
        <f t="shared" si="16"/>
        <v>104.4</v>
      </c>
      <c r="Z199" s="36">
        <f>IFERROR(IF(Y199=0,"",ROUNDUP(Y199/H199,0)*0.00502),"")</f>
        <v>0.29116000000000003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108.72222222222221</v>
      </c>
      <c r="BN199" s="64">
        <f t="shared" si="18"/>
        <v>110.2</v>
      </c>
      <c r="BO199" s="64">
        <f t="shared" si="19"/>
        <v>0.24453941120607789</v>
      </c>
      <c r="BP199" s="64">
        <f t="shared" si="20"/>
        <v>0.2478632478632479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292.03703703703701</v>
      </c>
      <c r="Y200" s="551">
        <f>IFERROR(Y192/H192,"0")+IFERROR(Y193/H193,"0")+IFERROR(Y194/H194,"0")+IFERROR(Y195/H195,"0")+IFERROR(Y196/H196,"0")+IFERROR(Y197/H197,"0")+IFERROR(Y198/H198,"0")+IFERROR(Y199/H199,"0")</f>
        <v>295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2.0729000000000002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1053</v>
      </c>
      <c r="Y201" s="551">
        <f>IFERROR(SUM(Y192:Y199),"0")</f>
        <v>1063.8000000000002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342</v>
      </c>
      <c r="Y206" s="550">
        <f t="shared" si="21"/>
        <v>343.2</v>
      </c>
      <c r="Z206" s="36">
        <f t="shared" ref="Z206:Z211" si="26">IFERROR(IF(Y206=0,"",ROUNDUP(Y206/H206,0)*0.00651),"")</f>
        <v>0.93093000000000004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380.47500000000002</v>
      </c>
      <c r="BN206" s="64">
        <f t="shared" si="23"/>
        <v>381.81</v>
      </c>
      <c r="BO206" s="64">
        <f t="shared" si="24"/>
        <v>0.78296703296703307</v>
      </c>
      <c r="BP206" s="64">
        <f t="shared" si="25"/>
        <v>0.78571428571428581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194</v>
      </c>
      <c r="Y208" s="550">
        <f t="shared" si="21"/>
        <v>194.4</v>
      </c>
      <c r="Z208" s="36">
        <f t="shared" si="26"/>
        <v>0.52731000000000006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214.37000000000003</v>
      </c>
      <c r="BN208" s="64">
        <f t="shared" si="23"/>
        <v>214.81200000000001</v>
      </c>
      <c r="BO208" s="64">
        <f t="shared" si="24"/>
        <v>0.44413919413919423</v>
      </c>
      <c r="BP208" s="64">
        <f t="shared" si="25"/>
        <v>0.44505494505494508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380</v>
      </c>
      <c r="Y209" s="550">
        <f t="shared" si="21"/>
        <v>381.59999999999997</v>
      </c>
      <c r="Z209" s="36">
        <f t="shared" si="26"/>
        <v>1.0350900000000001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419.90000000000003</v>
      </c>
      <c r="BN209" s="64">
        <f t="shared" si="23"/>
        <v>421.66800000000001</v>
      </c>
      <c r="BO209" s="64">
        <f t="shared" si="24"/>
        <v>0.86996336996337009</v>
      </c>
      <c r="BP209" s="64">
        <f t="shared" si="25"/>
        <v>0.87362637362637374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171</v>
      </c>
      <c r="Y210" s="550">
        <f t="shared" si="21"/>
        <v>172.79999999999998</v>
      </c>
      <c r="Z210" s="36">
        <f t="shared" si="26"/>
        <v>0.46872000000000003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188.95500000000001</v>
      </c>
      <c r="BN210" s="64">
        <f t="shared" si="23"/>
        <v>190.94400000000002</v>
      </c>
      <c r="BO210" s="64">
        <f t="shared" si="24"/>
        <v>0.39148351648351654</v>
      </c>
      <c r="BP210" s="64">
        <f t="shared" si="25"/>
        <v>0.39560439560439564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266</v>
      </c>
      <c r="Y211" s="550">
        <f t="shared" si="21"/>
        <v>266.39999999999998</v>
      </c>
      <c r="Z211" s="36">
        <f t="shared" si="26"/>
        <v>0.72260999999999997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294.59500000000003</v>
      </c>
      <c r="BN211" s="64">
        <f t="shared" si="23"/>
        <v>295.03800000000001</v>
      </c>
      <c r="BO211" s="64">
        <f t="shared" si="24"/>
        <v>0.60897435897435903</v>
      </c>
      <c r="BP211" s="64">
        <f t="shared" si="25"/>
        <v>0.60989010989010994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563.75</v>
      </c>
      <c r="Y212" s="551">
        <f>IFERROR(Y203/H203,"0")+IFERROR(Y204/H204,"0")+IFERROR(Y205/H205,"0")+IFERROR(Y206/H206,"0")+IFERROR(Y207/H207,"0")+IFERROR(Y208/H208,"0")+IFERROR(Y209/H209,"0")+IFERROR(Y210/H210,"0")+IFERROR(Y211/H211,"0")</f>
        <v>566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3.6846600000000005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1353</v>
      </c>
      <c r="Y213" s="551">
        <f>IFERROR(SUM(Y203:Y211),"0")</f>
        <v>1358.4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20</v>
      </c>
      <c r="Y215" s="550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20</v>
      </c>
      <c r="Y216" s="550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16.666666666666668</v>
      </c>
      <c r="Y217" s="551">
        <f>IFERROR(Y215/H215,"0")+IFERROR(Y216/H216,"0")</f>
        <v>18</v>
      </c>
      <c r="Z217" s="551">
        <f>IFERROR(IF(Z215="",0,Z215),"0")+IFERROR(IF(Z216="",0,Z216),"0")</f>
        <v>0.11718000000000001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40</v>
      </c>
      <c r="Y218" s="551">
        <f>IFERROR(SUM(Y215:Y216),"0")</f>
        <v>43.199999999999996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150</v>
      </c>
      <c r="Y221" s="550">
        <f t="shared" ref="Y221:Y229" si="27">IFERROR(IF(X221="",0,CEILING((X221/$H221),1)*$H221),"")</f>
        <v>150.79999999999998</v>
      </c>
      <c r="Z221" s="36">
        <f>IFERROR(IF(Y221=0,"",ROUNDUP(Y221/H221,0)*0.01898),"")</f>
        <v>0.24674000000000001</v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155.625</v>
      </c>
      <c r="BN221" s="64">
        <f t="shared" ref="BN221:BN229" si="29">IFERROR(Y221*I221/H221,"0")</f>
        <v>156.45500000000001</v>
      </c>
      <c r="BO221" s="64">
        <f t="shared" ref="BO221:BO229" si="30">IFERROR(1/J221*(X221/H221),"0")</f>
        <v>0.20204741379310345</v>
      </c>
      <c r="BP221" s="64">
        <f t="shared" ref="BP221:BP229" si="31">IFERROR(1/J221*(Y221/H221),"0")</f>
        <v>0.20312499999999997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12.931034482758621</v>
      </c>
      <c r="Y230" s="551">
        <f>IFERROR(Y221/H221,"0")+IFERROR(Y222/H222,"0")+IFERROR(Y223/H223,"0")+IFERROR(Y224/H224,"0")+IFERROR(Y225/H225,"0")+IFERROR(Y226/H226,"0")+IFERROR(Y227/H227,"0")+IFERROR(Y228/H228,"0")+IFERROR(Y229/H229,"0")</f>
        <v>12.999999999999998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0.24674000000000001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150</v>
      </c>
      <c r="Y231" s="551">
        <f>IFERROR(SUM(Y221:Y229),"0")</f>
        <v>150.79999999999998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52</v>
      </c>
      <c r="Y268" s="550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57.46</v>
      </c>
      <c r="BN268" s="64">
        <f>IFERROR(Y268*I268/H268,"0")</f>
        <v>58.344000000000001</v>
      </c>
      <c r="BO268" s="64">
        <f>IFERROR(1/J268*(X268/H268),"0")</f>
        <v>0.11904761904761907</v>
      </c>
      <c r="BP268" s="64">
        <f>IFERROR(1/J268*(Y268/H268),"0")</f>
        <v>0.12087912087912089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5</v>
      </c>
      <c r="Y269" s="550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5.375</v>
      </c>
      <c r="BN269" s="64">
        <f>IFERROR(Y269*I269/H269,"0")</f>
        <v>7.7399999999999993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23.75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57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114</v>
      </c>
      <c r="Y314" s="550">
        <f>IFERROR(IF(X314="",0,CEILING((X314/$H314),1)*$H314),"")</f>
        <v>117.60000000000001</v>
      </c>
      <c r="Z314" s="36">
        <f>IFERROR(IF(Y314=0,"",ROUNDUP(Y314/H314,0)*0.01898),"")</f>
        <v>0.26572000000000001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121.04357142857143</v>
      </c>
      <c r="BN314" s="64">
        <f>IFERROR(Y314*I314/H314,"0")</f>
        <v>124.86600000000001</v>
      </c>
      <c r="BO314" s="64">
        <f>IFERROR(1/J314*(X314/H314),"0")</f>
        <v>0.21205357142857142</v>
      </c>
      <c r="BP314" s="64">
        <f>IFERROR(1/J314*(Y314/H314),"0")</f>
        <v>0.21875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444</v>
      </c>
      <c r="Y315" s="550">
        <f>IFERROR(IF(X315="",0,CEILING((X315/$H315),1)*$H315),"")</f>
        <v>444.59999999999997</v>
      </c>
      <c r="Z315" s="36">
        <f>IFERROR(IF(Y315=0,"",ROUNDUP(Y315/H315,0)*0.01898),"")</f>
        <v>1.08186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473.54307692307697</v>
      </c>
      <c r="BN315" s="64">
        <f>IFERROR(Y315*I315/H315,"0")</f>
        <v>474.18300000000005</v>
      </c>
      <c r="BO315" s="64">
        <f>IFERROR(1/J315*(X315/H315),"0")</f>
        <v>0.88942307692307698</v>
      </c>
      <c r="BP315" s="64">
        <f>IFERROR(1/J315*(Y315/H315),"0")</f>
        <v>0.890625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69</v>
      </c>
      <c r="Y316" s="550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73.263214285714284</v>
      </c>
      <c r="BN316" s="64">
        <f>IFERROR(Y316*I316/H316,"0")</f>
        <v>80.271000000000001</v>
      </c>
      <c r="BO316" s="64">
        <f>IFERROR(1/J316*(X316/H316),"0")</f>
        <v>0.12834821428571427</v>
      </c>
      <c r="BP316" s="64">
        <f>IFERROR(1/J316*(Y316/H316),"0")</f>
        <v>0.140625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78.708791208791212</v>
      </c>
      <c r="Y317" s="551">
        <f>IFERROR(Y314/H314,"0")+IFERROR(Y315/H315,"0")+IFERROR(Y316/H316,"0")</f>
        <v>80</v>
      </c>
      <c r="Z317" s="551">
        <f>IFERROR(IF(Z314="",0,Z314),"0")+IFERROR(IF(Z315="",0,Z315),"0")+IFERROR(IF(Z316="",0,Z316),"0")</f>
        <v>1.5184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627</v>
      </c>
      <c r="Y318" s="551">
        <f>IFERROR(SUM(Y314:Y316),"0")</f>
        <v>637.79999999999995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604</v>
      </c>
      <c r="Y342" s="550">
        <f t="shared" ref="Y342:Y348" si="38">IFERROR(IF(X342="",0,CEILING((X342/$H342),1)*$H342),"")</f>
        <v>615</v>
      </c>
      <c r="Z342" s="36">
        <f>IFERROR(IF(Y342=0,"",ROUNDUP(Y342/H342,0)*0.02175),"")</f>
        <v>0.89174999999999993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623.32799999999997</v>
      </c>
      <c r="BN342" s="64">
        <f t="shared" ref="BN342:BN348" si="40">IFERROR(Y342*I342/H342,"0")</f>
        <v>634.68000000000006</v>
      </c>
      <c r="BO342" s="64">
        <f t="shared" ref="BO342:BO348" si="41">IFERROR(1/J342*(X342/H342),"0")</f>
        <v>0.8388888888888888</v>
      </c>
      <c r="BP342" s="64">
        <f t="shared" ref="BP342:BP348" si="42">IFERROR(1/J342*(Y342/H342),"0")</f>
        <v>0.85416666666666663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1009</v>
      </c>
      <c r="Y343" s="550">
        <f t="shared" si="38"/>
        <v>1020</v>
      </c>
      <c r="Z343" s="36">
        <f>IFERROR(IF(Y343=0,"",ROUNDUP(Y343/H343,0)*0.02175),"")</f>
        <v>1.4789999999999999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1041.288</v>
      </c>
      <c r="BN343" s="64">
        <f t="shared" si="40"/>
        <v>1052.6400000000001</v>
      </c>
      <c r="BO343" s="64">
        <f t="shared" si="41"/>
        <v>1.4013888888888888</v>
      </c>
      <c r="BP343" s="64">
        <f t="shared" si="42"/>
        <v>1.4166666666666665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550</v>
      </c>
      <c r="Y344" s="550">
        <f t="shared" si="38"/>
        <v>555</v>
      </c>
      <c r="Z344" s="36">
        <f>IFERROR(IF(Y344=0,"",ROUNDUP(Y344/H344,0)*0.02175),"")</f>
        <v>0.80474999999999997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567.6</v>
      </c>
      <c r="BN344" s="64">
        <f t="shared" si="40"/>
        <v>572.76</v>
      </c>
      <c r="BO344" s="64">
        <f t="shared" si="41"/>
        <v>0.76388888888888884</v>
      </c>
      <c r="BP344" s="64">
        <f t="shared" si="42"/>
        <v>0.77083333333333326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144.19999999999999</v>
      </c>
      <c r="Y349" s="551">
        <f>IFERROR(Y342/H342,"0")+IFERROR(Y343/H343,"0")+IFERROR(Y344/H344,"0")+IFERROR(Y345/H345,"0")+IFERROR(Y346/H346,"0")+IFERROR(Y347/H347,"0")+IFERROR(Y348/H348,"0")</f>
        <v>146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3.1754999999999995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2163</v>
      </c>
      <c r="Y350" s="551">
        <f>IFERROR(SUM(Y342:Y348),"0")</f>
        <v>2190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1283</v>
      </c>
      <c r="Y352" s="550">
        <f>IFERROR(IF(X352="",0,CEILING((X352/$H352),1)*$H352),"")</f>
        <v>1290</v>
      </c>
      <c r="Z352" s="36">
        <f>IFERROR(IF(Y352=0,"",ROUNDUP(Y352/H352,0)*0.02175),"")</f>
        <v>1.8704999999999998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1324.056</v>
      </c>
      <c r="BN352" s="64">
        <f>IFERROR(Y352*I352/H352,"0")</f>
        <v>1331.28</v>
      </c>
      <c r="BO352" s="64">
        <f>IFERROR(1/J352*(X352/H352),"0")</f>
        <v>1.7819444444444443</v>
      </c>
      <c r="BP352" s="64">
        <f>IFERROR(1/J352*(Y352/H352),"0")</f>
        <v>1.7916666666666665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85.533333333333331</v>
      </c>
      <c r="Y354" s="551">
        <f>IFERROR(Y352/H352,"0")+IFERROR(Y353/H353,"0")</f>
        <v>86</v>
      </c>
      <c r="Z354" s="551">
        <f>IFERROR(IF(Z352="",0,Z352),"0")+IFERROR(IF(Z353="",0,Z353),"0")</f>
        <v>1.8704999999999998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1283</v>
      </c>
      <c r="Y355" s="551">
        <f>IFERROR(SUM(Y352:Y353),"0")</f>
        <v>1290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176</v>
      </c>
      <c r="Y362" s="550">
        <f>IFERROR(IF(X362="",0,CEILING((X362/$H362),1)*$H362),"")</f>
        <v>180</v>
      </c>
      <c r="Z362" s="36">
        <f>IFERROR(IF(Y362=0,"",ROUNDUP(Y362/H362,0)*0.01898),"")</f>
        <v>0.37959999999999999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186.14933333333335</v>
      </c>
      <c r="BN362" s="64">
        <f>IFERROR(Y362*I362/H362,"0")</f>
        <v>190.38</v>
      </c>
      <c r="BO362" s="64">
        <f>IFERROR(1/J362*(X362/H362),"0")</f>
        <v>0.30555555555555558</v>
      </c>
      <c r="BP362" s="64">
        <f>IFERROR(1/J362*(Y362/H362),"0")</f>
        <v>0.3125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19.555555555555557</v>
      </c>
      <c r="Y363" s="551">
        <f>IFERROR(Y362/H362,"0")</f>
        <v>20</v>
      </c>
      <c r="Z363" s="551">
        <f>IFERROR(IF(Z362="",0,Z362),"0")</f>
        <v>0.37959999999999999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176</v>
      </c>
      <c r="Y364" s="551">
        <f>IFERROR(SUM(Y362:Y362),"0")</f>
        <v>180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22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22.797499999999999</v>
      </c>
      <c r="BN368" s="64">
        <f>IFERROR(Y368*I368/H368,"0")</f>
        <v>24.87</v>
      </c>
      <c r="BO368" s="64">
        <f>IFERROR(1/J368*(X368/H368),"0")</f>
        <v>2.8645833333333332E-2</v>
      </c>
      <c r="BP368" s="64">
        <f>IFERROR(1/J368*(Y368/H368),"0")</f>
        <v>3.125E-2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1.8333333333333333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22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1584</v>
      </c>
      <c r="Y377" s="550">
        <f>IFERROR(IF(X377="",0,CEILING((X377/$H377),1)*$H377),"")</f>
        <v>1584</v>
      </c>
      <c r="Z377" s="36">
        <f>IFERROR(IF(Y377=0,"",ROUNDUP(Y377/H377,0)*0.01898),"")</f>
        <v>3.3404799999999999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1675.3440000000001</v>
      </c>
      <c r="BN377" s="64">
        <f>IFERROR(Y377*I377/H377,"0")</f>
        <v>1675.3440000000001</v>
      </c>
      <c r="BO377" s="64">
        <f>IFERROR(1/J377*(X377/H377),"0")</f>
        <v>2.75</v>
      </c>
      <c r="BP377" s="64">
        <f>IFERROR(1/J377*(Y377/H377),"0")</f>
        <v>2.75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176</v>
      </c>
      <c r="Y379" s="551">
        <f>IFERROR(Y377/H377,"0")+IFERROR(Y378/H378,"0")</f>
        <v>176</v>
      </c>
      <c r="Z379" s="551">
        <f>IFERROR(IF(Z377="",0,Z377),"0")+IFERROR(IF(Z378="",0,Z378),"0")</f>
        <v>3.3404799999999999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1584</v>
      </c>
      <c r="Y380" s="551">
        <f>IFERROR(SUM(Y377:Y378),"0")</f>
        <v>1584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360</v>
      </c>
      <c r="Y432" s="550">
        <f t="shared" si="49"/>
        <v>364.32</v>
      </c>
      <c r="Z432" s="36">
        <f t="shared" si="50"/>
        <v>0.82523999999999997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384.5454545454545</v>
      </c>
      <c r="BN432" s="64">
        <f t="shared" si="52"/>
        <v>389.15999999999997</v>
      </c>
      <c r="BO432" s="64">
        <f t="shared" si="53"/>
        <v>0.65559440559440552</v>
      </c>
      <c r="BP432" s="64">
        <f t="shared" si="54"/>
        <v>0.66346153846153855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840</v>
      </c>
      <c r="Y435" s="550">
        <f t="shared" si="49"/>
        <v>844.80000000000007</v>
      </c>
      <c r="Z435" s="36">
        <f t="shared" si="50"/>
        <v>1.9136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897.27272727272714</v>
      </c>
      <c r="BN435" s="64">
        <f t="shared" si="52"/>
        <v>902.40000000000009</v>
      </c>
      <c r="BO435" s="64">
        <f t="shared" si="53"/>
        <v>1.5297202797202798</v>
      </c>
      <c r="BP435" s="64">
        <f t="shared" si="54"/>
        <v>1.5384615384615385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227.27272727272725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229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2.7388399999999997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1200</v>
      </c>
      <c r="Y444" s="551">
        <f>IFERROR(SUM(Y430:Y442),"0")</f>
        <v>1209.1200000000001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326</v>
      </c>
      <c r="Y446" s="550">
        <f>IFERROR(IF(X446="",0,CEILING((X446/$H446),1)*$H446),"")</f>
        <v>327.36</v>
      </c>
      <c r="Z446" s="36">
        <f>IFERROR(IF(Y446=0,"",ROUNDUP(Y446/H446,0)*0.01196),"")</f>
        <v>0.74151999999999996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348.22727272727269</v>
      </c>
      <c r="BN446" s="64">
        <f>IFERROR(Y446*I446/H446,"0")</f>
        <v>349.68</v>
      </c>
      <c r="BO446" s="64">
        <f>IFERROR(1/J446*(X446/H446),"0")</f>
        <v>0.59367715617715622</v>
      </c>
      <c r="BP446" s="64">
        <f>IFERROR(1/J446*(Y446/H446),"0")</f>
        <v>0.59615384615384615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61.742424242424242</v>
      </c>
      <c r="Y449" s="551">
        <f>IFERROR(Y446/H446,"0")+IFERROR(Y447/H447,"0")+IFERROR(Y448/H448,"0")</f>
        <v>62</v>
      </c>
      <c r="Z449" s="551">
        <f>IFERROR(IF(Z446="",0,Z446),"0")+IFERROR(IF(Z447="",0,Z447),"0")+IFERROR(IF(Z448="",0,Z448),"0")</f>
        <v>0.74151999999999996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326</v>
      </c>
      <c r="Y450" s="551">
        <f>IFERROR(SUM(Y446:Y448),"0")</f>
        <v>327.36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257</v>
      </c>
      <c r="Y452" s="550">
        <f t="shared" ref="Y452:Y457" si="55">IFERROR(IF(X452="",0,CEILING((X452/$H452),1)*$H452),"")</f>
        <v>258.72000000000003</v>
      </c>
      <c r="Z452" s="36">
        <f>IFERROR(IF(Y452=0,"",ROUNDUP(Y452/H452,0)*0.01196),"")</f>
        <v>0.58604000000000001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274.52272727272725</v>
      </c>
      <c r="BN452" s="64">
        <f t="shared" ref="BN452:BN457" si="57">IFERROR(Y452*I452/H452,"0")</f>
        <v>276.36</v>
      </c>
      <c r="BO452" s="64">
        <f t="shared" ref="BO452:BO457" si="58">IFERROR(1/J452*(X452/H452),"0")</f>
        <v>0.46802156177156179</v>
      </c>
      <c r="BP452" s="64">
        <f t="shared" ref="BP452:BP457" si="59">IFERROR(1/J452*(Y452/H452),"0")</f>
        <v>0.4711538461538462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111</v>
      </c>
      <c r="Y453" s="550">
        <f t="shared" si="55"/>
        <v>116.16000000000001</v>
      </c>
      <c r="Z453" s="36">
        <f>IFERROR(IF(Y453=0,"",ROUNDUP(Y453/H453,0)*0.01196),"")</f>
        <v>0.26312000000000002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118.5681818181818</v>
      </c>
      <c r="BN453" s="64">
        <f t="shared" si="57"/>
        <v>124.08000000000001</v>
      </c>
      <c r="BO453" s="64">
        <f t="shared" si="58"/>
        <v>0.20214160839160841</v>
      </c>
      <c r="BP453" s="64">
        <f t="shared" si="59"/>
        <v>0.21153846153846156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233</v>
      </c>
      <c r="Y454" s="550">
        <f t="shared" si="55"/>
        <v>237.60000000000002</v>
      </c>
      <c r="Z454" s="36">
        <f>IFERROR(IF(Y454=0,"",ROUNDUP(Y454/H454,0)*0.01196),"")</f>
        <v>0.53820000000000001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248.8863636363636</v>
      </c>
      <c r="BN454" s="64">
        <f t="shared" si="57"/>
        <v>253.8</v>
      </c>
      <c r="BO454" s="64">
        <f t="shared" si="58"/>
        <v>0.42431526806526804</v>
      </c>
      <c r="BP454" s="64">
        <f t="shared" si="59"/>
        <v>0.43269230769230771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113.82575757575756</v>
      </c>
      <c r="Y458" s="551">
        <f>IFERROR(Y452/H452,"0")+IFERROR(Y453/H453,"0")+IFERROR(Y454/H454,"0")+IFERROR(Y455/H455,"0")+IFERROR(Y456/H456,"0")+IFERROR(Y457/H457,"0")</f>
        <v>116</v>
      </c>
      <c r="Z458" s="551">
        <f>IFERROR(IF(Z452="",0,Z452),"0")+IFERROR(IF(Z453="",0,Z453),"0")+IFERROR(IF(Z454="",0,Z454),"0")+IFERROR(IF(Z455="",0,Z455),"0")+IFERROR(IF(Z456="",0,Z456),"0")+IFERROR(IF(Z457="",0,Z457),"0")</f>
        <v>1.3873600000000001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601</v>
      </c>
      <c r="Y459" s="551">
        <f>IFERROR(SUM(Y452:Y457),"0")</f>
        <v>612.48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14620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14781.06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15420.305438774067</v>
      </c>
      <c r="Y502" s="551">
        <f>IFERROR(SUM(BN22:BN498),"0")</f>
        <v>15589.972000000002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25</v>
      </c>
      <c r="Y503" s="38">
        <f>ROUNDUP(SUM(BP22:BP498),0)</f>
        <v>25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16045.305438774067</v>
      </c>
      <c r="Y504" s="551">
        <f>GrossWeightTotalR+PalletQtyTotalR*25</f>
        <v>16214.972000000002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2472.7050705651277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2500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29.409550000000003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548.90000000000009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1068.8000000000002</v>
      </c>
      <c r="E511" s="46">
        <f>IFERROR(Y87*1,"0")+IFERROR(Y88*1,"0")+IFERROR(Y89*1,"0")+IFERROR(Y93*1,"0")+IFERROR(Y94*1,"0")+IFERROR(Y95*1,"0")+IFERROR(Y96*1,"0")</f>
        <v>971.1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985.2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476.1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2465.4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150.79999999999998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637.79999999999995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3660</v>
      </c>
      <c r="U511" s="46">
        <f>IFERROR(Y367*1,"0")+IFERROR(Y368*1,"0")+IFERROR(Y369*1,"0")+IFERROR(Y373*1,"0")+IFERROR(Y377*1,"0")+IFERROR(Y378*1,"0")+IFERROR(Y382*1,"0")</f>
        <v>1608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2148.96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