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086E972-09E9-4F0E-B6A7-8B32F82A0573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X547" i="1"/>
  <c r="BO546" i="1"/>
  <c r="BM546" i="1"/>
  <c r="Y546" i="1"/>
  <c r="AD567" i="1" s="1"/>
  <c r="X543" i="1"/>
  <c r="X542" i="1"/>
  <c r="BO541" i="1"/>
  <c r="BM541" i="1"/>
  <c r="Y541" i="1"/>
  <c r="BP541" i="1" s="1"/>
  <c r="BO540" i="1"/>
  <c r="BM540" i="1"/>
  <c r="Y540" i="1"/>
  <c r="BP540" i="1" s="1"/>
  <c r="BO539" i="1"/>
  <c r="BM539" i="1"/>
  <c r="Y539" i="1"/>
  <c r="BP539" i="1" s="1"/>
  <c r="BO538" i="1"/>
  <c r="BN538" i="1"/>
  <c r="BM538" i="1"/>
  <c r="Y538" i="1"/>
  <c r="BP538" i="1" s="1"/>
  <c r="X536" i="1"/>
  <c r="X535" i="1"/>
  <c r="BO534" i="1"/>
  <c r="BM534" i="1"/>
  <c r="Y534" i="1"/>
  <c r="BO533" i="1"/>
  <c r="BM533" i="1"/>
  <c r="Y533" i="1"/>
  <c r="BP533" i="1" s="1"/>
  <c r="X531" i="1"/>
  <c r="X530" i="1"/>
  <c r="BO529" i="1"/>
  <c r="BM529" i="1"/>
  <c r="Y529" i="1"/>
  <c r="BP529" i="1" s="1"/>
  <c r="BO528" i="1"/>
  <c r="BM528" i="1"/>
  <c r="Y528" i="1"/>
  <c r="Y531" i="1" s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BO521" i="1"/>
  <c r="BM521" i="1"/>
  <c r="Y521" i="1"/>
  <c r="BP521" i="1" s="1"/>
  <c r="X519" i="1"/>
  <c r="X518" i="1"/>
  <c r="BO517" i="1"/>
  <c r="BM517" i="1"/>
  <c r="Y517" i="1"/>
  <c r="BO516" i="1"/>
  <c r="BM516" i="1"/>
  <c r="Y516" i="1"/>
  <c r="BP516" i="1" s="1"/>
  <c r="BP515" i="1"/>
  <c r="BO515" i="1"/>
  <c r="BN515" i="1"/>
  <c r="BM515" i="1"/>
  <c r="Z515" i="1"/>
  <c r="Y515" i="1"/>
  <c r="X511" i="1"/>
  <c r="X510" i="1"/>
  <c r="BO509" i="1"/>
  <c r="BM509" i="1"/>
  <c r="Y509" i="1"/>
  <c r="BP509" i="1" s="1"/>
  <c r="P509" i="1"/>
  <c r="BO508" i="1"/>
  <c r="BN508" i="1"/>
  <c r="BM508" i="1"/>
  <c r="Y508" i="1"/>
  <c r="Z508" i="1" s="1"/>
  <c r="P508" i="1"/>
  <c r="X506" i="1"/>
  <c r="X505" i="1"/>
  <c r="BP504" i="1"/>
  <c r="BO504" i="1"/>
  <c r="BM504" i="1"/>
  <c r="Y504" i="1"/>
  <c r="BN504" i="1" s="1"/>
  <c r="P504" i="1"/>
  <c r="BO503" i="1"/>
  <c r="BM503" i="1"/>
  <c r="Y503" i="1"/>
  <c r="BP503" i="1" s="1"/>
  <c r="P503" i="1"/>
  <c r="BO502" i="1"/>
  <c r="BM502" i="1"/>
  <c r="Y502" i="1"/>
  <c r="P502" i="1"/>
  <c r="X500" i="1"/>
  <c r="X499" i="1"/>
  <c r="BO498" i="1"/>
  <c r="BM498" i="1"/>
  <c r="Y498" i="1"/>
  <c r="BP498" i="1" s="1"/>
  <c r="P498" i="1"/>
  <c r="BO497" i="1"/>
  <c r="BM497" i="1"/>
  <c r="Y497" i="1"/>
  <c r="BP497" i="1" s="1"/>
  <c r="P497" i="1"/>
  <c r="BO496" i="1"/>
  <c r="BM496" i="1"/>
  <c r="Y496" i="1"/>
  <c r="BN496" i="1" s="1"/>
  <c r="P496" i="1"/>
  <c r="BO495" i="1"/>
  <c r="BM495" i="1"/>
  <c r="Y495" i="1"/>
  <c r="BN495" i="1" s="1"/>
  <c r="P495" i="1"/>
  <c r="BO494" i="1"/>
  <c r="BM494" i="1"/>
  <c r="Y494" i="1"/>
  <c r="P494" i="1"/>
  <c r="BO493" i="1"/>
  <c r="BN493" i="1"/>
  <c r="BM493" i="1"/>
  <c r="Y493" i="1"/>
  <c r="BP493" i="1" s="1"/>
  <c r="P493" i="1"/>
  <c r="BO492" i="1"/>
  <c r="BM492" i="1"/>
  <c r="Y492" i="1"/>
  <c r="Z492" i="1" s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Z485" i="1" s="1"/>
  <c r="P485" i="1"/>
  <c r="BO484" i="1"/>
  <c r="BM484" i="1"/>
  <c r="Y484" i="1"/>
  <c r="BP484" i="1" s="1"/>
  <c r="P484" i="1"/>
  <c r="X482" i="1"/>
  <c r="X481" i="1"/>
  <c r="BO480" i="1"/>
  <c r="BM480" i="1"/>
  <c r="Y480" i="1"/>
  <c r="BN480" i="1" s="1"/>
  <c r="P480" i="1"/>
  <c r="BO479" i="1"/>
  <c r="BM479" i="1"/>
  <c r="Y479" i="1"/>
  <c r="BN479" i="1" s="1"/>
  <c r="P479" i="1"/>
  <c r="BO478" i="1"/>
  <c r="BM478" i="1"/>
  <c r="Y478" i="1"/>
  <c r="P478" i="1"/>
  <c r="BO477" i="1"/>
  <c r="BN477" i="1"/>
  <c r="BM477" i="1"/>
  <c r="Y477" i="1"/>
  <c r="Z477" i="1" s="1"/>
  <c r="P477" i="1"/>
  <c r="BO476" i="1"/>
  <c r="BM476" i="1"/>
  <c r="Y476" i="1"/>
  <c r="Z476" i="1" s="1"/>
  <c r="P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BN470" i="1" s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Y465" i="1"/>
  <c r="Z465" i="1" s="1"/>
  <c r="P465" i="1"/>
  <c r="X461" i="1"/>
  <c r="X460" i="1"/>
  <c r="BO459" i="1"/>
  <c r="BM459" i="1"/>
  <c r="Y459" i="1"/>
  <c r="Y461" i="1" s="1"/>
  <c r="P459" i="1"/>
  <c r="X457" i="1"/>
  <c r="X456" i="1"/>
  <c r="BO455" i="1"/>
  <c r="BM455" i="1"/>
  <c r="Y455" i="1"/>
  <c r="BN455" i="1" s="1"/>
  <c r="P455" i="1"/>
  <c r="X452" i="1"/>
  <c r="Y451" i="1"/>
  <c r="X451" i="1"/>
  <c r="BP450" i="1"/>
  <c r="BO450" i="1"/>
  <c r="BM450" i="1"/>
  <c r="Y450" i="1"/>
  <c r="Z450" i="1" s="1"/>
  <c r="P450" i="1"/>
  <c r="BO449" i="1"/>
  <c r="BM449" i="1"/>
  <c r="Y449" i="1"/>
  <c r="Z449" i="1" s="1"/>
  <c r="Z451" i="1" s="1"/>
  <c r="P449" i="1"/>
  <c r="X446" i="1"/>
  <c r="X445" i="1"/>
  <c r="BO444" i="1"/>
  <c r="BM444" i="1"/>
  <c r="Z444" i="1"/>
  <c r="Y444" i="1"/>
  <c r="BN444" i="1" s="1"/>
  <c r="P444" i="1"/>
  <c r="BP443" i="1"/>
  <c r="BO443" i="1"/>
  <c r="BN443" i="1"/>
  <c r="BM443" i="1"/>
  <c r="Y443" i="1"/>
  <c r="Z443" i="1" s="1"/>
  <c r="P443" i="1"/>
  <c r="BO442" i="1"/>
  <c r="BM442" i="1"/>
  <c r="Y442" i="1"/>
  <c r="P442" i="1"/>
  <c r="BO441" i="1"/>
  <c r="BM441" i="1"/>
  <c r="Y441" i="1"/>
  <c r="BP441" i="1" s="1"/>
  <c r="P441" i="1"/>
  <c r="X439" i="1"/>
  <c r="X438" i="1"/>
  <c r="BO437" i="1"/>
  <c r="BM437" i="1"/>
  <c r="Y437" i="1"/>
  <c r="BP437" i="1" s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O430" i="1"/>
  <c r="BM430" i="1"/>
  <c r="Y430" i="1"/>
  <c r="BN430" i="1" s="1"/>
  <c r="P430" i="1"/>
  <c r="X428" i="1"/>
  <c r="X427" i="1"/>
  <c r="BO426" i="1"/>
  <c r="BM426" i="1"/>
  <c r="Y426" i="1"/>
  <c r="BP426" i="1" s="1"/>
  <c r="P426" i="1"/>
  <c r="BO425" i="1"/>
  <c r="BM425" i="1"/>
  <c r="Y425" i="1"/>
  <c r="BN425" i="1" s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Z422" i="1" s="1"/>
  <c r="P422" i="1"/>
  <c r="BP421" i="1"/>
  <c r="BO421" i="1"/>
  <c r="BN421" i="1"/>
  <c r="BM421" i="1"/>
  <c r="Y421" i="1"/>
  <c r="Z421" i="1" s="1"/>
  <c r="P421" i="1"/>
  <c r="BO420" i="1"/>
  <c r="BM420" i="1"/>
  <c r="Y420" i="1"/>
  <c r="P420" i="1"/>
  <c r="BO419" i="1"/>
  <c r="BM419" i="1"/>
  <c r="Z419" i="1"/>
  <c r="Y419" i="1"/>
  <c r="BN419" i="1" s="1"/>
  <c r="P419" i="1"/>
  <c r="BP418" i="1"/>
  <c r="BO418" i="1"/>
  <c r="BM418" i="1"/>
  <c r="Y418" i="1"/>
  <c r="Z418" i="1" s="1"/>
  <c r="P418" i="1"/>
  <c r="BO417" i="1"/>
  <c r="BM417" i="1"/>
  <c r="Z417" i="1"/>
  <c r="Y417" i="1"/>
  <c r="P417" i="1"/>
  <c r="X413" i="1"/>
  <c r="X412" i="1"/>
  <c r="BP411" i="1"/>
  <c r="BO411" i="1"/>
  <c r="BM411" i="1"/>
  <c r="Y411" i="1"/>
  <c r="BN411" i="1" s="1"/>
  <c r="P411" i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BP400" i="1" s="1"/>
  <c r="P400" i="1"/>
  <c r="X398" i="1"/>
  <c r="X397" i="1"/>
  <c r="BO396" i="1"/>
  <c r="BM396" i="1"/>
  <c r="Y396" i="1"/>
  <c r="BN396" i="1" s="1"/>
  <c r="P396" i="1"/>
  <c r="BO395" i="1"/>
  <c r="BM395" i="1"/>
  <c r="Y395" i="1"/>
  <c r="BN395" i="1" s="1"/>
  <c r="P395" i="1"/>
  <c r="BO394" i="1"/>
  <c r="BM394" i="1"/>
  <c r="Z394" i="1"/>
  <c r="Y394" i="1"/>
  <c r="BN394" i="1" s="1"/>
  <c r="P394" i="1"/>
  <c r="BO393" i="1"/>
  <c r="BM393" i="1"/>
  <c r="Y393" i="1"/>
  <c r="BN393" i="1" s="1"/>
  <c r="P393" i="1"/>
  <c r="BO392" i="1"/>
  <c r="BM392" i="1"/>
  <c r="Y392" i="1"/>
  <c r="BP392" i="1" s="1"/>
  <c r="P392" i="1"/>
  <c r="Y389" i="1"/>
  <c r="X389" i="1"/>
  <c r="Y388" i="1"/>
  <c r="X388" i="1"/>
  <c r="BO387" i="1"/>
  <c r="BM387" i="1"/>
  <c r="Y387" i="1"/>
  <c r="BN387" i="1" s="1"/>
  <c r="P387" i="1"/>
  <c r="X385" i="1"/>
  <c r="X384" i="1"/>
  <c r="BO383" i="1"/>
  <c r="BM383" i="1"/>
  <c r="Z383" i="1"/>
  <c r="Y383" i="1"/>
  <c r="BP383" i="1" s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X375" i="1"/>
  <c r="X374" i="1"/>
  <c r="BO373" i="1"/>
  <c r="BM373" i="1"/>
  <c r="Y373" i="1"/>
  <c r="P373" i="1"/>
  <c r="BO372" i="1"/>
  <c r="BM372" i="1"/>
  <c r="Y372" i="1"/>
  <c r="BN372" i="1" s="1"/>
  <c r="P372" i="1"/>
  <c r="BP371" i="1"/>
  <c r="BO371" i="1"/>
  <c r="BN371" i="1"/>
  <c r="BM371" i="1"/>
  <c r="Y371" i="1"/>
  <c r="Z371" i="1" s="1"/>
  <c r="P371" i="1"/>
  <c r="BO370" i="1"/>
  <c r="BM370" i="1"/>
  <c r="Y370" i="1"/>
  <c r="Z370" i="1" s="1"/>
  <c r="P370" i="1"/>
  <c r="BO369" i="1"/>
  <c r="BN369" i="1"/>
  <c r="BM369" i="1"/>
  <c r="Y369" i="1"/>
  <c r="Z369" i="1" s="1"/>
  <c r="P369" i="1"/>
  <c r="BO368" i="1"/>
  <c r="BM368" i="1"/>
  <c r="Y368" i="1"/>
  <c r="Z368" i="1" s="1"/>
  <c r="P368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Y361" i="1"/>
  <c r="Z361" i="1" s="1"/>
  <c r="P361" i="1"/>
  <c r="BO360" i="1"/>
  <c r="BM360" i="1"/>
  <c r="Y360" i="1"/>
  <c r="P360" i="1"/>
  <c r="BP359" i="1"/>
  <c r="BO359" i="1"/>
  <c r="BM359" i="1"/>
  <c r="Y359" i="1"/>
  <c r="P359" i="1"/>
  <c r="X357" i="1"/>
  <c r="X356" i="1"/>
  <c r="BO355" i="1"/>
  <c r="BM355" i="1"/>
  <c r="Y355" i="1"/>
  <c r="Z355" i="1" s="1"/>
  <c r="Z356" i="1" s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P337" i="1"/>
  <c r="BO336" i="1"/>
  <c r="BM336" i="1"/>
  <c r="Y336" i="1"/>
  <c r="BN336" i="1" s="1"/>
  <c r="P336" i="1"/>
  <c r="BO335" i="1"/>
  <c r="BM335" i="1"/>
  <c r="Y335" i="1"/>
  <c r="P335" i="1"/>
  <c r="X333" i="1"/>
  <c r="X332" i="1"/>
  <c r="BO331" i="1"/>
  <c r="BM331" i="1"/>
  <c r="Y331" i="1"/>
  <c r="Z331" i="1" s="1"/>
  <c r="P331" i="1"/>
  <c r="BO330" i="1"/>
  <c r="BM330" i="1"/>
  <c r="Y330" i="1"/>
  <c r="BP330" i="1" s="1"/>
  <c r="P330" i="1"/>
  <c r="BO329" i="1"/>
  <c r="BM329" i="1"/>
  <c r="Y329" i="1"/>
  <c r="BN329" i="1" s="1"/>
  <c r="P329" i="1"/>
  <c r="BO328" i="1"/>
  <c r="BM328" i="1"/>
  <c r="Y328" i="1"/>
  <c r="BN328" i="1" s="1"/>
  <c r="P328" i="1"/>
  <c r="BO327" i="1"/>
  <c r="BM327" i="1"/>
  <c r="Y327" i="1"/>
  <c r="P327" i="1"/>
  <c r="X325" i="1"/>
  <c r="X324" i="1"/>
  <c r="BO323" i="1"/>
  <c r="BM323" i="1"/>
  <c r="Y323" i="1"/>
  <c r="Z323" i="1" s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N320" i="1" s="1"/>
  <c r="P320" i="1"/>
  <c r="X318" i="1"/>
  <c r="X317" i="1"/>
  <c r="BO316" i="1"/>
  <c r="BM316" i="1"/>
  <c r="Y316" i="1"/>
  <c r="Z316" i="1" s="1"/>
  <c r="P316" i="1"/>
  <c r="BO315" i="1"/>
  <c r="BM315" i="1"/>
  <c r="Y315" i="1"/>
  <c r="Z315" i="1" s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N312" i="1" s="1"/>
  <c r="P312" i="1"/>
  <c r="BO311" i="1"/>
  <c r="BN311" i="1"/>
  <c r="BM311" i="1"/>
  <c r="Y311" i="1"/>
  <c r="P311" i="1"/>
  <c r="X308" i="1"/>
  <c r="X307" i="1"/>
  <c r="BO306" i="1"/>
  <c r="BM306" i="1"/>
  <c r="Y306" i="1"/>
  <c r="Z306" i="1" s="1"/>
  <c r="Z307" i="1" s="1"/>
  <c r="P306" i="1"/>
  <c r="X303" i="1"/>
  <c r="Y302" i="1"/>
  <c r="X302" i="1"/>
  <c r="BO301" i="1"/>
  <c r="BN301" i="1"/>
  <c r="BM301" i="1"/>
  <c r="Z301" i="1"/>
  <c r="Y301" i="1"/>
  <c r="BP301" i="1" s="1"/>
  <c r="P301" i="1"/>
  <c r="BO300" i="1"/>
  <c r="BM300" i="1"/>
  <c r="Y300" i="1"/>
  <c r="R567" i="1" s="1"/>
  <c r="P300" i="1"/>
  <c r="X297" i="1"/>
  <c r="X296" i="1"/>
  <c r="BO295" i="1"/>
  <c r="BM295" i="1"/>
  <c r="Y295" i="1"/>
  <c r="Y296" i="1" s="1"/>
  <c r="P295" i="1"/>
  <c r="X292" i="1"/>
  <c r="Y291" i="1"/>
  <c r="X291" i="1"/>
  <c r="BO290" i="1"/>
  <c r="BM290" i="1"/>
  <c r="Y290" i="1"/>
  <c r="BP290" i="1" s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BP281" i="1" s="1"/>
  <c r="P281" i="1"/>
  <c r="BO280" i="1"/>
  <c r="BM280" i="1"/>
  <c r="Y280" i="1"/>
  <c r="BN280" i="1" s="1"/>
  <c r="P280" i="1"/>
  <c r="BO279" i="1"/>
  <c r="BM279" i="1"/>
  <c r="Y279" i="1"/>
  <c r="BN279" i="1" s="1"/>
  <c r="P279" i="1"/>
  <c r="BO278" i="1"/>
  <c r="BM278" i="1"/>
  <c r="Y278" i="1"/>
  <c r="P278" i="1"/>
  <c r="X275" i="1"/>
  <c r="X274" i="1"/>
  <c r="BP273" i="1"/>
  <c r="BO273" i="1"/>
  <c r="BM273" i="1"/>
  <c r="Y273" i="1"/>
  <c r="Z273" i="1" s="1"/>
  <c r="BO272" i="1"/>
  <c r="BM272" i="1"/>
  <c r="Y272" i="1"/>
  <c r="P272" i="1"/>
  <c r="BO271" i="1"/>
  <c r="BM271" i="1"/>
  <c r="Y271" i="1"/>
  <c r="Z271" i="1" s="1"/>
  <c r="P271" i="1"/>
  <c r="BO270" i="1"/>
  <c r="BM270" i="1"/>
  <c r="Y270" i="1"/>
  <c r="Z270" i="1" s="1"/>
  <c r="P270" i="1"/>
  <c r="X267" i="1"/>
  <c r="X266" i="1"/>
  <c r="BP265" i="1"/>
  <c r="BO265" i="1"/>
  <c r="BM265" i="1"/>
  <c r="Y265" i="1"/>
  <c r="Z265" i="1" s="1"/>
  <c r="P265" i="1"/>
  <c r="BP264" i="1"/>
  <c r="BO264" i="1"/>
  <c r="BM264" i="1"/>
  <c r="Z264" i="1"/>
  <c r="Y264" i="1"/>
  <c r="BN264" i="1" s="1"/>
  <c r="P264" i="1"/>
  <c r="BO263" i="1"/>
  <c r="BM263" i="1"/>
  <c r="Z263" i="1"/>
  <c r="Y263" i="1"/>
  <c r="P263" i="1"/>
  <c r="BO262" i="1"/>
  <c r="BM262" i="1"/>
  <c r="Y262" i="1"/>
  <c r="Z262" i="1" s="1"/>
  <c r="P262" i="1"/>
  <c r="BO261" i="1"/>
  <c r="BN261" i="1"/>
  <c r="BM261" i="1"/>
  <c r="Y261" i="1"/>
  <c r="Z261" i="1" s="1"/>
  <c r="P261" i="1"/>
  <c r="BO260" i="1"/>
  <c r="BM260" i="1"/>
  <c r="Y260" i="1"/>
  <c r="P260" i="1"/>
  <c r="X257" i="1"/>
  <c r="X256" i="1"/>
  <c r="BO255" i="1"/>
  <c r="BM255" i="1"/>
  <c r="Z255" i="1"/>
  <c r="Y255" i="1"/>
  <c r="BN255" i="1" s="1"/>
  <c r="BO254" i="1"/>
  <c r="BM254" i="1"/>
  <c r="Y254" i="1"/>
  <c r="BO253" i="1"/>
  <c r="BM253" i="1"/>
  <c r="Y253" i="1"/>
  <c r="BP253" i="1" s="1"/>
  <c r="BO252" i="1"/>
  <c r="BM252" i="1"/>
  <c r="Y252" i="1"/>
  <c r="BP252" i="1" s="1"/>
  <c r="BO251" i="1"/>
  <c r="BM251" i="1"/>
  <c r="Y251" i="1"/>
  <c r="BP251" i="1" s="1"/>
  <c r="X249" i="1"/>
  <c r="X248" i="1"/>
  <c r="BO247" i="1"/>
  <c r="BM247" i="1"/>
  <c r="Y247" i="1"/>
  <c r="BN247" i="1" s="1"/>
  <c r="X245" i="1"/>
  <c r="X244" i="1"/>
  <c r="BO243" i="1"/>
  <c r="BM243" i="1"/>
  <c r="Y243" i="1"/>
  <c r="Z243" i="1" s="1"/>
  <c r="P243" i="1"/>
  <c r="BO242" i="1"/>
  <c r="BM242" i="1"/>
  <c r="Y242" i="1"/>
  <c r="Z242" i="1" s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Z236" i="1"/>
  <c r="Y236" i="1"/>
  <c r="BP236" i="1" s="1"/>
  <c r="P236" i="1"/>
  <c r="BO235" i="1"/>
  <c r="BM235" i="1"/>
  <c r="Y235" i="1"/>
  <c r="P235" i="1"/>
  <c r="BP234" i="1"/>
  <c r="BO234" i="1"/>
  <c r="BM234" i="1"/>
  <c r="Z234" i="1"/>
  <c r="Y234" i="1"/>
  <c r="BN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Z231" i="1" s="1"/>
  <c r="P231" i="1"/>
  <c r="X228" i="1"/>
  <c r="X227" i="1"/>
  <c r="BO226" i="1"/>
  <c r="BM226" i="1"/>
  <c r="Y226" i="1"/>
  <c r="P226" i="1"/>
  <c r="BO225" i="1"/>
  <c r="BM225" i="1"/>
  <c r="Y225" i="1"/>
  <c r="BP225" i="1" s="1"/>
  <c r="P225" i="1"/>
  <c r="X223" i="1"/>
  <c r="X222" i="1"/>
  <c r="BO221" i="1"/>
  <c r="BM221" i="1"/>
  <c r="Y221" i="1"/>
  <c r="P221" i="1"/>
  <c r="BO220" i="1"/>
  <c r="BM220" i="1"/>
  <c r="Y220" i="1"/>
  <c r="BN220" i="1" s="1"/>
  <c r="P220" i="1"/>
  <c r="BP219" i="1"/>
  <c r="BO219" i="1"/>
  <c r="BM219" i="1"/>
  <c r="Z219" i="1"/>
  <c r="Y219" i="1"/>
  <c r="BN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Z215" i="1" s="1"/>
  <c r="P215" i="1"/>
  <c r="BO214" i="1"/>
  <c r="BM214" i="1"/>
  <c r="Y214" i="1"/>
  <c r="Z214" i="1" s="1"/>
  <c r="P214" i="1"/>
  <c r="BO213" i="1"/>
  <c r="BM213" i="1"/>
  <c r="Y213" i="1"/>
  <c r="Z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Z207" i="1" s="1"/>
  <c r="P207" i="1"/>
  <c r="BO206" i="1"/>
  <c r="BM206" i="1"/>
  <c r="Y206" i="1"/>
  <c r="Z206" i="1" s="1"/>
  <c r="P206" i="1"/>
  <c r="BO205" i="1"/>
  <c r="BM205" i="1"/>
  <c r="Y205" i="1"/>
  <c r="Z205" i="1" s="1"/>
  <c r="P205" i="1"/>
  <c r="BO204" i="1"/>
  <c r="BM204" i="1"/>
  <c r="Y204" i="1"/>
  <c r="BP204" i="1" s="1"/>
  <c r="P204" i="1"/>
  <c r="BO203" i="1"/>
  <c r="BM203" i="1"/>
  <c r="Y203" i="1"/>
  <c r="BN203" i="1" s="1"/>
  <c r="P203" i="1"/>
  <c r="BO202" i="1"/>
  <c r="BM202" i="1"/>
  <c r="Y202" i="1"/>
  <c r="BN202" i="1" s="1"/>
  <c r="P202" i="1"/>
  <c r="Y200" i="1"/>
  <c r="X200" i="1"/>
  <c r="X199" i="1"/>
  <c r="BP198" i="1"/>
  <c r="BO198" i="1"/>
  <c r="BN198" i="1"/>
  <c r="BM198" i="1"/>
  <c r="Y198" i="1"/>
  <c r="Z198" i="1" s="1"/>
  <c r="P198" i="1"/>
  <c r="BO197" i="1"/>
  <c r="BN197" i="1"/>
  <c r="BM197" i="1"/>
  <c r="Y197" i="1"/>
  <c r="Z197" i="1" s="1"/>
  <c r="P197" i="1"/>
  <c r="X195" i="1"/>
  <c r="X194" i="1"/>
  <c r="BO193" i="1"/>
  <c r="BN193" i="1"/>
  <c r="BM193" i="1"/>
  <c r="Y193" i="1"/>
  <c r="Z193" i="1" s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M187" i="1"/>
  <c r="Y187" i="1"/>
  <c r="Y189" i="1" s="1"/>
  <c r="X185" i="1"/>
  <c r="X184" i="1"/>
  <c r="BO183" i="1"/>
  <c r="BM183" i="1"/>
  <c r="Y183" i="1"/>
  <c r="BN183" i="1" s="1"/>
  <c r="BO182" i="1"/>
  <c r="BN182" i="1"/>
  <c r="BM182" i="1"/>
  <c r="Y182" i="1"/>
  <c r="BO181" i="1"/>
  <c r="BN181" i="1"/>
  <c r="BM181" i="1"/>
  <c r="Y181" i="1"/>
  <c r="Y184" i="1" s="1"/>
  <c r="X179" i="1"/>
  <c r="X178" i="1"/>
  <c r="BO177" i="1"/>
  <c r="BM177" i="1"/>
  <c r="Y177" i="1"/>
  <c r="Z177" i="1" s="1"/>
  <c r="P177" i="1"/>
  <c r="BO176" i="1"/>
  <c r="BM176" i="1"/>
  <c r="Y176" i="1"/>
  <c r="Z176" i="1" s="1"/>
  <c r="P176" i="1"/>
  <c r="BO175" i="1"/>
  <c r="BM175" i="1"/>
  <c r="Z175" i="1"/>
  <c r="Y175" i="1"/>
  <c r="BP175" i="1" s="1"/>
  <c r="P175" i="1"/>
  <c r="BO174" i="1"/>
  <c r="BM174" i="1"/>
  <c r="Y174" i="1"/>
  <c r="Z174" i="1" s="1"/>
  <c r="P174" i="1"/>
  <c r="BO173" i="1"/>
  <c r="BM173" i="1"/>
  <c r="Y173" i="1"/>
  <c r="Z173" i="1" s="1"/>
  <c r="P173" i="1"/>
  <c r="BO172" i="1"/>
  <c r="BM172" i="1"/>
  <c r="Y172" i="1"/>
  <c r="Z172" i="1" s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X167" i="1"/>
  <c r="X166" i="1"/>
  <c r="BO165" i="1"/>
  <c r="BM165" i="1"/>
  <c r="Y165" i="1"/>
  <c r="Y167" i="1" s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N144" i="1" s="1"/>
  <c r="P144" i="1"/>
  <c r="BO143" i="1"/>
  <c r="BM143" i="1"/>
  <c r="Y143" i="1"/>
  <c r="BN143" i="1" s="1"/>
  <c r="P143" i="1"/>
  <c r="Y141" i="1"/>
  <c r="X141" i="1"/>
  <c r="X140" i="1"/>
  <c r="BO139" i="1"/>
  <c r="BM139" i="1"/>
  <c r="Y139" i="1"/>
  <c r="BN139" i="1" s="1"/>
  <c r="P139" i="1"/>
  <c r="BP138" i="1"/>
  <c r="BO138" i="1"/>
  <c r="BM138" i="1"/>
  <c r="Y138" i="1"/>
  <c r="BN138" i="1" s="1"/>
  <c r="P138" i="1"/>
  <c r="X136" i="1"/>
  <c r="X135" i="1"/>
  <c r="BP134" i="1"/>
  <c r="BO134" i="1"/>
  <c r="BN134" i="1"/>
  <c r="BM134" i="1"/>
  <c r="Y134" i="1"/>
  <c r="Z134" i="1" s="1"/>
  <c r="P134" i="1"/>
  <c r="BO133" i="1"/>
  <c r="BN133" i="1"/>
  <c r="BM133" i="1"/>
  <c r="Y133" i="1"/>
  <c r="Y136" i="1" s="1"/>
  <c r="P133" i="1"/>
  <c r="X130" i="1"/>
  <c r="X129" i="1"/>
  <c r="BP128" i="1"/>
  <c r="BO128" i="1"/>
  <c r="BN128" i="1"/>
  <c r="BM128" i="1"/>
  <c r="Y128" i="1"/>
  <c r="Z128" i="1" s="1"/>
  <c r="P128" i="1"/>
  <c r="BO127" i="1"/>
  <c r="BM127" i="1"/>
  <c r="Z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BO117" i="1"/>
  <c r="BN117" i="1"/>
  <c r="BM117" i="1"/>
  <c r="Y117" i="1"/>
  <c r="Z117" i="1" s="1"/>
  <c r="P117" i="1"/>
  <c r="X115" i="1"/>
  <c r="X114" i="1"/>
  <c r="BO113" i="1"/>
  <c r="BM113" i="1"/>
  <c r="Y113" i="1"/>
  <c r="P113" i="1"/>
  <c r="BO112" i="1"/>
  <c r="BM112" i="1"/>
  <c r="Y112" i="1"/>
  <c r="Z112" i="1" s="1"/>
  <c r="P112" i="1"/>
  <c r="BO111" i="1"/>
  <c r="BM111" i="1"/>
  <c r="Z111" i="1"/>
  <c r="Y111" i="1"/>
  <c r="BP111" i="1" s="1"/>
  <c r="P111" i="1"/>
  <c r="X109" i="1"/>
  <c r="X108" i="1"/>
  <c r="BO107" i="1"/>
  <c r="BM107" i="1"/>
  <c r="Y107" i="1"/>
  <c r="BN107" i="1" s="1"/>
  <c r="P107" i="1"/>
  <c r="BO106" i="1"/>
  <c r="BM106" i="1"/>
  <c r="Y106" i="1"/>
  <c r="BP106" i="1" s="1"/>
  <c r="P106" i="1"/>
  <c r="BO105" i="1"/>
  <c r="BM105" i="1"/>
  <c r="Y105" i="1"/>
  <c r="Z105" i="1" s="1"/>
  <c r="P105" i="1"/>
  <c r="BO104" i="1"/>
  <c r="BN104" i="1"/>
  <c r="BM104" i="1"/>
  <c r="Z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Z92" i="1" s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P81" i="1"/>
  <c r="BO80" i="1"/>
  <c r="BM80" i="1"/>
  <c r="Y80" i="1"/>
  <c r="Z80" i="1" s="1"/>
  <c r="P80" i="1"/>
  <c r="X78" i="1"/>
  <c r="X77" i="1"/>
  <c r="BO76" i="1"/>
  <c r="BM76" i="1"/>
  <c r="Y76" i="1"/>
  <c r="BP76" i="1" s="1"/>
  <c r="P76" i="1"/>
  <c r="BO75" i="1"/>
  <c r="BM75" i="1"/>
  <c r="Y75" i="1"/>
  <c r="BN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N67" i="1" s="1"/>
  <c r="P67" i="1"/>
  <c r="BO66" i="1"/>
  <c r="BM66" i="1"/>
  <c r="Y66" i="1"/>
  <c r="P66" i="1"/>
  <c r="BO65" i="1"/>
  <c r="BM65" i="1"/>
  <c r="Y65" i="1"/>
  <c r="Y69" i="1" s="1"/>
  <c r="P65" i="1"/>
  <c r="X63" i="1"/>
  <c r="X62" i="1"/>
  <c r="BP61" i="1"/>
  <c r="BO61" i="1"/>
  <c r="BM61" i="1"/>
  <c r="Z61" i="1"/>
  <c r="Y61" i="1"/>
  <c r="BN61" i="1" s="1"/>
  <c r="P61" i="1"/>
  <c r="BP60" i="1"/>
  <c r="BO60" i="1"/>
  <c r="BM60" i="1"/>
  <c r="Y60" i="1"/>
  <c r="Z60" i="1" s="1"/>
  <c r="P60" i="1"/>
  <c r="BO59" i="1"/>
  <c r="BM59" i="1"/>
  <c r="Y59" i="1"/>
  <c r="BN59" i="1" s="1"/>
  <c r="P59" i="1"/>
  <c r="BO58" i="1"/>
  <c r="BM58" i="1"/>
  <c r="Y58" i="1"/>
  <c r="P58" i="1"/>
  <c r="X56" i="1"/>
  <c r="X55" i="1"/>
  <c r="BO54" i="1"/>
  <c r="BM54" i="1"/>
  <c r="Y54" i="1"/>
  <c r="BN54" i="1" s="1"/>
  <c r="P54" i="1"/>
  <c r="BP53" i="1"/>
  <c r="BO53" i="1"/>
  <c r="BM53" i="1"/>
  <c r="Y53" i="1"/>
  <c r="BN53" i="1" s="1"/>
  <c r="P53" i="1"/>
  <c r="BO52" i="1"/>
  <c r="BM52" i="1"/>
  <c r="Y52" i="1"/>
  <c r="Z52" i="1" s="1"/>
  <c r="P52" i="1"/>
  <c r="BO51" i="1"/>
  <c r="BM51" i="1"/>
  <c r="Y51" i="1"/>
  <c r="BN51" i="1" s="1"/>
  <c r="P51" i="1"/>
  <c r="BO50" i="1"/>
  <c r="BM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BN44" i="1" s="1"/>
  <c r="P44" i="1"/>
  <c r="X42" i="1"/>
  <c r="X41" i="1"/>
  <c r="BO40" i="1"/>
  <c r="BM40" i="1"/>
  <c r="Y40" i="1"/>
  <c r="P40" i="1"/>
  <c r="BP39" i="1"/>
  <c r="BO39" i="1"/>
  <c r="BM39" i="1"/>
  <c r="Y39" i="1"/>
  <c r="BN39" i="1" s="1"/>
  <c r="P39" i="1"/>
  <c r="BP38" i="1"/>
  <c r="BO38" i="1"/>
  <c r="BM38" i="1"/>
  <c r="Y38" i="1"/>
  <c r="Z38" i="1" s="1"/>
  <c r="P38" i="1"/>
  <c r="BO37" i="1"/>
  <c r="BM37" i="1"/>
  <c r="Y37" i="1"/>
  <c r="P37" i="1"/>
  <c r="X33" i="1"/>
  <c r="X32" i="1"/>
  <c r="BO31" i="1"/>
  <c r="BM31" i="1"/>
  <c r="Y31" i="1"/>
  <c r="Y32" i="1" s="1"/>
  <c r="P31" i="1"/>
  <c r="X29" i="1"/>
  <c r="X28" i="1"/>
  <c r="BO27" i="1"/>
  <c r="BM27" i="1"/>
  <c r="Y27" i="1"/>
  <c r="BP27" i="1" s="1"/>
  <c r="P27" i="1"/>
  <c r="BO26" i="1"/>
  <c r="BN26" i="1"/>
  <c r="BM26" i="1"/>
  <c r="Y26" i="1"/>
  <c r="BP26" i="1" s="1"/>
  <c r="P26" i="1"/>
  <c r="BP25" i="1"/>
  <c r="BO25" i="1"/>
  <c r="BM25" i="1"/>
  <c r="Y25" i="1"/>
  <c r="Z25" i="1" s="1"/>
  <c r="P25" i="1"/>
  <c r="BO24" i="1"/>
  <c r="BN24" i="1"/>
  <c r="BM24" i="1"/>
  <c r="Y24" i="1"/>
  <c r="Z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Z86" i="1" l="1"/>
  <c r="Z119" i="1"/>
  <c r="Z216" i="1"/>
  <c r="BN112" i="1"/>
  <c r="BN205" i="1"/>
  <c r="BP331" i="1"/>
  <c r="BP368" i="1"/>
  <c r="Z372" i="1"/>
  <c r="Z406" i="1"/>
  <c r="BN119" i="1"/>
  <c r="BN216" i="1"/>
  <c r="Z295" i="1"/>
  <c r="Z296" i="1" s="1"/>
  <c r="BP372" i="1"/>
  <c r="BN31" i="1"/>
  <c r="BN86" i="1"/>
  <c r="Y62" i="1"/>
  <c r="Z76" i="1"/>
  <c r="BP205" i="1"/>
  <c r="BP220" i="1"/>
  <c r="BN231" i="1"/>
  <c r="BN242" i="1"/>
  <c r="BN265" i="1"/>
  <c r="BN273" i="1"/>
  <c r="BN281" i="1"/>
  <c r="BP320" i="1"/>
  <c r="Z194" i="1"/>
  <c r="BP444" i="1"/>
  <c r="BP480" i="1"/>
  <c r="Z538" i="1"/>
  <c r="Y506" i="1"/>
  <c r="Z120" i="1"/>
  <c r="BN314" i="1"/>
  <c r="Y456" i="1"/>
  <c r="Z31" i="1"/>
  <c r="Z32" i="1" s="1"/>
  <c r="BN172" i="1"/>
  <c r="BN176" i="1"/>
  <c r="BN236" i="1"/>
  <c r="BP306" i="1"/>
  <c r="BP328" i="1"/>
  <c r="BP508" i="1"/>
  <c r="Z550" i="1"/>
  <c r="Z551" i="1" s="1"/>
  <c r="Z470" i="1"/>
  <c r="BN120" i="1"/>
  <c r="BN165" i="1"/>
  <c r="BP193" i="1"/>
  <c r="BP206" i="1"/>
  <c r="BP262" i="1"/>
  <c r="Z95" i="1"/>
  <c r="BP172" i="1"/>
  <c r="BP176" i="1"/>
  <c r="Z491" i="1"/>
  <c r="BP495" i="1"/>
  <c r="Y33" i="1"/>
  <c r="Y90" i="1"/>
  <c r="BN127" i="1"/>
  <c r="Z300" i="1"/>
  <c r="Z302" i="1" s="1"/>
  <c r="Z322" i="1"/>
  <c r="Z411" i="1"/>
  <c r="Z412" i="1" s="1"/>
  <c r="BN484" i="1"/>
  <c r="Z503" i="1"/>
  <c r="Z521" i="1"/>
  <c r="BN214" i="1"/>
  <c r="Y317" i="1"/>
  <c r="BN315" i="1"/>
  <c r="BP394" i="1"/>
  <c r="BP419" i="1"/>
  <c r="BP449" i="1"/>
  <c r="BN459" i="1"/>
  <c r="BP477" i="1"/>
  <c r="BN52" i="1"/>
  <c r="Z53" i="1"/>
  <c r="BP127" i="1"/>
  <c r="Z199" i="1"/>
  <c r="BP255" i="1"/>
  <c r="Y375" i="1"/>
  <c r="BN503" i="1"/>
  <c r="BN521" i="1"/>
  <c r="Z209" i="1"/>
  <c r="BN38" i="1"/>
  <c r="BN60" i="1"/>
  <c r="BP214" i="1"/>
  <c r="BP300" i="1"/>
  <c r="Z554" i="1"/>
  <c r="Z555" i="1" s="1"/>
  <c r="Z67" i="1"/>
  <c r="Y108" i="1"/>
  <c r="Z129" i="1"/>
  <c r="BP173" i="1"/>
  <c r="Z395" i="1"/>
  <c r="Y511" i="1"/>
  <c r="BN540" i="1"/>
  <c r="Y124" i="1"/>
  <c r="BN271" i="1"/>
  <c r="BN330" i="1"/>
  <c r="Y351" i="1"/>
  <c r="Y363" i="1"/>
  <c r="BN450" i="1"/>
  <c r="Y267" i="1"/>
  <c r="BP67" i="1"/>
  <c r="BN92" i="1"/>
  <c r="Z122" i="1"/>
  <c r="Y146" i="1"/>
  <c r="Y195" i="1"/>
  <c r="Y427" i="1"/>
  <c r="Z244" i="1"/>
  <c r="Z106" i="1"/>
  <c r="Z260" i="1"/>
  <c r="Z266" i="1" s="1"/>
  <c r="Z396" i="1"/>
  <c r="Z469" i="1"/>
  <c r="Z516" i="1"/>
  <c r="F10" i="1"/>
  <c r="Z23" i="1"/>
  <c r="Z27" i="1"/>
  <c r="BN76" i="1"/>
  <c r="BP92" i="1"/>
  <c r="BN95" i="1"/>
  <c r="Z98" i="1"/>
  <c r="BP104" i="1"/>
  <c r="BP107" i="1"/>
  <c r="BN111" i="1"/>
  <c r="BN122" i="1"/>
  <c r="Y129" i="1"/>
  <c r="BP133" i="1"/>
  <c r="Y135" i="1"/>
  <c r="Z144" i="1"/>
  <c r="BP165" i="1"/>
  <c r="Z171" i="1"/>
  <c r="BN175" i="1"/>
  <c r="Y194" i="1"/>
  <c r="BP197" i="1"/>
  <c r="Y199" i="1"/>
  <c r="BP202" i="1"/>
  <c r="Z204" i="1"/>
  <c r="BN209" i="1"/>
  <c r="Z217" i="1"/>
  <c r="Z225" i="1"/>
  <c r="BP231" i="1"/>
  <c r="Z237" i="1"/>
  <c r="BP261" i="1"/>
  <c r="BN270" i="1"/>
  <c r="BP271" i="1"/>
  <c r="Y357" i="1"/>
  <c r="BN406" i="1"/>
  <c r="Y412" i="1"/>
  <c r="Z436" i="1"/>
  <c r="Y452" i="1"/>
  <c r="BP459" i="1"/>
  <c r="BP470" i="1"/>
  <c r="BN492" i="1"/>
  <c r="Z497" i="1"/>
  <c r="Z529" i="1"/>
  <c r="Y536" i="1"/>
  <c r="Z541" i="1"/>
  <c r="BN550" i="1"/>
  <c r="Y42" i="1"/>
  <c r="BP52" i="1"/>
  <c r="BN80" i="1"/>
  <c r="Y89" i="1"/>
  <c r="BN94" i="1"/>
  <c r="BN106" i="1"/>
  <c r="BP112" i="1"/>
  <c r="BN208" i="1"/>
  <c r="BN213" i="1"/>
  <c r="BN233" i="1"/>
  <c r="BP242" i="1"/>
  <c r="BN260" i="1"/>
  <c r="Y303" i="1"/>
  <c r="Y307" i="1"/>
  <c r="BN316" i="1"/>
  <c r="BN323" i="1"/>
  <c r="BP336" i="1"/>
  <c r="BN377" i="1"/>
  <c r="BN437" i="1"/>
  <c r="Y457" i="1"/>
  <c r="BN469" i="1"/>
  <c r="BN476" i="1"/>
  <c r="BN498" i="1"/>
  <c r="BN502" i="1"/>
  <c r="BN516" i="1"/>
  <c r="BN522" i="1"/>
  <c r="BN533" i="1"/>
  <c r="Y543" i="1"/>
  <c r="BP554" i="1"/>
  <c r="Z94" i="1"/>
  <c r="Z208" i="1"/>
  <c r="Z233" i="1"/>
  <c r="Y439" i="1"/>
  <c r="Z498" i="1"/>
  <c r="BP24" i="1"/>
  <c r="BN23" i="1"/>
  <c r="Z26" i="1"/>
  <c r="BN27" i="1"/>
  <c r="BP44" i="1"/>
  <c r="Z54" i="1"/>
  <c r="Z87" i="1"/>
  <c r="BN98" i="1"/>
  <c r="Z143" i="1"/>
  <c r="Z145" i="1" s="1"/>
  <c r="Y166" i="1"/>
  <c r="BN171" i="1"/>
  <c r="Z183" i="1"/>
  <c r="Z187" i="1"/>
  <c r="Z188" i="1" s="1"/>
  <c r="BN204" i="1"/>
  <c r="BN217" i="1"/>
  <c r="Z220" i="1"/>
  <c r="BN225" i="1"/>
  <c r="BN237" i="1"/>
  <c r="Y245" i="1"/>
  <c r="BP270" i="1"/>
  <c r="Y339" i="1"/>
  <c r="Y380" i="1"/>
  <c r="BP396" i="1"/>
  <c r="Y401" i="1"/>
  <c r="BN436" i="1"/>
  <c r="BP479" i="1"/>
  <c r="BP492" i="1"/>
  <c r="BN497" i="1"/>
  <c r="Y525" i="1"/>
  <c r="BN529" i="1"/>
  <c r="BN541" i="1"/>
  <c r="BP550" i="1"/>
  <c r="Z437" i="1"/>
  <c r="BP213" i="1"/>
  <c r="Y266" i="1"/>
  <c r="Y308" i="1"/>
  <c r="BP316" i="1"/>
  <c r="BP323" i="1"/>
  <c r="Z348" i="1"/>
  <c r="BN383" i="1"/>
  <c r="BP387" i="1"/>
  <c r="Y413" i="1"/>
  <c r="Z424" i="1"/>
  <c r="BP425" i="1"/>
  <c r="BN441" i="1"/>
  <c r="Z475" i="1"/>
  <c r="BP476" i="1"/>
  <c r="BN485" i="1"/>
  <c r="BP502" i="1"/>
  <c r="BN509" i="1"/>
  <c r="Y535" i="1"/>
  <c r="Z540" i="1"/>
  <c r="Y45" i="1"/>
  <c r="G567" i="1"/>
  <c r="Y145" i="1"/>
  <c r="BN187" i="1"/>
  <c r="Y210" i="1"/>
  <c r="Y222" i="1"/>
  <c r="BN262" i="1"/>
  <c r="Y275" i="1"/>
  <c r="BN300" i="1"/>
  <c r="Z314" i="1"/>
  <c r="BN322" i="1"/>
  <c r="BN331" i="1"/>
  <c r="BN359" i="1"/>
  <c r="BN368" i="1"/>
  <c r="BP369" i="1"/>
  <c r="BP395" i="1"/>
  <c r="BN418" i="1"/>
  <c r="BP436" i="1"/>
  <c r="BN449" i="1"/>
  <c r="Z459" i="1"/>
  <c r="Z460" i="1" s="1"/>
  <c r="AC567" i="1"/>
  <c r="Y530" i="1"/>
  <c r="Y548" i="1"/>
  <c r="Z44" i="1"/>
  <c r="Z45" i="1" s="1"/>
  <c r="BN25" i="1"/>
  <c r="BP54" i="1"/>
  <c r="BP117" i="1"/>
  <c r="BP143" i="1"/>
  <c r="BN173" i="1"/>
  <c r="BP183" i="1"/>
  <c r="BN206" i="1"/>
  <c r="BP279" i="1"/>
  <c r="Z281" i="1"/>
  <c r="BN306" i="1"/>
  <c r="BP312" i="1"/>
  <c r="BP315" i="1"/>
  <c r="Y325" i="1"/>
  <c r="Z330" i="1"/>
  <c r="BN348" i="1"/>
  <c r="BN424" i="1"/>
  <c r="BP455" i="1"/>
  <c r="BP485" i="1"/>
  <c r="Y500" i="1"/>
  <c r="BP496" i="1"/>
  <c r="Y556" i="1"/>
  <c r="I567" i="1"/>
  <c r="BP235" i="1"/>
  <c r="BN235" i="1"/>
  <c r="Z253" i="1"/>
  <c r="BN335" i="1"/>
  <c r="Z342" i="1"/>
  <c r="BP423" i="1"/>
  <c r="BN423" i="1"/>
  <c r="Z423" i="1"/>
  <c r="BP478" i="1"/>
  <c r="BN478" i="1"/>
  <c r="Z478" i="1"/>
  <c r="BN232" i="1"/>
  <c r="BP232" i="1"/>
  <c r="K567" i="1"/>
  <c r="Z235" i="1"/>
  <c r="BP442" i="1"/>
  <c r="BN442" i="1"/>
  <c r="Z442" i="1"/>
  <c r="BP174" i="1"/>
  <c r="BN174" i="1"/>
  <c r="Z232" i="1"/>
  <c r="BN253" i="1"/>
  <c r="BN342" i="1"/>
  <c r="BP373" i="1"/>
  <c r="BN373" i="1"/>
  <c r="BP420" i="1"/>
  <c r="BN420" i="1"/>
  <c r="BP474" i="1"/>
  <c r="BN474" i="1"/>
  <c r="Z474" i="1"/>
  <c r="X559" i="1"/>
  <c r="Y83" i="1"/>
  <c r="BP80" i="1"/>
  <c r="H567" i="1"/>
  <c r="BP149" i="1"/>
  <c r="BN149" i="1"/>
  <c r="Z149" i="1"/>
  <c r="Z150" i="1" s="1"/>
  <c r="Y151" i="1"/>
  <c r="Z155" i="1"/>
  <c r="Y239" i="1"/>
  <c r="Y248" i="1"/>
  <c r="BP247" i="1"/>
  <c r="Z247" i="1"/>
  <c r="Z248" i="1" s="1"/>
  <c r="BP348" i="1"/>
  <c r="Z373" i="1"/>
  <c r="Z374" i="1" s="1"/>
  <c r="Z420" i="1"/>
  <c r="Y432" i="1"/>
  <c r="Z430" i="1"/>
  <c r="Y114" i="1"/>
  <c r="BP113" i="1"/>
  <c r="BN113" i="1"/>
  <c r="BP74" i="1"/>
  <c r="BN74" i="1"/>
  <c r="Z74" i="1"/>
  <c r="BP370" i="1"/>
  <c r="BN370" i="1"/>
  <c r="Y385" i="1"/>
  <c r="Y384" i="1"/>
  <c r="BP382" i="1"/>
  <c r="Z382" i="1"/>
  <c r="Z384" i="1" s="1"/>
  <c r="BP417" i="1"/>
  <c r="X567" i="1"/>
  <c r="BN417" i="1"/>
  <c r="Y428" i="1"/>
  <c r="BP40" i="1"/>
  <c r="Z40" i="1"/>
  <c r="BP99" i="1"/>
  <c r="BN99" i="1"/>
  <c r="BN155" i="1"/>
  <c r="Y179" i="1"/>
  <c r="BP254" i="1"/>
  <c r="BN254" i="1"/>
  <c r="Y282" i="1"/>
  <c r="BP278" i="1"/>
  <c r="Z278" i="1"/>
  <c r="O567" i="1"/>
  <c r="BN343" i="1"/>
  <c r="Z343" i="1"/>
  <c r="BP349" i="1"/>
  <c r="BN349" i="1"/>
  <c r="Z349" i="1"/>
  <c r="BN407" i="1"/>
  <c r="Z407" i="1"/>
  <c r="BP181" i="1"/>
  <c r="Y185" i="1"/>
  <c r="Z181" i="1"/>
  <c r="Y227" i="1"/>
  <c r="BP226" i="1"/>
  <c r="BN226" i="1"/>
  <c r="Y240" i="1"/>
  <c r="Z254" i="1"/>
  <c r="Y318" i="1"/>
  <c r="BP311" i="1"/>
  <c r="T567" i="1"/>
  <c r="Z311" i="1"/>
  <c r="Y374" i="1"/>
  <c r="BN382" i="1"/>
  <c r="BP471" i="1"/>
  <c r="BN471" i="1"/>
  <c r="BP96" i="1"/>
  <c r="BN96" i="1"/>
  <c r="Z99" i="1"/>
  <c r="Y115" i="1"/>
  <c r="BN40" i="1"/>
  <c r="Z59" i="1"/>
  <c r="BN87" i="1"/>
  <c r="Z93" i="1"/>
  <c r="Z96" i="1"/>
  <c r="Z123" i="1"/>
  <c r="Z226" i="1"/>
  <c r="BN278" i="1"/>
  <c r="Y283" i="1"/>
  <c r="Y297" i="1"/>
  <c r="Q567" i="1"/>
  <c r="BP430" i="1"/>
  <c r="Z471" i="1"/>
  <c r="BP321" i="1"/>
  <c r="Z321" i="1"/>
  <c r="BP327" i="1"/>
  <c r="Z327" i="1"/>
  <c r="Y332" i="1"/>
  <c r="BP337" i="1"/>
  <c r="Z337" i="1"/>
  <c r="Y409" i="1"/>
  <c r="Y408" i="1"/>
  <c r="BP407" i="1"/>
  <c r="BP486" i="1"/>
  <c r="BN486" i="1"/>
  <c r="Z486" i="1"/>
  <c r="Y78" i="1"/>
  <c r="BP71" i="1"/>
  <c r="BN71" i="1"/>
  <c r="Y77" i="1"/>
  <c r="BP50" i="1"/>
  <c r="BN50" i="1"/>
  <c r="Z50" i="1"/>
  <c r="Z71" i="1"/>
  <c r="Z404" i="1"/>
  <c r="BP431" i="1"/>
  <c r="BN431" i="1"/>
  <c r="Z431" i="1"/>
  <c r="BP468" i="1"/>
  <c r="BN468" i="1"/>
  <c r="D567" i="1"/>
  <c r="BN49" i="1"/>
  <c r="Z49" i="1"/>
  <c r="Z37" i="1"/>
  <c r="BN65" i="1"/>
  <c r="Y68" i="1"/>
  <c r="Z65" i="1"/>
  <c r="Z75" i="1"/>
  <c r="BN81" i="1"/>
  <c r="Z81" i="1"/>
  <c r="Z82" i="1" s="1"/>
  <c r="BP87" i="1"/>
  <c r="BN93" i="1"/>
  <c r="BN123" i="1"/>
  <c r="P567" i="1"/>
  <c r="BN286" i="1"/>
  <c r="BP59" i="1"/>
  <c r="Y100" i="1"/>
  <c r="BP182" i="1"/>
  <c r="Z182" i="1"/>
  <c r="Y188" i="1"/>
  <c r="BP221" i="1"/>
  <c r="BN221" i="1"/>
  <c r="Z221" i="1"/>
  <c r="Y249" i="1"/>
  <c r="Z286" i="1"/>
  <c r="Z287" i="1" s="1"/>
  <c r="BN295" i="1"/>
  <c r="BN321" i="1"/>
  <c r="BN327" i="1"/>
  <c r="BN337" i="1"/>
  <c r="Z350" i="1"/>
  <c r="Z351" i="1" s="1"/>
  <c r="Y379" i="1"/>
  <c r="Z468" i="1"/>
  <c r="X558" i="1"/>
  <c r="BP88" i="1"/>
  <c r="BN88" i="1"/>
  <c r="Y160" i="1"/>
  <c r="BP159" i="1"/>
  <c r="BN159" i="1"/>
  <c r="BP218" i="1"/>
  <c r="BN218" i="1"/>
  <c r="BN404" i="1"/>
  <c r="Y178" i="1"/>
  <c r="BP37" i="1"/>
  <c r="BP65" i="1"/>
  <c r="BP75" i="1"/>
  <c r="BP81" i="1"/>
  <c r="Z88" i="1"/>
  <c r="Z89" i="1" s="1"/>
  <c r="Z153" i="1"/>
  <c r="Z159" i="1"/>
  <c r="Z160" i="1" s="1"/>
  <c r="BP215" i="1"/>
  <c r="BN215" i="1"/>
  <c r="Z218" i="1"/>
  <c r="BP272" i="1"/>
  <c r="BN272" i="1"/>
  <c r="BP295" i="1"/>
  <c r="BN350" i="1"/>
  <c r="BP360" i="1"/>
  <c r="BN360" i="1"/>
  <c r="Z393" i="1"/>
  <c r="BN73" i="1"/>
  <c r="Z73" i="1"/>
  <c r="Y101" i="1"/>
  <c r="Y228" i="1"/>
  <c r="Z272" i="1"/>
  <c r="Z274" i="1" s="1"/>
  <c r="BP286" i="1"/>
  <c r="Z360" i="1"/>
  <c r="BP404" i="1"/>
  <c r="BP105" i="1"/>
  <c r="Y109" i="1"/>
  <c r="BN105" i="1"/>
  <c r="Y156" i="1"/>
  <c r="Z51" i="1"/>
  <c r="BP66" i="1"/>
  <c r="BN66" i="1"/>
  <c r="Z66" i="1"/>
  <c r="Z72" i="1"/>
  <c r="Y82" i="1"/>
  <c r="Y125" i="1"/>
  <c r="BP118" i="1"/>
  <c r="BP121" i="1"/>
  <c r="BN121" i="1"/>
  <c r="BN153" i="1"/>
  <c r="BP203" i="1"/>
  <c r="Z203" i="1"/>
  <c r="Y345" i="1"/>
  <c r="BP494" i="1"/>
  <c r="BN494" i="1"/>
  <c r="Z494" i="1"/>
  <c r="B567" i="1"/>
  <c r="Y29" i="1"/>
  <c r="BP22" i="1"/>
  <c r="Y28" i="1"/>
  <c r="Z22" i="1"/>
  <c r="Y56" i="1"/>
  <c r="BP58" i="1"/>
  <c r="BN58" i="1"/>
  <c r="Z58" i="1"/>
  <c r="Z62" i="1" s="1"/>
  <c r="Y63" i="1"/>
  <c r="X561" i="1"/>
  <c r="F567" i="1"/>
  <c r="Z107" i="1"/>
  <c r="Z108" i="1" s="1"/>
  <c r="Z118" i="1"/>
  <c r="Z121" i="1"/>
  <c r="Y244" i="1"/>
  <c r="BP243" i="1"/>
  <c r="BN243" i="1"/>
  <c r="Z252" i="1"/>
  <c r="BP280" i="1"/>
  <c r="Z280" i="1"/>
  <c r="Y287" i="1"/>
  <c r="BP393" i="1"/>
  <c r="BP405" i="1"/>
  <c r="BN405" i="1"/>
  <c r="Z405" i="1"/>
  <c r="Y433" i="1"/>
  <c r="Y567" i="1"/>
  <c r="AB567" i="1"/>
  <c r="C567" i="1"/>
  <c r="Y41" i="1"/>
  <c r="BN37" i="1"/>
  <c r="BP153" i="1"/>
  <c r="BP170" i="1"/>
  <c r="Z170" i="1"/>
  <c r="BP313" i="1"/>
  <c r="Z313" i="1"/>
  <c r="Y333" i="1"/>
  <c r="BP378" i="1"/>
  <c r="BN378" i="1"/>
  <c r="Y397" i="1"/>
  <c r="BN422" i="1"/>
  <c r="Y488" i="1"/>
  <c r="BN22" i="1"/>
  <c r="BN72" i="1"/>
  <c r="X557" i="1"/>
  <c r="BP51" i="1"/>
  <c r="E567" i="1"/>
  <c r="BN118" i="1"/>
  <c r="BP144" i="1"/>
  <c r="BP207" i="1"/>
  <c r="BN207" i="1"/>
  <c r="Y223" i="1"/>
  <c r="BN252" i="1"/>
  <c r="BP263" i="1"/>
  <c r="BN263" i="1"/>
  <c r="Y288" i="1"/>
  <c r="Z378" i="1"/>
  <c r="BP238" i="1"/>
  <c r="BN238" i="1"/>
  <c r="Z238" i="1"/>
  <c r="Z113" i="1"/>
  <c r="Z114" i="1" s="1"/>
  <c r="Y55" i="1"/>
  <c r="BP139" i="1"/>
  <c r="Z139" i="1"/>
  <c r="BP154" i="1"/>
  <c r="Z154" i="1"/>
  <c r="BN154" i="1"/>
  <c r="BN170" i="1"/>
  <c r="BP177" i="1"/>
  <c r="BN177" i="1"/>
  <c r="BN313" i="1"/>
  <c r="BP329" i="1"/>
  <c r="Z329" i="1"/>
  <c r="BP335" i="1"/>
  <c r="Y338" i="1"/>
  <c r="Z335" i="1"/>
  <c r="Y352" i="1"/>
  <c r="Y356" i="1"/>
  <c r="BP355" i="1"/>
  <c r="BN355" i="1"/>
  <c r="U567" i="1"/>
  <c r="Z387" i="1"/>
  <c r="Z388" i="1" s="1"/>
  <c r="Y398" i="1"/>
  <c r="BP422" i="1"/>
  <c r="J567" i="1"/>
  <c r="L567" i="1"/>
  <c r="Y274" i="1"/>
  <c r="Y292" i="1"/>
  <c r="Y324" i="1"/>
  <c r="Y346" i="1"/>
  <c r="Y402" i="1"/>
  <c r="Z490" i="1"/>
  <c r="Y46" i="1"/>
  <c r="Z165" i="1"/>
  <c r="Z166" i="1" s="1"/>
  <c r="Y256" i="1"/>
  <c r="Z359" i="1"/>
  <c r="Y362" i="1"/>
  <c r="Z377" i="1"/>
  <c r="Z379" i="1" s="1"/>
  <c r="Z441" i="1"/>
  <c r="Z445" i="1" s="1"/>
  <c r="BP465" i="1"/>
  <c r="Z493" i="1"/>
  <c r="Z509" i="1"/>
  <c r="Z510" i="1" s="1"/>
  <c r="Z522" i="1"/>
  <c r="Z533" i="1"/>
  <c r="M567" i="1"/>
  <c r="Z480" i="1"/>
  <c r="BN490" i="1"/>
  <c r="Z496" i="1"/>
  <c r="Y499" i="1"/>
  <c r="Z504" i="1"/>
  <c r="Y526" i="1"/>
  <c r="Y542" i="1"/>
  <c r="Y257" i="1"/>
  <c r="Z425" i="1"/>
  <c r="Z466" i="1"/>
  <c r="BP490" i="1"/>
  <c r="Z517" i="1"/>
  <c r="Z518" i="1" s="1"/>
  <c r="Z528" i="1"/>
  <c r="Z530" i="1" s="1"/>
  <c r="Z539" i="1"/>
  <c r="Y551" i="1"/>
  <c r="Y140" i="1"/>
  <c r="BN466" i="1"/>
  <c r="Z472" i="1"/>
  <c r="BN517" i="1"/>
  <c r="BN528" i="1"/>
  <c r="BN539" i="1"/>
  <c r="S567" i="1"/>
  <c r="Y510" i="1"/>
  <c r="Z523" i="1"/>
  <c r="Z534" i="1"/>
  <c r="Z546" i="1"/>
  <c r="Z547" i="1" s="1"/>
  <c r="Y445" i="1"/>
  <c r="BN472" i="1"/>
  <c r="Y481" i="1"/>
  <c r="Z502" i="1"/>
  <c r="Y505" i="1"/>
  <c r="BP517" i="1"/>
  <c r="BP528" i="1"/>
  <c r="BN475" i="1"/>
  <c r="BN491" i="1"/>
  <c r="BN523" i="1"/>
  <c r="BN534" i="1"/>
  <c r="BN546" i="1"/>
  <c r="V567" i="1"/>
  <c r="Y518" i="1"/>
  <c r="W567" i="1"/>
  <c r="BP31" i="1"/>
  <c r="Y211" i="1"/>
  <c r="Z251" i="1"/>
  <c r="BP260" i="1"/>
  <c r="Z290" i="1"/>
  <c r="Z291" i="1" s="1"/>
  <c r="Z341" i="1"/>
  <c r="Z344" i="1"/>
  <c r="BP367" i="1"/>
  <c r="Z392" i="1"/>
  <c r="Z397" i="1" s="1"/>
  <c r="Z400" i="1"/>
  <c r="Z401" i="1" s="1"/>
  <c r="Z426" i="1"/>
  <c r="Y446" i="1"/>
  <c r="Y460" i="1"/>
  <c r="Z467" i="1"/>
  <c r="Y482" i="1"/>
  <c r="BP534" i="1"/>
  <c r="BP546" i="1"/>
  <c r="BN554" i="1"/>
  <c r="F9" i="1"/>
  <c r="BN392" i="1"/>
  <c r="BN400" i="1"/>
  <c r="BN426" i="1"/>
  <c r="Z455" i="1"/>
  <c r="Z456" i="1" s="1"/>
  <c r="BN467" i="1"/>
  <c r="Z473" i="1"/>
  <c r="Y519" i="1"/>
  <c r="Z524" i="1"/>
  <c r="Y547" i="1"/>
  <c r="Z567" i="1"/>
  <c r="H9" i="1"/>
  <c r="Z39" i="1"/>
  <c r="Z138" i="1"/>
  <c r="Z169" i="1"/>
  <c r="Z202" i="1"/>
  <c r="BN251" i="1"/>
  <c r="Z279" i="1"/>
  <c r="BN290" i="1"/>
  <c r="Z312" i="1"/>
  <c r="Z320" i="1"/>
  <c r="Z328" i="1"/>
  <c r="Z336" i="1"/>
  <c r="BN341" i="1"/>
  <c r="BN344" i="1"/>
  <c r="J9" i="1"/>
  <c r="Z133" i="1"/>
  <c r="Z135" i="1" s="1"/>
  <c r="Z484" i="1"/>
  <c r="Y487" i="1"/>
  <c r="AA567" i="1"/>
  <c r="BN169" i="1"/>
  <c r="BN473" i="1"/>
  <c r="Z479" i="1"/>
  <c r="Z495" i="1"/>
  <c r="BN524" i="1"/>
  <c r="Z362" i="1" l="1"/>
  <c r="Z184" i="1"/>
  <c r="Z542" i="1"/>
  <c r="Z256" i="1"/>
  <c r="Z438" i="1"/>
  <c r="Z178" i="1"/>
  <c r="Z140" i="1"/>
  <c r="Z28" i="1"/>
  <c r="Z499" i="1"/>
  <c r="Z124" i="1"/>
  <c r="Z227" i="1"/>
  <c r="Z345" i="1"/>
  <c r="Z100" i="1"/>
  <c r="Z427" i="1"/>
  <c r="Z324" i="1"/>
  <c r="Z222" i="1"/>
  <c r="Z487" i="1"/>
  <c r="Z481" i="1"/>
  <c r="Z525" i="1"/>
  <c r="Z41" i="1"/>
  <c r="Z55" i="1"/>
  <c r="Z432" i="1"/>
  <c r="Z535" i="1"/>
  <c r="Z332" i="1"/>
  <c r="Z408" i="1"/>
  <c r="Z239" i="1"/>
  <c r="Y558" i="1"/>
  <c r="Z77" i="1"/>
  <c r="Y561" i="1"/>
  <c r="X560" i="1"/>
  <c r="Y559" i="1"/>
  <c r="Y557" i="1"/>
  <c r="Z317" i="1"/>
  <c r="Z282" i="1"/>
  <c r="Z210" i="1"/>
  <c r="Z156" i="1"/>
  <c r="Z505" i="1"/>
  <c r="Z68" i="1"/>
  <c r="Z338" i="1"/>
  <c r="Z562" i="1" l="1"/>
  <c r="Y560" i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<sst xmlns="http://schemas.openxmlformats.org/spreadsheetml/2006/main" count="2498" uniqueCount="893">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</sst>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69"/>
      <c r="P5" s="26" t="s">
        <v>10</v>
      </c>
      <c r="Q5" s="890">
        <v>45789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Понедельник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19</v>
      </c>
      <c r="Q8" s="771">
        <v>0.45833333333333331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20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10"/>
      <c r="R10" s="811"/>
      <c r="U10" s="26" t="s">
        <v>22</v>
      </c>
      <c r="V10" s="673" t="s">
        <v>23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53"/>
      <c r="R11" s="754"/>
      <c r="U11" s="26" t="s">
        <v>26</v>
      </c>
      <c r="V11" s="897" t="s">
        <v>27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29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31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34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77"/>
      <c r="BD17" s="76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60</v>
      </c>
      <c r="V18" s="78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hidden="1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11</v>
      </c>
      <c r="Y52" s="53">
        <f t="shared" si="6"/>
        <v>12</v>
      </c>
      <c r="Z52" s="39">
        <f>IFERROR(IF(Y52=0,"",ROUNDUP(Y52/H52,0)*0.00902),"")</f>
        <v>2.7060000000000001E-2</v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11.577500000000001</v>
      </c>
      <c r="BN52" s="75">
        <f t="shared" si="8"/>
        <v>12.629999999999999</v>
      </c>
      <c r="BO52" s="75">
        <f t="shared" si="9"/>
        <v>2.0833333333333336E-2</v>
      </c>
      <c r="BP52" s="75">
        <f t="shared" si="10"/>
        <v>2.2727272727272728E-2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40" t="s">
        <v>86</v>
      </c>
      <c r="X55" s="41">
        <f>IFERROR(X49/H49,"0")+IFERROR(X50/H50,"0")+IFERROR(X51/H51,"0")+IFERROR(X52/H52,"0")+IFERROR(X53/H53,"0")+IFERROR(X54/H54,"0")</f>
        <v>2.75</v>
      </c>
      <c r="Y55" s="41">
        <f>IFERROR(Y49/H49,"0")+IFERROR(Y50/H50,"0")+IFERROR(Y51/H51,"0")+IFERROR(Y52/H52,"0")+IFERROR(Y53/H53,"0")+IFERROR(Y54/H54,"0")</f>
        <v>3</v>
      </c>
      <c r="Z55" s="41">
        <f>IFERROR(IF(Z49="",0,Z49),"0")+IFERROR(IF(Z50="",0,Z50),"0")+IFERROR(IF(Z51="",0,Z51),"0")+IFERROR(IF(Z52="",0,Z52),"0")+IFERROR(IF(Z53="",0,Z53),"0")+IFERROR(IF(Z54="",0,Z54),"0")</f>
        <v>2.7060000000000001E-2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40" t="s">
        <v>68</v>
      </c>
      <c r="X56" s="41">
        <f>IFERROR(SUM(X49:X54),"0")</f>
        <v>11</v>
      </c>
      <c r="Y56" s="41">
        <f>IFERROR(SUM(Y49:Y54),"0")</f>
        <v>12</v>
      </c>
      <c r="Z56" s="40"/>
      <c r="AA56" s="64"/>
      <c r="AB56" s="64"/>
      <c r="AC56" s="64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14</v>
      </c>
      <c r="Y86" s="53">
        <f>IFERROR(IF(X86="",0,CEILING((X86/$H86),1)*$H86),"")</f>
        <v>21.6</v>
      </c>
      <c r="Z86" s="39">
        <f>IFERROR(IF(Y86=0,"",ROUNDUP(Y86/H86,0)*0.01898),"")</f>
        <v>3.7960000000000001E-2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14.563888888888886</v>
      </c>
      <c r="BN86" s="75">
        <f>IFERROR(Y86*I86/H86,"0")</f>
        <v>22.47</v>
      </c>
      <c r="BO86" s="75">
        <f>IFERROR(1/J86*(X86/H86),"0")</f>
        <v>2.0254629629629629E-2</v>
      </c>
      <c r="BP86" s="75">
        <f>IFERROR(1/J86*(Y86/H86),"0")</f>
        <v>3.125E-2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40" t="s">
        <v>86</v>
      </c>
      <c r="X89" s="41">
        <f>IFERROR(X86/H86,"0")+IFERROR(X87/H87,"0")+IFERROR(X88/H88,"0")</f>
        <v>1.2962962962962963</v>
      </c>
      <c r="Y89" s="41">
        <f>IFERROR(Y86/H86,"0")+IFERROR(Y87/H87,"0")+IFERROR(Y88/H88,"0")</f>
        <v>2</v>
      </c>
      <c r="Z89" s="41">
        <f>IFERROR(IF(Z86="",0,Z86),"0")+IFERROR(IF(Z87="",0,Z87),"0")+IFERROR(IF(Z88="",0,Z88),"0")</f>
        <v>3.7960000000000001E-2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40" t="s">
        <v>68</v>
      </c>
      <c r="X90" s="41">
        <f>IFERROR(SUM(X86:X88),"0")</f>
        <v>14</v>
      </c>
      <c r="Y90" s="41">
        <f>IFERROR(SUM(Y86:Y88),"0")</f>
        <v>21.6</v>
      </c>
      <c r="Z90" s="40"/>
      <c r="AA90" s="64"/>
      <c r="AB90" s="64"/>
      <c r="AC90" s="64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98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28</v>
      </c>
      <c r="Y93" s="53">
        <f t="shared" si="16"/>
        <v>33.6</v>
      </c>
      <c r="Z93" s="39">
        <f>IFERROR(IF(Y93=0,"",ROUNDUP(Y93/H93,0)*0.01898),"")</f>
        <v>7.5920000000000001E-2</v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29.73</v>
      </c>
      <c r="BN93" s="75">
        <f t="shared" si="18"/>
        <v>35.676000000000002</v>
      </c>
      <c r="BO93" s="75">
        <f t="shared" si="19"/>
        <v>5.2083333333333329E-2</v>
      </c>
      <c r="BP93" s="75">
        <f t="shared" si="20"/>
        <v>6.25E-2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8</v>
      </c>
      <c r="Y96" s="53">
        <f t="shared" si="16"/>
        <v>8.1000000000000014</v>
      </c>
      <c r="Z96" s="39">
        <f>IFERROR(IF(Y96=0,"",ROUNDUP(Y96/H96,0)*0.00651),"")</f>
        <v>1.9529999999999999E-2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8.7466666666666661</v>
      </c>
      <c r="BN96" s="75">
        <f t="shared" si="18"/>
        <v>8.8560000000000016</v>
      </c>
      <c r="BO96" s="75">
        <f t="shared" si="19"/>
        <v>1.6280016280016279E-2</v>
      </c>
      <c r="BP96" s="75">
        <f t="shared" si="20"/>
        <v>1.6483516483516487E-2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6.2962962962962958</v>
      </c>
      <c r="Y100" s="41">
        <f>IFERROR(Y92/H92,"0")+IFERROR(Y93/H93,"0")+IFERROR(Y94/H94,"0")+IFERROR(Y95/H95,"0")+IFERROR(Y96/H96,"0")+IFERROR(Y97/H97,"0")+IFERROR(Y98/H98,"0")+IFERROR(Y99/H99,"0")</f>
        <v>7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9.5450000000000007E-2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40" t="s">
        <v>68</v>
      </c>
      <c r="X101" s="41">
        <f>IFERROR(SUM(X92:X99),"0")</f>
        <v>36</v>
      </c>
      <c r="Y101" s="41">
        <f>IFERROR(SUM(Y92:Y99),"0")</f>
        <v>41.7</v>
      </c>
      <c r="Z101" s="40"/>
      <c r="AA101" s="64"/>
      <c r="AB101" s="64"/>
      <c r="AC101" s="64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22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22.886111111111109</v>
      </c>
      <c r="BN104" s="75">
        <f>IFERROR(Y104*I104/H104,"0")</f>
        <v>33.705000000000005</v>
      </c>
      <c r="BO104" s="75">
        <f>IFERROR(1/J104*(X104/H104),"0")</f>
        <v>3.1828703703703699E-2</v>
      </c>
      <c r="BP104" s="75">
        <f>IFERROR(1/J104*(Y104/H104),"0")</f>
        <v>4.6875000000000007E-2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40" t="s">
        <v>86</v>
      </c>
      <c r="X108" s="41">
        <f>IFERROR(X104/H104,"0")+IFERROR(X105/H105,"0")+IFERROR(X106/H106,"0")+IFERROR(X107/H107,"0")</f>
        <v>2.0370370370370368</v>
      </c>
      <c r="Y108" s="41">
        <f>IFERROR(Y104/H104,"0")+IFERROR(Y105/H105,"0")+IFERROR(Y106/H106,"0")+IFERROR(Y107/H107,"0")</f>
        <v>3.0000000000000004</v>
      </c>
      <c r="Z108" s="41">
        <f>IFERROR(IF(Z104="",0,Z104),"0")+IFERROR(IF(Z105="",0,Z105),"0")+IFERROR(IF(Z106="",0,Z106),"0")+IFERROR(IF(Z107="",0,Z107),"0")</f>
        <v>5.6940000000000004E-2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40" t="s">
        <v>68</v>
      </c>
      <c r="X109" s="41">
        <f>IFERROR(SUM(X104:X107),"0")</f>
        <v>22</v>
      </c>
      <c r="Y109" s="41">
        <f>IFERROR(SUM(Y104:Y107),"0")</f>
        <v>32.400000000000006</v>
      </c>
      <c r="Z109" s="40"/>
      <c r="AA109" s="64"/>
      <c r="AB109" s="64"/>
      <c r="AC109" s="64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14</v>
      </c>
      <c r="Y111" s="53">
        <f>IFERROR(IF(X111="",0,CEILING((X111/$H111),1)*$H111),"")</f>
        <v>21.6</v>
      </c>
      <c r="Z111" s="39">
        <f>IFERROR(IF(Y111=0,"",ROUNDUP(Y111/H111,0)*0.01898),"")</f>
        <v>3.7960000000000001E-2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14.563888888888886</v>
      </c>
      <c r="BN111" s="75">
        <f>IFERROR(Y111*I111/H111,"0")</f>
        <v>22.47</v>
      </c>
      <c r="BO111" s="75">
        <f>IFERROR(1/J111*(X111/H111),"0")</f>
        <v>2.0254629629629629E-2</v>
      </c>
      <c r="BP111" s="75">
        <f>IFERROR(1/J111*(Y111/H111),"0")</f>
        <v>3.125E-2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13</v>
      </c>
      <c r="Y113" s="53">
        <f>IFERROR(IF(X113="",0,CEILING((X113/$H113),1)*$H113),"")</f>
        <v>14.399999999999999</v>
      </c>
      <c r="Z113" s="39">
        <f>IFERROR(IF(Y113=0,"",ROUNDUP(Y113/H113,0)*0.00651),"")</f>
        <v>3.9059999999999997E-2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13.975</v>
      </c>
      <c r="BN113" s="75">
        <f>IFERROR(Y113*I113/H113,"0")</f>
        <v>15.479999999999999</v>
      </c>
      <c r="BO113" s="75">
        <f>IFERROR(1/J113*(X113/H113),"0")</f>
        <v>2.9761904761904767E-2</v>
      </c>
      <c r="BP113" s="75">
        <f>IFERROR(1/J113*(Y113/H113),"0")</f>
        <v>3.2967032967032968E-2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40" t="s">
        <v>86</v>
      </c>
      <c r="X114" s="41">
        <f>IFERROR(X111/H111,"0")+IFERROR(X112/H112,"0")+IFERROR(X113/H113,"0")</f>
        <v>6.7129629629629637</v>
      </c>
      <c r="Y114" s="41">
        <f>IFERROR(Y111/H111,"0")+IFERROR(Y112/H112,"0")+IFERROR(Y113/H113,"0")</f>
        <v>8</v>
      </c>
      <c r="Z114" s="41">
        <f>IFERROR(IF(Z111="",0,Z111),"0")+IFERROR(IF(Z112="",0,Z112),"0")+IFERROR(IF(Z113="",0,Z113),"0")</f>
        <v>7.7020000000000005E-2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40" t="s">
        <v>68</v>
      </c>
      <c r="X115" s="41">
        <f>IFERROR(SUM(X111:X113),"0")</f>
        <v>27</v>
      </c>
      <c r="Y115" s="41">
        <f>IFERROR(SUM(Y111:Y113),"0")</f>
        <v>36</v>
      </c>
      <c r="Z115" s="40"/>
      <c r="AA115" s="64"/>
      <c r="AB115" s="64"/>
      <c r="AC115" s="64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hidden="1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hidden="1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16</v>
      </c>
      <c r="Y121" s="53">
        <f t="shared" si="21"/>
        <v>16.200000000000003</v>
      </c>
      <c r="Z121" s="39">
        <f>IFERROR(IF(Y121=0,"",ROUNDUP(Y121/H121,0)*0.00651),"")</f>
        <v>3.9059999999999997E-2</v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17.493333333333332</v>
      </c>
      <c r="BN121" s="75">
        <f t="shared" si="23"/>
        <v>17.712000000000003</v>
      </c>
      <c r="BO121" s="75">
        <f t="shared" si="24"/>
        <v>3.2560032560032558E-2</v>
      </c>
      <c r="BP121" s="75">
        <f t="shared" si="25"/>
        <v>3.2967032967032975E-2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40" t="s">
        <v>86</v>
      </c>
      <c r="X124" s="41">
        <f>IFERROR(X117/H117,"0")+IFERROR(X118/H118,"0")+IFERROR(X119/H119,"0")+IFERROR(X120/H120,"0")+IFERROR(X121/H121,"0")+IFERROR(X122/H122,"0")+IFERROR(X123/H123,"0")</f>
        <v>5.9259259259259256</v>
      </c>
      <c r="Y124" s="41">
        <f>IFERROR(Y117/H117,"0")+IFERROR(Y118/H118,"0")+IFERROR(Y119/H119,"0")+IFERROR(Y120/H120,"0")+IFERROR(Y121/H121,"0")+IFERROR(Y122/H122,"0")+IFERROR(Y123/H123,"0")</f>
        <v>6.0000000000000009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3.9059999999999997E-2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40" t="s">
        <v>68</v>
      </c>
      <c r="X125" s="41">
        <f>IFERROR(SUM(X117:X123),"0")</f>
        <v>16</v>
      </c>
      <c r="Y125" s="41">
        <f>IFERROR(SUM(Y117:Y123),"0")</f>
        <v>16.200000000000003</v>
      </c>
      <c r="Z125" s="40"/>
      <c r="AA125" s="64"/>
      <c r="AB125" s="64"/>
      <c r="AC125" s="64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13</v>
      </c>
      <c r="Y165" s="53">
        <f>IFERROR(IF(X165="",0,CEILING((X165/$H165),1)*$H165),"")</f>
        <v>13.86</v>
      </c>
      <c r="Z165" s="39">
        <f>IFERROR(IF(Y165=0,"",ROUNDUP(Y165/H165,0)*0.00502),"")</f>
        <v>3.5140000000000005E-2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13.656565656565656</v>
      </c>
      <c r="BN165" s="75">
        <f>IFERROR(Y165*I165/H165,"0")</f>
        <v>14.56</v>
      </c>
      <c r="BO165" s="75">
        <f>IFERROR(1/J165*(X165/H165),"0")</f>
        <v>2.8058361391694729E-2</v>
      </c>
      <c r="BP165" s="75">
        <f>IFERROR(1/J165*(Y165/H165),"0")</f>
        <v>2.9914529914529919E-2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40" t="s">
        <v>86</v>
      </c>
      <c r="X166" s="41">
        <f>IFERROR(X165/H165,"0")</f>
        <v>6.5656565656565657</v>
      </c>
      <c r="Y166" s="41">
        <f>IFERROR(Y165/H165,"0")</f>
        <v>7</v>
      </c>
      <c r="Z166" s="41">
        <f>IFERROR(IF(Z165="",0,Z165),"0")</f>
        <v>3.5140000000000005E-2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40" t="s">
        <v>68</v>
      </c>
      <c r="X167" s="41">
        <f>IFERROR(SUM(X165:X165),"0")</f>
        <v>13</v>
      </c>
      <c r="Y167" s="41">
        <f>IFERROR(SUM(Y165:Y165),"0")</f>
        <v>13.86</v>
      </c>
      <c r="Z167" s="40"/>
      <c r="AA167" s="64"/>
      <c r="AB167" s="64"/>
      <c r="AC167" s="64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42</v>
      </c>
      <c r="Y169" s="53">
        <f t="shared" ref="Y169:Y177" si="26">IFERROR(IF(X169="",0,CEILING((X169/$H169),1)*$H169),"")</f>
        <v>42</v>
      </c>
      <c r="Z169" s="39">
        <f>IFERROR(IF(Y169=0,"",ROUNDUP(Y169/H169,0)*0.00902),"")</f>
        <v>9.0200000000000002E-2</v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44.699999999999996</v>
      </c>
      <c r="BN169" s="75">
        <f t="shared" ref="BN169:BN177" si="28">IFERROR(Y169*I169/H169,"0")</f>
        <v>44.699999999999996</v>
      </c>
      <c r="BO169" s="75">
        <f t="shared" ref="BO169:BO177" si="29">IFERROR(1/J169*(X169/H169),"0")</f>
        <v>7.575757575757576E-2</v>
      </c>
      <c r="BP169" s="75">
        <f t="shared" ref="BP169:BP177" si="30">IFERROR(1/J169*(Y169/H169),"0")</f>
        <v>7.575757575757576E-2</v>
      </c>
    </row>
    <row r="170" spans="1:68" ht="27" hidden="1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48</v>
      </c>
      <c r="Y171" s="53">
        <f t="shared" si="26"/>
        <v>50.400000000000006</v>
      </c>
      <c r="Z171" s="39">
        <f>IFERROR(IF(Y171=0,"",ROUNDUP(Y171/H171,0)*0.00902),"")</f>
        <v>0.10824</v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50.4</v>
      </c>
      <c r="BN171" s="75">
        <f t="shared" si="28"/>
        <v>52.920000000000009</v>
      </c>
      <c r="BO171" s="75">
        <f t="shared" si="29"/>
        <v>8.658008658008659E-2</v>
      </c>
      <c r="BP171" s="75">
        <f t="shared" si="30"/>
        <v>9.0909090909090912E-2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5</v>
      </c>
      <c r="Y174" s="53">
        <f t="shared" si="26"/>
        <v>5.4</v>
      </c>
      <c r="Z174" s="39">
        <f>IFERROR(IF(Y174=0,"",ROUNDUP(Y174/H174,0)*0.00502),"")</f>
        <v>1.506E-2</v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5.3611111111111116</v>
      </c>
      <c r="BN174" s="75">
        <f t="shared" si="28"/>
        <v>5.79</v>
      </c>
      <c r="BO174" s="75">
        <f t="shared" si="29"/>
        <v>1.1870845204178538E-2</v>
      </c>
      <c r="BP174" s="75">
        <f t="shared" si="30"/>
        <v>1.2820512820512822E-2</v>
      </c>
    </row>
    <row r="175" spans="1:68" ht="37.5" hidden="1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24.206349206349209</v>
      </c>
      <c r="Y178" s="41">
        <f>IFERROR(Y169/H169,"0")+IFERROR(Y170/H170,"0")+IFERROR(Y171/H171,"0")+IFERROR(Y172/H172,"0")+IFERROR(Y173/H173,"0")+IFERROR(Y174/H174,"0")+IFERROR(Y175/H175,"0")+IFERROR(Y176/H176,"0")+IFERROR(Y177/H177,"0")</f>
        <v>25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0.2135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40" t="s">
        <v>68</v>
      </c>
      <c r="X179" s="41">
        <f>IFERROR(SUM(X169:X177),"0")</f>
        <v>95</v>
      </c>
      <c r="Y179" s="41">
        <f>IFERROR(SUM(Y169:Y177),"0")</f>
        <v>97.800000000000011</v>
      </c>
      <c r="Z179" s="40"/>
      <c r="AA179" s="64"/>
      <c r="AB179" s="64"/>
      <c r="AC179" s="64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hidden="1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2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68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6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657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40" t="s">
        <v>86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40" t="s">
        <v>68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60</v>
      </c>
      <c r="Y202" s="53">
        <f t="shared" ref="Y202:Y209" si="31">IFERROR(IF(X202="",0,CEILING((X202/$H202),1)*$H202),"")</f>
        <v>64.800000000000011</v>
      </c>
      <c r="Z202" s="39">
        <f>IFERROR(IF(Y202=0,"",ROUNDUP(Y202/H202,0)*0.00902),"")</f>
        <v>0.10824</v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62.333333333333336</v>
      </c>
      <c r="BN202" s="75">
        <f t="shared" ref="BN202:BN209" si="33">IFERROR(Y202*I202/H202,"0")</f>
        <v>67.320000000000007</v>
      </c>
      <c r="BO202" s="75">
        <f t="shared" ref="BO202:BO209" si="34">IFERROR(1/J202*(X202/H202),"0")</f>
        <v>8.4175084175084181E-2</v>
      </c>
      <c r="BP202" s="75">
        <f t="shared" ref="BP202:BP209" si="35">IFERROR(1/J202*(Y202/H202),"0")</f>
        <v>9.0909090909090925E-2</v>
      </c>
    </row>
    <row r="203" spans="1:68" ht="27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58</v>
      </c>
      <c r="Y203" s="53">
        <f t="shared" si="31"/>
        <v>59.400000000000006</v>
      </c>
      <c r="Z203" s="39">
        <f>IFERROR(IF(Y203=0,"",ROUNDUP(Y203/H203,0)*0.00902),"")</f>
        <v>9.9220000000000003E-2</v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60.255555555555553</v>
      </c>
      <c r="BN203" s="75">
        <f t="shared" si="33"/>
        <v>61.71</v>
      </c>
      <c r="BO203" s="75">
        <f t="shared" si="34"/>
        <v>8.1369248035914707E-2</v>
      </c>
      <c r="BP203" s="75">
        <f t="shared" si="35"/>
        <v>8.3333333333333343E-2</v>
      </c>
    </row>
    <row r="204" spans="1:68" ht="27" hidden="1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55</v>
      </c>
      <c r="Y205" s="53">
        <f t="shared" si="31"/>
        <v>59.400000000000006</v>
      </c>
      <c r="Z205" s="39">
        <f>IFERROR(IF(Y205=0,"",ROUNDUP(Y205/H205,0)*0.00902),"")</f>
        <v>9.9220000000000003E-2</v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57.138888888888886</v>
      </c>
      <c r="BN205" s="75">
        <f t="shared" si="33"/>
        <v>61.71</v>
      </c>
      <c r="BO205" s="75">
        <f t="shared" si="34"/>
        <v>7.716049382716049E-2</v>
      </c>
      <c r="BP205" s="75">
        <f t="shared" si="35"/>
        <v>8.3333333333333343E-2</v>
      </c>
    </row>
    <row r="206" spans="1:68" ht="27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11</v>
      </c>
      <c r="Y206" s="53">
        <f t="shared" si="31"/>
        <v>12.6</v>
      </c>
      <c r="Z206" s="39">
        <f>IFERROR(IF(Y206=0,"",ROUNDUP(Y206/H206,0)*0.00502),"")</f>
        <v>3.5140000000000005E-2</v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11.794444444444444</v>
      </c>
      <c r="BN206" s="75">
        <f t="shared" si="33"/>
        <v>13.509999999999998</v>
      </c>
      <c r="BO206" s="75">
        <f t="shared" si="34"/>
        <v>2.6115859449192782E-2</v>
      </c>
      <c r="BP206" s="75">
        <f t="shared" si="35"/>
        <v>2.9914529914529919E-2</v>
      </c>
    </row>
    <row r="207" spans="1:68" ht="27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7</v>
      </c>
      <c r="Y207" s="53">
        <f t="shared" si="31"/>
        <v>7.2</v>
      </c>
      <c r="Z207" s="39">
        <f>IFERROR(IF(Y207=0,"",ROUNDUP(Y207/H207,0)*0.00502),"")</f>
        <v>2.0080000000000001E-2</v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7.3888888888888884</v>
      </c>
      <c r="BN207" s="75">
        <f t="shared" si="33"/>
        <v>7.6</v>
      </c>
      <c r="BO207" s="75">
        <f t="shared" si="34"/>
        <v>1.6619183285849954E-2</v>
      </c>
      <c r="BP207" s="75">
        <f t="shared" si="35"/>
        <v>1.7094017094017096E-2</v>
      </c>
    </row>
    <row r="208" spans="1:68" ht="27" hidden="1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9</v>
      </c>
      <c r="Y209" s="53">
        <f t="shared" si="31"/>
        <v>9</v>
      </c>
      <c r="Z209" s="39">
        <f>IFERROR(IF(Y209=0,"",ROUNDUP(Y209/H209,0)*0.00502),"")</f>
        <v>2.5100000000000001E-2</v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9.4999999999999982</v>
      </c>
      <c r="BN209" s="75">
        <f t="shared" si="33"/>
        <v>9.4999999999999982</v>
      </c>
      <c r="BO209" s="75">
        <f t="shared" si="34"/>
        <v>2.1367521367521368E-2</v>
      </c>
      <c r="BP209" s="75">
        <f t="shared" si="35"/>
        <v>2.1367521367521368E-2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47.037037037037038</v>
      </c>
      <c r="Y210" s="41">
        <f>IFERROR(Y202/H202,"0")+IFERROR(Y203/H203,"0")+IFERROR(Y204/H204,"0")+IFERROR(Y205/H205,"0")+IFERROR(Y206/H206,"0")+IFERROR(Y207/H207,"0")+IFERROR(Y208/H208,"0")+IFERROR(Y209/H209,"0")</f>
        <v>50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0.38700000000000001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40" t="s">
        <v>68</v>
      </c>
      <c r="X211" s="41">
        <f>IFERROR(SUM(X202:X209),"0")</f>
        <v>200</v>
      </c>
      <c r="Y211" s="41">
        <f>IFERROR(SUM(Y202:Y209),"0")</f>
        <v>212.4</v>
      </c>
      <c r="Z211" s="40"/>
      <c r="AA211" s="64"/>
      <c r="AB211" s="64"/>
      <c r="AC211" s="64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47</v>
      </c>
      <c r="Y215" s="53">
        <f t="shared" si="36"/>
        <v>52.199999999999996</v>
      </c>
      <c r="Z215" s="39">
        <f>IFERROR(IF(Y215=0,"",ROUNDUP(Y215/H215,0)*0.01898),"")</f>
        <v>0.11388000000000001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49.803793103448271</v>
      </c>
      <c r="BN215" s="75">
        <f t="shared" si="38"/>
        <v>55.313999999999993</v>
      </c>
      <c r="BO215" s="75">
        <f t="shared" si="39"/>
        <v>8.441091954022989E-2</v>
      </c>
      <c r="BP215" s="75">
        <f t="shared" si="40"/>
        <v>9.375E-2</v>
      </c>
    </row>
    <row r="216" spans="1:68" ht="27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63</v>
      </c>
      <c r="Y216" s="53">
        <f t="shared" si="36"/>
        <v>64.8</v>
      </c>
      <c r="Z216" s="39">
        <f t="shared" ref="Z216:Z221" si="41">IFERROR(IF(Y216=0,"",ROUNDUP(Y216/H216,0)*0.00651),"")</f>
        <v>0.17577000000000001</v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70.087500000000006</v>
      </c>
      <c r="BN216" s="75">
        <f t="shared" si="38"/>
        <v>72.09</v>
      </c>
      <c r="BO216" s="75">
        <f t="shared" si="39"/>
        <v>0.14423076923076925</v>
      </c>
      <c r="BP216" s="75">
        <f t="shared" si="40"/>
        <v>0.14835164835164835</v>
      </c>
    </row>
    <row r="217" spans="1:68" ht="27" hidden="1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122</v>
      </c>
      <c r="Y218" s="53">
        <f t="shared" si="36"/>
        <v>122.39999999999999</v>
      </c>
      <c r="Z218" s="39">
        <f t="shared" si="41"/>
        <v>0.33201000000000003</v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134.81000000000003</v>
      </c>
      <c r="BN218" s="75">
        <f t="shared" si="38"/>
        <v>135.25200000000001</v>
      </c>
      <c r="BO218" s="75">
        <f t="shared" si="39"/>
        <v>0.27930402930402937</v>
      </c>
      <c r="BP218" s="75">
        <f t="shared" si="40"/>
        <v>0.28021978021978022</v>
      </c>
    </row>
    <row r="219" spans="1:68" ht="27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91</v>
      </c>
      <c r="Y219" s="53">
        <f t="shared" si="36"/>
        <v>91.2</v>
      </c>
      <c r="Z219" s="39">
        <f t="shared" si="41"/>
        <v>0.24738000000000002</v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100.55500000000001</v>
      </c>
      <c r="BN219" s="75">
        <f t="shared" si="38"/>
        <v>100.77600000000001</v>
      </c>
      <c r="BO219" s="75">
        <f t="shared" si="39"/>
        <v>0.20833333333333337</v>
      </c>
      <c r="BP219" s="75">
        <f t="shared" si="40"/>
        <v>0.2087912087912088</v>
      </c>
    </row>
    <row r="220" spans="1:68" ht="27" hidden="1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120.40229885057472</v>
      </c>
      <c r="Y222" s="41">
        <f>IFERROR(Y213/H213,"0")+IFERROR(Y214/H214,"0")+IFERROR(Y215/H215,"0")+IFERROR(Y216/H216,"0")+IFERROR(Y217/H217,"0")+IFERROR(Y218/H218,"0")+IFERROR(Y219/H219,"0")+IFERROR(Y220/H220,"0")+IFERROR(Y221/H221,"0")</f>
        <v>122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0.86904000000000015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40" t="s">
        <v>68</v>
      </c>
      <c r="X223" s="41">
        <f>IFERROR(SUM(X213:X221),"0")</f>
        <v>323</v>
      </c>
      <c r="Y223" s="41">
        <f>IFERROR(SUM(Y213:Y221),"0")</f>
        <v>330.59999999999997</v>
      </c>
      <c r="Z223" s="40"/>
      <c r="AA223" s="64"/>
      <c r="AB223" s="64"/>
      <c r="AC223" s="64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10</v>
      </c>
      <c r="Y225" s="53">
        <f>IFERROR(IF(X225="",0,CEILING((X225/$H225),1)*$H225),"")</f>
        <v>12</v>
      </c>
      <c r="Z225" s="39">
        <f>IFERROR(IF(Y225=0,"",ROUNDUP(Y225/H225,0)*0.00651),"")</f>
        <v>3.2550000000000003E-2</v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11.050000000000002</v>
      </c>
      <c r="BN225" s="75">
        <f>IFERROR(Y225*I225/H225,"0")</f>
        <v>13.260000000000002</v>
      </c>
      <c r="BO225" s="75">
        <f>IFERROR(1/J225*(X225/H225),"0")</f>
        <v>2.2893772893772896E-2</v>
      </c>
      <c r="BP225" s="75">
        <f>IFERROR(1/J225*(Y225/H225),"0")</f>
        <v>2.7472527472527476E-2</v>
      </c>
    </row>
    <row r="226" spans="1:68" ht="27" hidden="1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40" t="s">
        <v>86</v>
      </c>
      <c r="X227" s="41">
        <f>IFERROR(X225/H225,"0")+IFERROR(X226/H226,"0")</f>
        <v>4.166666666666667</v>
      </c>
      <c r="Y227" s="41">
        <f>IFERROR(Y225/H225,"0")+IFERROR(Y226/H226,"0")</f>
        <v>5</v>
      </c>
      <c r="Z227" s="41">
        <f>IFERROR(IF(Z225="",0,Z225),"0")+IFERROR(IF(Z226="",0,Z226),"0")</f>
        <v>3.2550000000000003E-2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40" t="s">
        <v>68</v>
      </c>
      <c r="X228" s="41">
        <f>IFERROR(SUM(X225:X226),"0")</f>
        <v>10</v>
      </c>
      <c r="Y228" s="41">
        <f>IFERROR(SUM(Y225:Y226),"0")</f>
        <v>12</v>
      </c>
      <c r="Z228" s="40"/>
      <c r="AA228" s="64"/>
      <c r="AB228" s="64"/>
      <c r="AC228" s="64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40" t="s">
        <v>68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900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40" t="s">
        <v>86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40" t="s">
        <v>68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6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82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5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5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38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30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23</v>
      </c>
      <c r="Y279" s="53">
        <f>IFERROR(IF(X279="",0,CEILING((X279/$H279),1)*$H279),"")</f>
        <v>24</v>
      </c>
      <c r="Z279" s="39">
        <f>IFERROR(IF(Y279=0,"",ROUNDUP(Y279/H279,0)*0.00651),"")</f>
        <v>6.5100000000000005E-2</v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25.415000000000003</v>
      </c>
      <c r="BN279" s="75">
        <f>IFERROR(Y279*I279/H279,"0")</f>
        <v>26.520000000000003</v>
      </c>
      <c r="BO279" s="75">
        <f>IFERROR(1/J279*(X279/H279),"0")</f>
        <v>5.2655677655677663E-2</v>
      </c>
      <c r="BP279" s="75">
        <f>IFERROR(1/J279*(Y279/H279),"0")</f>
        <v>5.4945054945054951E-2</v>
      </c>
    </row>
    <row r="280" spans="1:68" ht="37.5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19</v>
      </c>
      <c r="Y280" s="53">
        <f>IFERROR(IF(X280="",0,CEILING((X280/$H280),1)*$H280),"")</f>
        <v>19.2</v>
      </c>
      <c r="Z280" s="39">
        <f>IFERROR(IF(Y280=0,"",ROUNDUP(Y280/H280,0)*0.00651),"")</f>
        <v>5.2080000000000001E-2</v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20.425000000000001</v>
      </c>
      <c r="BN280" s="75">
        <f>IFERROR(Y280*I280/H280,"0")</f>
        <v>20.64</v>
      </c>
      <c r="BO280" s="75">
        <f>IFERROR(1/J280*(X280/H280),"0")</f>
        <v>4.3498168498168503E-2</v>
      </c>
      <c r="BP280" s="75">
        <f>IFERROR(1/J280*(Y280/H280),"0")</f>
        <v>4.3956043956043959E-2</v>
      </c>
    </row>
    <row r="281" spans="1:68" ht="27" hidden="1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40" t="s">
        <v>86</v>
      </c>
      <c r="X282" s="41">
        <f>IFERROR(X278/H278,"0")+IFERROR(X279/H279,"0")+IFERROR(X280/H280,"0")+IFERROR(X281/H281,"0")</f>
        <v>17.5</v>
      </c>
      <c r="Y282" s="41">
        <f>IFERROR(Y278/H278,"0")+IFERROR(Y279/H279,"0")+IFERROR(Y280/H280,"0")+IFERROR(Y281/H281,"0")</f>
        <v>18</v>
      </c>
      <c r="Z282" s="41">
        <f>IFERROR(IF(Z278="",0,Z278),"0")+IFERROR(IF(Z279="",0,Z279),"0")+IFERROR(IF(Z280="",0,Z280),"0")+IFERROR(IF(Z281="",0,Z281),"0")</f>
        <v>0.11718000000000001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40" t="s">
        <v>68</v>
      </c>
      <c r="X283" s="41">
        <f>IFERROR(SUM(X278:X281),"0")</f>
        <v>42</v>
      </c>
      <c r="Y283" s="41">
        <f>IFERROR(SUM(Y278:Y281),"0")</f>
        <v>43.2</v>
      </c>
      <c r="Z283" s="40"/>
      <c r="AA283" s="64"/>
      <c r="AB283" s="64"/>
      <c r="AC283" s="64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hidden="1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40" t="s">
        <v>86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40" t="s">
        <v>68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hidden="1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hidden="1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67</v>
      </c>
      <c r="Y336" s="53">
        <f>IFERROR(IF(X336="",0,CEILING((X336/$H336),1)*$H336),"")</f>
        <v>70.2</v>
      </c>
      <c r="Z336" s="39">
        <f>IFERROR(IF(Y336=0,"",ROUNDUP(Y336/H336,0)*0.01898),"")</f>
        <v>0.17082</v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71.458076923076931</v>
      </c>
      <c r="BN336" s="75">
        <f>IFERROR(Y336*I336/H336,"0")</f>
        <v>74.871000000000009</v>
      </c>
      <c r="BO336" s="75">
        <f>IFERROR(1/J336*(X336/H336),"0")</f>
        <v>0.13421474358974358</v>
      </c>
      <c r="BP336" s="75">
        <f>IFERROR(1/J336*(Y336/H336),"0")</f>
        <v>0.140625</v>
      </c>
    </row>
    <row r="337" spans="1:68" ht="16.5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4</v>
      </c>
      <c r="Y337" s="53">
        <f>IFERROR(IF(X337="",0,CEILING((X337/$H337),1)*$H337),"")</f>
        <v>8.4</v>
      </c>
      <c r="Z337" s="39">
        <f>IFERROR(IF(Y337=0,"",ROUNDUP(Y337/H337,0)*0.01898),"")</f>
        <v>1.898E-2</v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4.2471428571428573</v>
      </c>
      <c r="BN337" s="75">
        <f>IFERROR(Y337*I337/H337,"0")</f>
        <v>8.9190000000000005</v>
      </c>
      <c r="BO337" s="75">
        <f>IFERROR(1/J337*(X337/H337),"0")</f>
        <v>7.4404761904761901E-3</v>
      </c>
      <c r="BP337" s="75">
        <f>IFERROR(1/J337*(Y337/H337),"0")</f>
        <v>1.5625E-2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40" t="s">
        <v>86</v>
      </c>
      <c r="X338" s="41">
        <f>IFERROR(X335/H335,"0")+IFERROR(X336/H336,"0")+IFERROR(X337/H337,"0")</f>
        <v>9.0659340659340657</v>
      </c>
      <c r="Y338" s="41">
        <f>IFERROR(Y335/H335,"0")+IFERROR(Y336/H336,"0")+IFERROR(Y337/H337,"0")</f>
        <v>10</v>
      </c>
      <c r="Z338" s="41">
        <f>IFERROR(IF(Z335="",0,Z335),"0")+IFERROR(IF(Z336="",0,Z336),"0")+IFERROR(IF(Z337="",0,Z337),"0")</f>
        <v>0.1898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40" t="s">
        <v>68</v>
      </c>
      <c r="X339" s="41">
        <f>IFERROR(SUM(X335:X337),"0")</f>
        <v>71</v>
      </c>
      <c r="Y339" s="41">
        <f>IFERROR(SUM(Y335:Y337),"0")</f>
        <v>78.600000000000009</v>
      </c>
      <c r="Z339" s="40"/>
      <c r="AA339" s="64"/>
      <c r="AB339" s="64"/>
      <c r="AC339" s="64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40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40" t="s">
        <v>86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40" t="s">
        <v>68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10</v>
      </c>
      <c r="Y355" s="53">
        <f>IFERROR(IF(X355="",0,CEILING((X355/$H355),1)*$H355),"")</f>
        <v>10.8</v>
      </c>
      <c r="Z355" s="39">
        <f>IFERROR(IF(Y355=0,"",ROUNDUP(Y355/H355,0)*0.00651),"")</f>
        <v>3.9059999999999997E-2</v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11.266666666666667</v>
      </c>
      <c r="BN355" s="75">
        <f>IFERROR(Y355*I355/H355,"0")</f>
        <v>12.167999999999999</v>
      </c>
      <c r="BO355" s="75">
        <f>IFERROR(1/J355*(X355/H355),"0")</f>
        <v>3.0525030525030528E-2</v>
      </c>
      <c r="BP355" s="75">
        <f>IFERROR(1/J355*(Y355/H355),"0")</f>
        <v>3.2967032967032968E-2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40" t="s">
        <v>86</v>
      </c>
      <c r="X356" s="41">
        <f>IFERROR(X355/H355,"0")</f>
        <v>5.5555555555555554</v>
      </c>
      <c r="Y356" s="41">
        <f>IFERROR(Y355/H355,"0")</f>
        <v>6</v>
      </c>
      <c r="Z356" s="41">
        <f>IFERROR(IF(Z355="",0,Z355),"0")</f>
        <v>3.9059999999999997E-2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40" t="s">
        <v>68</v>
      </c>
      <c r="X357" s="41">
        <f>IFERROR(SUM(X355:X355),"0")</f>
        <v>10</v>
      </c>
      <c r="Y357" s="41">
        <f>IFERROR(SUM(Y355:Y355),"0")</f>
        <v>10.8</v>
      </c>
      <c r="Z357" s="40"/>
      <c r="AA357" s="64"/>
      <c r="AB357" s="64"/>
      <c r="AC357" s="64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40" t="s">
        <v>86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40" t="s">
        <v>68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255</v>
      </c>
      <c r="Y367" s="53">
        <f t="shared" ref="Y367:Y373" si="57">IFERROR(IF(X367="",0,CEILING((X367/$H367),1)*$H367),"")</f>
        <v>255</v>
      </c>
      <c r="Z367" s="39">
        <f>IFERROR(IF(Y367=0,"",ROUNDUP(Y367/H367,0)*0.02175),"")</f>
        <v>0.36974999999999997</v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263.16000000000003</v>
      </c>
      <c r="BN367" s="75">
        <f t="shared" ref="BN367:BN373" si="59">IFERROR(Y367*I367/H367,"0")</f>
        <v>263.16000000000003</v>
      </c>
      <c r="BO367" s="75">
        <f t="shared" ref="BO367:BO373" si="60">IFERROR(1/J367*(X367/H367),"0")</f>
        <v>0.35416666666666663</v>
      </c>
      <c r="BP367" s="75">
        <f t="shared" ref="BP367:BP373" si="61">IFERROR(1/J367*(Y367/H367),"0")</f>
        <v>0.35416666666666663</v>
      </c>
    </row>
    <row r="368" spans="1:68" ht="27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127</v>
      </c>
      <c r="Y368" s="53">
        <f t="shared" si="57"/>
        <v>135</v>
      </c>
      <c r="Z368" s="39">
        <f>IFERROR(IF(Y368=0,"",ROUNDUP(Y368/H368,0)*0.02175),"")</f>
        <v>0.19574999999999998</v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131.06399999999999</v>
      </c>
      <c r="BN368" s="75">
        <f t="shared" si="59"/>
        <v>139.32000000000002</v>
      </c>
      <c r="BO368" s="75">
        <f t="shared" si="60"/>
        <v>0.17638888888888887</v>
      </c>
      <c r="BP368" s="75">
        <f t="shared" si="61"/>
        <v>0.1875</v>
      </c>
    </row>
    <row r="369" spans="1:68" ht="37.5" hidden="1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hidden="1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hidden="1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40" t="s">
        <v>86</v>
      </c>
      <c r="X374" s="41">
        <f>IFERROR(X367/H367,"0")+IFERROR(X368/H368,"0")+IFERROR(X369/H369,"0")+IFERROR(X370/H370,"0")+IFERROR(X371/H371,"0")+IFERROR(X372/H372,"0")+IFERROR(X373/H373,"0")</f>
        <v>25.466666666666669</v>
      </c>
      <c r="Y374" s="41">
        <f>IFERROR(Y367/H367,"0")+IFERROR(Y368/H368,"0")+IFERROR(Y369/H369,"0")+IFERROR(Y370/H370,"0")+IFERROR(Y371/H371,"0")+IFERROR(Y372/H372,"0")+IFERROR(Y373/H373,"0")</f>
        <v>26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0.56549999999999989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40" t="s">
        <v>68</v>
      </c>
      <c r="X375" s="41">
        <f>IFERROR(SUM(X367:X373),"0")</f>
        <v>382</v>
      </c>
      <c r="Y375" s="41">
        <f>IFERROR(SUM(Y367:Y373),"0")</f>
        <v>390</v>
      </c>
      <c r="Z375" s="40"/>
      <c r="AA375" s="64"/>
      <c r="AB375" s="64"/>
      <c r="AC375" s="64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271</v>
      </c>
      <c r="Y377" s="53">
        <f>IFERROR(IF(X377="",0,CEILING((X377/$H377),1)*$H377),"")</f>
        <v>285</v>
      </c>
      <c r="Z377" s="39">
        <f>IFERROR(IF(Y377=0,"",ROUNDUP(Y377/H377,0)*0.02175),"")</f>
        <v>0.41324999999999995</v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279.67199999999997</v>
      </c>
      <c r="BN377" s="75">
        <f>IFERROR(Y377*I377/H377,"0")</f>
        <v>294.12</v>
      </c>
      <c r="BO377" s="75">
        <f>IFERROR(1/J377*(X377/H377),"0")</f>
        <v>0.37638888888888888</v>
      </c>
      <c r="BP377" s="75">
        <f>IFERROR(1/J377*(Y377/H377),"0")</f>
        <v>0.39583333333333331</v>
      </c>
    </row>
    <row r="378" spans="1:68" ht="16.5" hidden="1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40" t="s">
        <v>86</v>
      </c>
      <c r="X379" s="41">
        <f>IFERROR(X377/H377,"0")+IFERROR(X378/H378,"0")</f>
        <v>18.066666666666666</v>
      </c>
      <c r="Y379" s="41">
        <f>IFERROR(Y377/H377,"0")+IFERROR(Y378/H378,"0")</f>
        <v>19</v>
      </c>
      <c r="Z379" s="41">
        <f>IFERROR(IF(Z377="",0,Z377),"0")+IFERROR(IF(Z378="",0,Z378),"0")</f>
        <v>0.41324999999999995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40" t="s">
        <v>68</v>
      </c>
      <c r="X380" s="41">
        <f>IFERROR(SUM(X377:X378),"0")</f>
        <v>271</v>
      </c>
      <c r="Y380" s="41">
        <f>IFERROR(SUM(Y377:Y378),"0")</f>
        <v>285</v>
      </c>
      <c r="Z380" s="40"/>
      <c r="AA380" s="64"/>
      <c r="AB380" s="64"/>
      <c r="AC380" s="64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40" t="s">
        <v>86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40" t="s">
        <v>68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55</v>
      </c>
      <c r="Y387" s="53">
        <f>IFERROR(IF(X387="",0,CEILING((X387/$H387),1)*$H387),"")</f>
        <v>63</v>
      </c>
      <c r="Z387" s="39">
        <f>IFERROR(IF(Y387=0,"",ROUNDUP(Y387/H387,0)*0.01898),"")</f>
        <v>0.13286000000000001</v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58.17166666666666</v>
      </c>
      <c r="BN387" s="75">
        <f>IFERROR(Y387*I387/H387,"0")</f>
        <v>66.632999999999996</v>
      </c>
      <c r="BO387" s="75">
        <f>IFERROR(1/J387*(X387/H387),"0")</f>
        <v>9.5486111111111105E-2</v>
      </c>
      <c r="BP387" s="75">
        <f>IFERROR(1/J387*(Y387/H387),"0")</f>
        <v>0.109375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40" t="s">
        <v>86</v>
      </c>
      <c r="X388" s="41">
        <f>IFERROR(X387/H387,"0")</f>
        <v>6.1111111111111107</v>
      </c>
      <c r="Y388" s="41">
        <f>IFERROR(Y387/H387,"0")</f>
        <v>7</v>
      </c>
      <c r="Z388" s="41">
        <f>IFERROR(IF(Z387="",0,Z387),"0")</f>
        <v>0.13286000000000001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40" t="s">
        <v>68</v>
      </c>
      <c r="X389" s="41">
        <f>IFERROR(SUM(X387:X387),"0")</f>
        <v>55</v>
      </c>
      <c r="Y389" s="41">
        <f>IFERROR(SUM(Y387:Y387),"0")</f>
        <v>63</v>
      </c>
      <c r="Z389" s="40"/>
      <c r="AA389" s="64"/>
      <c r="AB389" s="64"/>
      <c r="AC389" s="64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hidden="1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40" t="s">
        <v>86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40" t="s">
        <v>68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155</v>
      </c>
      <c r="Y404" s="53">
        <f>IFERROR(IF(X404="",0,CEILING((X404/$H404),1)*$H404),"")</f>
        <v>162</v>
      </c>
      <c r="Z404" s="39">
        <f>IFERROR(IF(Y404=0,"",ROUNDUP(Y404/H404,0)*0.01898),"")</f>
        <v>0.34164</v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163.93833333333333</v>
      </c>
      <c r="BN404" s="75">
        <f>IFERROR(Y404*I404/H404,"0")</f>
        <v>171.34199999999998</v>
      </c>
      <c r="BO404" s="75">
        <f>IFERROR(1/J404*(X404/H404),"0")</f>
        <v>0.26909722222222221</v>
      </c>
      <c r="BP404" s="75">
        <f>IFERROR(1/J404*(Y404/H404),"0")</f>
        <v>0.28125</v>
      </c>
    </row>
    <row r="405" spans="1:68" ht="37.5" hidden="1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40" t="s">
        <v>86</v>
      </c>
      <c r="X408" s="41">
        <f>IFERROR(X404/H404,"0")+IFERROR(X405/H405,"0")+IFERROR(X406/H406,"0")+IFERROR(X407/H407,"0")</f>
        <v>17.222222222222221</v>
      </c>
      <c r="Y408" s="41">
        <f>IFERROR(Y404/H404,"0")+IFERROR(Y405/H405,"0")+IFERROR(Y406/H406,"0")+IFERROR(Y407/H407,"0")</f>
        <v>18</v>
      </c>
      <c r="Z408" s="41">
        <f>IFERROR(IF(Z404="",0,Z404),"0")+IFERROR(IF(Z405="",0,Z405),"0")+IFERROR(IF(Z406="",0,Z406),"0")+IFERROR(IF(Z407="",0,Z407),"0")</f>
        <v>0.34164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40" t="s">
        <v>68</v>
      </c>
      <c r="X409" s="41">
        <f>IFERROR(SUM(X404:X407),"0")</f>
        <v>155</v>
      </c>
      <c r="Y409" s="41">
        <f>IFERROR(SUM(Y404:Y407),"0")</f>
        <v>162</v>
      </c>
      <c r="Z409" s="40"/>
      <c r="AA409" s="64"/>
      <c r="AB409" s="64"/>
      <c r="AC409" s="64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36</v>
      </c>
      <c r="Y417" s="53">
        <f t="shared" ref="Y417:Y426" si="62">IFERROR(IF(X417="",0,CEILING((X417/$H417),1)*$H417),"")</f>
        <v>37.800000000000004</v>
      </c>
      <c r="Z417" s="39">
        <f>IFERROR(IF(Y417=0,"",ROUNDUP(Y417/H417,0)*0.00902),"")</f>
        <v>6.3140000000000002E-2</v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37.4</v>
      </c>
      <c r="BN417" s="75">
        <f t="shared" ref="BN417:BN426" si="64">IFERROR(Y417*I417/H417,"0")</f>
        <v>39.270000000000003</v>
      </c>
      <c r="BO417" s="75">
        <f t="shared" ref="BO417:BO426" si="65">IFERROR(1/J417*(X417/H417),"0")</f>
        <v>5.0505050505050504E-2</v>
      </c>
      <c r="BP417" s="75">
        <f t="shared" ref="BP417:BP426" si="66">IFERROR(1/J417*(Y417/H417),"0")</f>
        <v>5.3030303030303032E-2</v>
      </c>
    </row>
    <row r="418" spans="1:68" ht="27" hidden="1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6.6666666666666661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7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6.3140000000000002E-2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40" t="s">
        <v>68</v>
      </c>
      <c r="X428" s="41">
        <f>IFERROR(SUM(X417:X426),"0")</f>
        <v>36</v>
      </c>
      <c r="Y428" s="41">
        <f>IFERROR(SUM(Y417:Y426),"0")</f>
        <v>37.800000000000004</v>
      </c>
      <c r="Z428" s="40"/>
      <c r="AA428" s="64"/>
      <c r="AB428" s="64"/>
      <c r="AC428" s="64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18</v>
      </c>
      <c r="Y441" s="53">
        <f>IFERROR(IF(X441="",0,CEILING((X441/$H441),1)*$H441),"")</f>
        <v>21.6</v>
      </c>
      <c r="Z441" s="39">
        <f>IFERROR(IF(Y441=0,"",ROUNDUP(Y441/H441,0)*0.00902),"")</f>
        <v>3.6080000000000001E-2</v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18.7</v>
      </c>
      <c r="BN441" s="75">
        <f>IFERROR(Y441*I441/H441,"0")</f>
        <v>22.44</v>
      </c>
      <c r="BO441" s="75">
        <f>IFERROR(1/J441*(X441/H441),"0")</f>
        <v>2.5252525252525252E-2</v>
      </c>
      <c r="BP441" s="75">
        <f>IFERROR(1/J441*(Y441/H441),"0")</f>
        <v>3.0303030303030304E-2</v>
      </c>
    </row>
    <row r="442" spans="1:68" ht="27" hidden="1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40" t="s">
        <v>86</v>
      </c>
      <c r="X445" s="41">
        <f>IFERROR(X441/H441,"0")+IFERROR(X442/H442,"0")+IFERROR(X443/H443,"0")+IFERROR(X444/H444,"0")</f>
        <v>3.333333333333333</v>
      </c>
      <c r="Y445" s="41">
        <f>IFERROR(Y441/H441,"0")+IFERROR(Y442/H442,"0")+IFERROR(Y443/H443,"0")+IFERROR(Y444/H444,"0")</f>
        <v>4</v>
      </c>
      <c r="Z445" s="41">
        <f>IFERROR(IF(Z441="",0,Z441),"0")+IFERROR(IF(Z442="",0,Z442),"0")+IFERROR(IF(Z443="",0,Z443),"0")+IFERROR(IF(Z444="",0,Z444),"0")</f>
        <v>3.6080000000000001E-2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40" t="s">
        <v>68</v>
      </c>
      <c r="X446" s="41">
        <f>IFERROR(SUM(X441:X444),"0")</f>
        <v>18</v>
      </c>
      <c r="Y446" s="41">
        <f>IFERROR(SUM(Y441:Y444),"0")</f>
        <v>21.6</v>
      </c>
      <c r="Z446" s="40"/>
      <c r="AA446" s="64"/>
      <c r="AB446" s="64"/>
      <c r="AC446" s="64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40" t="s">
        <v>86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40" t="s">
        <v>68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6</v>
      </c>
      <c r="Y465" s="53">
        <f t="shared" ref="Y465:Y480" si="68">IFERROR(IF(X465="",0,CEILING((X465/$H465),1)*$H465),"")</f>
        <v>10.56</v>
      </c>
      <c r="Z465" s="39">
        <f t="shared" ref="Z465:Z470" si="69">IFERROR(IF(Y465=0,"",ROUNDUP(Y465/H465,0)*0.01196),"")</f>
        <v>2.392E-2</v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6.4090909090909083</v>
      </c>
      <c r="BN465" s="75">
        <f t="shared" ref="BN465:BN480" si="71">IFERROR(Y465*I465/H465,"0")</f>
        <v>11.28</v>
      </c>
      <c r="BO465" s="75">
        <f t="shared" ref="BO465:BO480" si="72">IFERROR(1/J465*(X465/H465),"0")</f>
        <v>1.0926573426573426E-2</v>
      </c>
      <c r="BP465" s="75">
        <f t="shared" ref="BP465:BP480" si="73">IFERROR(1/J465*(Y465/H465),"0")</f>
        <v>1.9230769230769232E-2</v>
      </c>
    </row>
    <row r="466" spans="1:68" ht="27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12</v>
      </c>
      <c r="Y466" s="53">
        <f t="shared" si="68"/>
        <v>15.84</v>
      </c>
      <c r="Z466" s="39">
        <f t="shared" si="69"/>
        <v>3.5880000000000002E-2</v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12.818181818181817</v>
      </c>
      <c r="BN466" s="75">
        <f t="shared" si="71"/>
        <v>16.919999999999998</v>
      </c>
      <c r="BO466" s="75">
        <f t="shared" si="72"/>
        <v>2.1853146853146852E-2</v>
      </c>
      <c r="BP466" s="75">
        <f t="shared" si="73"/>
        <v>2.8846153846153848E-2</v>
      </c>
    </row>
    <row r="467" spans="1:68" ht="27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27</v>
      </c>
      <c r="Y467" s="53">
        <f t="shared" si="68"/>
        <v>31.68</v>
      </c>
      <c r="Z467" s="39">
        <f t="shared" si="69"/>
        <v>7.1760000000000004E-2</v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28.84090909090909</v>
      </c>
      <c r="BN467" s="75">
        <f t="shared" si="71"/>
        <v>33.839999999999996</v>
      </c>
      <c r="BO467" s="75">
        <f t="shared" si="72"/>
        <v>4.9169580419580416E-2</v>
      </c>
      <c r="BP467" s="75">
        <f t="shared" si="73"/>
        <v>5.7692307692307696E-2</v>
      </c>
    </row>
    <row r="468" spans="1:68" ht="16.5" hidden="1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hidden="1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8.5227272727272716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11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0.13156000000000001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40" t="s">
        <v>68</v>
      </c>
      <c r="X482" s="41">
        <f>IFERROR(SUM(X465:X480),"0")</f>
        <v>45</v>
      </c>
      <c r="Y482" s="41">
        <f>IFERROR(SUM(Y465:Y480),"0")</f>
        <v>58.08</v>
      </c>
      <c r="Z482" s="40"/>
      <c r="AA482" s="64"/>
      <c r="AB482" s="64"/>
      <c r="AC482" s="64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hidden="1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hidden="1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idden="1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40" t="s">
        <v>86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hidden="1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40" t="s">
        <v>68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4</v>
      </c>
      <c r="Y490" s="53">
        <f t="shared" ref="Y490:Y498" si="74">IFERROR(IF(X490="",0,CEILING((X490/$H490),1)*$H490),"")</f>
        <v>5.28</v>
      </c>
      <c r="Z490" s="39">
        <f>IFERROR(IF(Y490=0,"",ROUNDUP(Y490/H490,0)*0.01196),"")</f>
        <v>1.196E-2</v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4.2727272727272725</v>
      </c>
      <c r="BN490" s="75">
        <f t="shared" ref="BN490:BN498" si="76">IFERROR(Y490*I490/H490,"0")</f>
        <v>5.64</v>
      </c>
      <c r="BO490" s="75">
        <f t="shared" ref="BO490:BO498" si="77">IFERROR(1/J490*(X490/H490),"0")</f>
        <v>7.2843822843822849E-3</v>
      </c>
      <c r="BP490" s="75">
        <f t="shared" ref="BP490:BP498" si="78">IFERROR(1/J490*(Y490/H490),"0")</f>
        <v>9.6153846153846159E-3</v>
      </c>
    </row>
    <row r="491" spans="1:68" ht="27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6</v>
      </c>
      <c r="Y491" s="53">
        <f t="shared" si="74"/>
        <v>10.56</v>
      </c>
      <c r="Z491" s="39">
        <f>IFERROR(IF(Y491=0,"",ROUNDUP(Y491/H491,0)*0.01196),"")</f>
        <v>2.392E-2</v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6.4090909090909083</v>
      </c>
      <c r="BN491" s="75">
        <f t="shared" si="76"/>
        <v>11.28</v>
      </c>
      <c r="BO491" s="75">
        <f t="shared" si="77"/>
        <v>1.0926573426573426E-2</v>
      </c>
      <c r="BP491" s="75">
        <f t="shared" si="78"/>
        <v>1.9230769230769232E-2</v>
      </c>
    </row>
    <row r="492" spans="1:68" ht="27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51</v>
      </c>
      <c r="Y492" s="53">
        <f t="shared" si="74"/>
        <v>52.800000000000004</v>
      </c>
      <c r="Z492" s="39">
        <f>IFERROR(IF(Y492=0,"",ROUNDUP(Y492/H492,0)*0.01196),"")</f>
        <v>0.1196</v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54.47727272727272</v>
      </c>
      <c r="BN492" s="75">
        <f t="shared" si="76"/>
        <v>56.400000000000006</v>
      </c>
      <c r="BO492" s="75">
        <f t="shared" si="77"/>
        <v>9.2875874125874128E-2</v>
      </c>
      <c r="BP492" s="75">
        <f t="shared" si="78"/>
        <v>9.6153846153846159E-2</v>
      </c>
    </row>
    <row r="493" spans="1:68" ht="27" hidden="1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11.553030303030303</v>
      </c>
      <c r="Y499" s="41">
        <f>IFERROR(Y490/H490,"0")+IFERROR(Y491/H491,"0")+IFERROR(Y492/H492,"0")+IFERROR(Y493/H493,"0")+IFERROR(Y494/H494,"0")+IFERROR(Y495/H495,"0")+IFERROR(Y496/H496,"0")+IFERROR(Y497/H497,"0")+IFERROR(Y498/H498,"0")</f>
        <v>13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0.15548000000000001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40" t="s">
        <v>68</v>
      </c>
      <c r="X500" s="41">
        <f>IFERROR(SUM(X490:X498),"0")</f>
        <v>61</v>
      </c>
      <c r="Y500" s="41">
        <f>IFERROR(SUM(Y490:Y498),"0")</f>
        <v>68.64</v>
      </c>
      <c r="Z500" s="40"/>
      <c r="AA500" s="64"/>
      <c r="AB500" s="64"/>
      <c r="AC500" s="64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3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791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9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700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3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4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86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4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82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27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36</v>
      </c>
      <c r="Y533" s="53">
        <f>IFERROR(IF(X533="",0,CEILING((X533/$H533),1)*$H533),"")</f>
        <v>36</v>
      </c>
      <c r="Z533" s="39">
        <f>IFERROR(IF(Y533=0,"",ROUNDUP(Y533/H533,0)*0.01898),"")</f>
        <v>7.5920000000000001E-2</v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38.076000000000001</v>
      </c>
      <c r="BN533" s="75">
        <f>IFERROR(Y533*I533/H533,"0")</f>
        <v>38.076000000000001</v>
      </c>
      <c r="BO533" s="75">
        <f>IFERROR(1/J533*(X533/H533),"0")</f>
        <v>6.25E-2</v>
      </c>
      <c r="BP533" s="75">
        <f>IFERROR(1/J533*(Y533/H533),"0")</f>
        <v>6.25E-2</v>
      </c>
    </row>
    <row r="534" spans="1:68" ht="27" hidden="1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68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40" t="s">
        <v>86</v>
      </c>
      <c r="X535" s="41">
        <f>IFERROR(X533/H533,"0")+IFERROR(X534/H534,"0")</f>
        <v>4</v>
      </c>
      <c r="Y535" s="41">
        <f>IFERROR(Y533/H533,"0")+IFERROR(Y534/H534,"0")</f>
        <v>4</v>
      </c>
      <c r="Z535" s="41">
        <f>IFERROR(IF(Z533="",0,Z533),"0")+IFERROR(IF(Z534="",0,Z534),"0")</f>
        <v>7.5920000000000001E-2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40" t="s">
        <v>68</v>
      </c>
      <c r="X536" s="41">
        <f>IFERROR(SUM(X533:X534),"0")</f>
        <v>36</v>
      </c>
      <c r="Y536" s="41">
        <f>IFERROR(SUM(Y533:Y534),"0")</f>
        <v>36</v>
      </c>
      <c r="Z536" s="40"/>
      <c r="AA536" s="64"/>
      <c r="AB536" s="64"/>
      <c r="AC536" s="64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8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655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34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5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41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89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3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1949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2081.2799999999997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40" t="s">
        <v>68</v>
      </c>
      <c r="X558" s="41">
        <f>IFERROR(SUM(BM22:BM554),"0")</f>
        <v>2058.5926290452844</v>
      </c>
      <c r="Y558" s="41">
        <f>IFERROR(SUM(BN22:BN554),"0")</f>
        <v>2197.8500000000004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40" t="s">
        <v>848</v>
      </c>
      <c r="X559" s="42">
        <f>ROUNDUP(SUM(BO22:BO554),0)</f>
        <v>4</v>
      </c>
      <c r="Y559" s="42">
        <f>ROUNDUP(SUM(BP22:BP554),0)</f>
        <v>4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40" t="s">
        <v>68</v>
      </c>
      <c r="X560" s="41">
        <f>GrossWeightTotal+PalletQtyTotal*25</f>
        <v>2158.5926290452844</v>
      </c>
      <c r="Y560" s="41">
        <f>GrossWeightTotalR+PalletQtyTotalR*25</f>
        <v>2297.8500000000004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360.46044070871659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381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4.1321900000000005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80" t="s">
        <v>703</v>
      </c>
      <c r="AC564" s="658" t="s">
        <v>780</v>
      </c>
      <c r="AD564" s="660"/>
      <c r="AF564" s="1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1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12</v>
      </c>
      <c r="E567" s="50">
        <f>IFERROR(Y86*1,"0")+IFERROR(Y87*1,"0")+IFERROR(Y88*1,"0")+IFERROR(Y92*1,"0")+IFERROR(Y93*1,"0")+IFERROR(Y94*1,"0")+IFERROR(Y95*1,"0")+IFERROR(Y96*1,"0")+IFERROR(Y97*1,"0")+IFERROR(Y98*1,"0")+IFERROR(Y99*1,"0")</f>
        <v>63.300000000000004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84.600000000000009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111.66000000000001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555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43.2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78.600000000000009</v>
      </c>
      <c r="U567" s="50">
        <f>IFERROR(Y355*1,"0")+IFERROR(Y359*1,"0")+IFERROR(Y360*1,"0")+IFERROR(Y361*1,"0")</f>
        <v>10.8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738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162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37.800000000000004</v>
      </c>
      <c r="Y567" s="50">
        <f>IFERROR(Y436*1,"0")+IFERROR(Y437*1,"0")+IFERROR(Y441*1,"0")+IFERROR(Y442*1,"0")+IFERROR(Y443*1,"0")+IFERROR(Y444*1,"0")</f>
        <v>21.6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126.72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36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49,00"/>
        <filter val="1,30"/>
        <filter val="10,00"/>
        <filter val="11,00"/>
        <filter val="11,55"/>
        <filter val="12,00"/>
        <filter val="120,40"/>
        <filter val="122,00"/>
        <filter val="127,00"/>
        <filter val="13,00"/>
        <filter val="14,00"/>
        <filter val="155,00"/>
        <filter val="16,00"/>
        <filter val="17,22"/>
        <filter val="17,50"/>
        <filter val="18,00"/>
        <filter val="18,07"/>
        <filter val="19,00"/>
        <filter val="2 058,59"/>
        <filter val="2 158,59"/>
        <filter val="2,04"/>
        <filter val="2,75"/>
        <filter val="200,00"/>
        <filter val="22,00"/>
        <filter val="23,00"/>
        <filter val="24,21"/>
        <filter val="25,47"/>
        <filter val="255,00"/>
        <filter val="27,00"/>
        <filter val="271,00"/>
        <filter val="28,00"/>
        <filter val="3,33"/>
        <filter val="323,00"/>
        <filter val="36,00"/>
        <filter val="360,46"/>
        <filter val="382,00"/>
        <filter val="4"/>
        <filter val="4,00"/>
        <filter val="4,17"/>
        <filter val="42,00"/>
        <filter val="45,00"/>
        <filter val="47,00"/>
        <filter val="47,04"/>
        <filter val="48,00"/>
        <filter val="5,00"/>
        <filter val="5,56"/>
        <filter val="5,93"/>
        <filter val="51,00"/>
        <filter val="55,00"/>
        <filter val="58,00"/>
        <filter val="6,00"/>
        <filter val="6,11"/>
        <filter val="6,30"/>
        <filter val="6,57"/>
        <filter val="6,67"/>
        <filter val="6,71"/>
        <filter val="60,00"/>
        <filter val="61,00"/>
        <filter val="63,00"/>
        <filter val="67,00"/>
        <filter val="7,00"/>
        <filter val="71,00"/>
        <filter val="8,00"/>
        <filter val="8,52"/>
        <filter val="9,00"/>
        <filter val="9,07"/>
        <filter val="91,00"/>
        <filter val="95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2025-05-09T10:37:09Z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