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Симф Ост\"/>
    </mc:Choice>
  </mc:AlternateContent>
  <xr:revisionPtr revIDLastSave="0" documentId="13_ncr:1_{58FA98EE-0EE0-49C9-A064-81237D3712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7" i="1"/>
  <c r="S9" i="1" l="1"/>
  <c r="AE9" i="1"/>
  <c r="AE21" i="1"/>
  <c r="AE2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6" i="1"/>
  <c r="AC47" i="1"/>
  <c r="AC48" i="1"/>
  <c r="AC49" i="1"/>
  <c r="AC50" i="1"/>
  <c r="AC51" i="1"/>
  <c r="AC52" i="1"/>
  <c r="AC55" i="1"/>
  <c r="AC56" i="1"/>
  <c r="AC58" i="1"/>
  <c r="AC60" i="1"/>
  <c r="AC61" i="1"/>
  <c r="AC62" i="1"/>
  <c r="AC65" i="1"/>
  <c r="AC66" i="1"/>
  <c r="AC69" i="1"/>
  <c r="AC70" i="1"/>
  <c r="AC71" i="1"/>
  <c r="AC72" i="1"/>
  <c r="AC73" i="1"/>
  <c r="AC74" i="1"/>
  <c r="AC77" i="1"/>
  <c r="AC79" i="1"/>
  <c r="AC80" i="1"/>
  <c r="AC81" i="1"/>
  <c r="AC83" i="1"/>
  <c r="AC84" i="1"/>
  <c r="AC85" i="1"/>
  <c r="AC86" i="1"/>
  <c r="AC87" i="1"/>
  <c r="AC88" i="1"/>
  <c r="AC89" i="1"/>
  <c r="AC90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V9" i="1"/>
  <c r="V50" i="1"/>
  <c r="V52" i="1"/>
  <c r="V54" i="1"/>
  <c r="S8" i="1"/>
  <c r="V8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S49" i="1"/>
  <c r="V49" i="1" s="1"/>
  <c r="S50" i="1"/>
  <c r="S51" i="1"/>
  <c r="V51" i="1" s="1"/>
  <c r="S52" i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U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7" i="1"/>
  <c r="V7" i="1" s="1"/>
  <c r="L8" i="1"/>
  <c r="U8" i="1" s="1"/>
  <c r="L9" i="1"/>
  <c r="L10" i="1"/>
  <c r="L11" i="1"/>
  <c r="L12" i="1"/>
  <c r="L13" i="1"/>
  <c r="L14" i="1"/>
  <c r="L15" i="1"/>
  <c r="L16" i="1"/>
  <c r="U16" i="1" s="1"/>
  <c r="L17" i="1"/>
  <c r="L18" i="1"/>
  <c r="L19" i="1"/>
  <c r="L20" i="1"/>
  <c r="L21" i="1"/>
  <c r="L22" i="1"/>
  <c r="L23" i="1"/>
  <c r="L24" i="1"/>
  <c r="U24" i="1" s="1"/>
  <c r="L25" i="1"/>
  <c r="L26" i="1"/>
  <c r="L27" i="1"/>
  <c r="L28" i="1"/>
  <c r="L29" i="1"/>
  <c r="L30" i="1"/>
  <c r="L31" i="1"/>
  <c r="L32" i="1"/>
  <c r="U32" i="1" s="1"/>
  <c r="L33" i="1"/>
  <c r="L34" i="1"/>
  <c r="L35" i="1"/>
  <c r="L36" i="1"/>
  <c r="L37" i="1"/>
  <c r="L38" i="1"/>
  <c r="L39" i="1"/>
  <c r="L40" i="1"/>
  <c r="U40" i="1" s="1"/>
  <c r="L41" i="1"/>
  <c r="L42" i="1"/>
  <c r="L43" i="1"/>
  <c r="L44" i="1"/>
  <c r="L45" i="1"/>
  <c r="L46" i="1"/>
  <c r="L47" i="1"/>
  <c r="L48" i="1"/>
  <c r="L49" i="1"/>
  <c r="L50" i="1"/>
  <c r="U50" i="1" s="1"/>
  <c r="L51" i="1"/>
  <c r="L52" i="1"/>
  <c r="L53" i="1"/>
  <c r="L54" i="1"/>
  <c r="L55" i="1"/>
  <c r="L56" i="1"/>
  <c r="L57" i="1"/>
  <c r="L58" i="1"/>
  <c r="U58" i="1" s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K10" i="1"/>
  <c r="K11" i="1"/>
  <c r="U11" i="1" s="1"/>
  <c r="K12" i="1"/>
  <c r="K13" i="1"/>
  <c r="K14" i="1"/>
  <c r="K15" i="1"/>
  <c r="U15" i="1" s="1"/>
  <c r="K16" i="1"/>
  <c r="K17" i="1"/>
  <c r="K18" i="1"/>
  <c r="K19" i="1"/>
  <c r="U19" i="1" s="1"/>
  <c r="K20" i="1"/>
  <c r="K21" i="1"/>
  <c r="K22" i="1"/>
  <c r="K23" i="1"/>
  <c r="U23" i="1" s="1"/>
  <c r="K24" i="1"/>
  <c r="K25" i="1"/>
  <c r="K26" i="1"/>
  <c r="K27" i="1"/>
  <c r="U27" i="1" s="1"/>
  <c r="K28" i="1"/>
  <c r="K29" i="1"/>
  <c r="K30" i="1"/>
  <c r="K31" i="1"/>
  <c r="U31" i="1" s="1"/>
  <c r="K32" i="1"/>
  <c r="K33" i="1"/>
  <c r="K34" i="1"/>
  <c r="K35" i="1"/>
  <c r="U35" i="1" s="1"/>
  <c r="K36" i="1"/>
  <c r="K37" i="1"/>
  <c r="K38" i="1"/>
  <c r="K39" i="1"/>
  <c r="U39" i="1" s="1"/>
  <c r="K40" i="1"/>
  <c r="K41" i="1"/>
  <c r="K42" i="1"/>
  <c r="K43" i="1"/>
  <c r="U43" i="1" s="1"/>
  <c r="K44" i="1"/>
  <c r="K45" i="1"/>
  <c r="K46" i="1"/>
  <c r="K47" i="1"/>
  <c r="U47" i="1" s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U68" i="1" s="1"/>
  <c r="K69" i="1"/>
  <c r="K70" i="1"/>
  <c r="K71" i="1"/>
  <c r="K72" i="1"/>
  <c r="U72" i="1" s="1"/>
  <c r="K73" i="1"/>
  <c r="K74" i="1"/>
  <c r="K75" i="1"/>
  <c r="K76" i="1"/>
  <c r="U76" i="1" s="1"/>
  <c r="K77" i="1"/>
  <c r="K78" i="1"/>
  <c r="K79" i="1"/>
  <c r="K80" i="1"/>
  <c r="U80" i="1" s="1"/>
  <c r="K81" i="1"/>
  <c r="K82" i="1"/>
  <c r="K83" i="1"/>
  <c r="K84" i="1"/>
  <c r="U84" i="1" s="1"/>
  <c r="K85" i="1"/>
  <c r="K86" i="1"/>
  <c r="K87" i="1"/>
  <c r="K88" i="1"/>
  <c r="U88" i="1" s="1"/>
  <c r="K89" i="1"/>
  <c r="K90" i="1"/>
  <c r="K91" i="1"/>
  <c r="K92" i="1"/>
  <c r="U92" i="1" s="1"/>
  <c r="K93" i="1"/>
  <c r="K94" i="1"/>
  <c r="K95" i="1"/>
  <c r="K96" i="1"/>
  <c r="U96" i="1" s="1"/>
  <c r="K97" i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X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E6" i="1"/>
  <c r="F6" i="1"/>
  <c r="G8" i="1"/>
  <c r="AE8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2" i="1"/>
  <c r="AE22" i="1" s="1"/>
  <c r="G23" i="1"/>
  <c r="AE23" i="1" s="1"/>
  <c r="G24" i="1"/>
  <c r="AE24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7" i="1"/>
  <c r="U94" i="1" l="1"/>
  <c r="U90" i="1"/>
  <c r="U86" i="1"/>
  <c r="U82" i="1"/>
  <c r="U78" i="1"/>
  <c r="U74" i="1"/>
  <c r="U70" i="1"/>
  <c r="U66" i="1"/>
  <c r="U97" i="1"/>
  <c r="U95" i="1"/>
  <c r="U93" i="1"/>
  <c r="U91" i="1"/>
  <c r="U89" i="1"/>
  <c r="U87" i="1"/>
  <c r="U44" i="1"/>
  <c r="U36" i="1"/>
  <c r="U28" i="1"/>
  <c r="U20" i="1"/>
  <c r="U12" i="1"/>
  <c r="U85" i="1"/>
  <c r="U83" i="1"/>
  <c r="U81" i="1"/>
  <c r="U79" i="1"/>
  <c r="U77" i="1"/>
  <c r="U75" i="1"/>
  <c r="U73" i="1"/>
  <c r="U71" i="1"/>
  <c r="U69" i="1"/>
  <c r="U67" i="1"/>
  <c r="U64" i="1"/>
  <c r="U62" i="1"/>
  <c r="U60" i="1"/>
  <c r="U56" i="1"/>
  <c r="U54" i="1"/>
  <c r="U52" i="1"/>
  <c r="U46" i="1"/>
  <c r="U42" i="1"/>
  <c r="U38" i="1"/>
  <c r="U34" i="1"/>
  <c r="U30" i="1"/>
  <c r="U26" i="1"/>
  <c r="U22" i="1"/>
  <c r="U18" i="1"/>
  <c r="U14" i="1"/>
  <c r="U10" i="1"/>
  <c r="U45" i="1"/>
  <c r="U41" i="1"/>
  <c r="U37" i="1"/>
  <c r="U33" i="1"/>
  <c r="U29" i="1"/>
  <c r="U25" i="1"/>
  <c r="U21" i="1"/>
  <c r="U17" i="1"/>
  <c r="U13" i="1"/>
  <c r="U9" i="1"/>
  <c r="U48" i="1"/>
  <c r="Z6" i="1"/>
  <c r="L6" i="1"/>
  <c r="U63" i="1"/>
  <c r="U59" i="1"/>
  <c r="U55" i="1"/>
  <c r="U51" i="1"/>
  <c r="T6" i="1"/>
  <c r="U61" i="1"/>
  <c r="U57" i="1"/>
  <c r="U53" i="1"/>
  <c r="U49" i="1"/>
  <c r="U7" i="1"/>
  <c r="AE7" i="1"/>
  <c r="AE6" i="1" s="1"/>
  <c r="V65" i="1"/>
  <c r="V48" i="1"/>
  <c r="S6" i="1"/>
  <c r="AB6" i="1"/>
  <c r="AA6" i="1"/>
  <c r="Y6" i="1"/>
  <c r="K6" i="1"/>
  <c r="J6" i="1"/>
  <c r="I6" i="1"/>
</calcChain>
</file>

<file path=xl/sharedStrings.xml><?xml version="1.0" encoding="utf-8"?>
<sst xmlns="http://schemas.openxmlformats.org/spreadsheetml/2006/main" count="228" uniqueCount="124">
  <si>
    <t>Период: 09.10.2025 - 16.10.2025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</si>
  <si>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</si>
  <si>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</si>
  <si>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</si>
  <si>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</si>
  <si>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</si>
  <si>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</si>
  <si>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</si>
  <si>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</si>
  <si>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</si>
  <si>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</si>
  <si>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</si>
  <si>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</si>
  <si>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</si>
  <si>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</si>
  <si>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</si>
  <si>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</si>
  <si>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</si>
  <si>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</si>
  <si>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</si>
  <si>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</si>
  <si>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</si>
  <si>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</si>
  <si>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</si>
  <si>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</si>
  <si>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</si>
  <si>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</si>
  <si>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</si>
  <si>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</si>
  <si>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</si>
  <si>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</si>
  <si>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</si>
  <si>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</si>
  <si>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</si>
  <si>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</si>
  <si>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</si>
  <si>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</si>
  <si>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</si>
  <si>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</si>
  <si>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</si>
  <si>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</si>
  <si>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</si>
  <si>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</si>
  <si>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</si>
  <si>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</si>
  <si>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</si>
  <si>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</si>
  <si>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</si>
  <si>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</si>
  <si>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</si>
  <si>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</si>
  <si>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</si>
  <si>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</si>
  <si>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</si>
  <si>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</si>
  <si>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</si>
  <si>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</si>
  <si>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</si>
  <si>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</si>
  <si>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</si>
  <si>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</si>
  <si>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</si>
  <si>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</si>
  <si>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</si>
  <si>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</si>
  <si>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</si>
  <si>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</si>
  <si>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</si>
  <si>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</si>
  <si>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</si>
  <si>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</si>
  <si>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</si>
  <si>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</si>
  <si>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</si>
  <si>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</si>
  <si>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</si>
  <si>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</si>
  <si>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</si>
  <si>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</si>
  <si>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</si>
  <si>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</si>
  <si>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</si>
  <si>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</si>
  <si>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</si>
  <si>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</si>
  <si>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</si>
  <si>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</si>
  <si>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</si>
  <si>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</si>
  <si>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</si>
  <si>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</si>
  <si>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</si>
  <si>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</si>
  <si>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</si>
  <si>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</si>
  <si>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</si>
  <si>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</si>
  <si>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7343 СЕЙЧАС СЕЗОН ПМ вар п/о 0,4кг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</si>
  <si>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</si>
  <si>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</si>
  <si>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</si>
  <si>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</si>
  <si>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</si>
  <si>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</si>
  <si>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</si>
  <si>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</si>
  <si>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</si>
  <si>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</si>
  <si>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</si>
  <si>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пр</t>
  </si>
  <si>
    <t>комен</t>
  </si>
  <si>
    <t>скид</t>
  </si>
  <si>
    <t>вес</t>
  </si>
  <si>
    <t>тк Вит</t>
  </si>
  <si>
    <t>17,10,</t>
  </si>
  <si>
    <t>18,10,</t>
  </si>
  <si>
    <t>5,1т</t>
  </si>
  <si>
    <t>21,10,</t>
  </si>
  <si>
    <t>12,09,</t>
  </si>
  <si>
    <t>19,09,</t>
  </si>
  <si>
    <t>26,09,</t>
  </si>
  <si>
    <t>16,10,</t>
  </si>
  <si>
    <t>?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</si>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</sst>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10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10,25&#1086;&#1089;&#1090;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03.10.2025 - 10.10.2025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11,10,</v>
          </cell>
          <cell r="L5" t="str">
            <v>14,10,</v>
          </cell>
          <cell r="M5" t="str">
            <v>кор</v>
          </cell>
          <cell r="N5" t="str">
            <v>18,10,</v>
          </cell>
          <cell r="Q5" t="str">
            <v>15,10,</v>
          </cell>
          <cell r="R5" t="str">
            <v>16,10,</v>
          </cell>
          <cell r="T5" t="str">
            <v>17,10,</v>
          </cell>
          <cell r="Y5" t="str">
            <v>12,09,</v>
          </cell>
          <cell r="Z5" t="str">
            <v>19,09,</v>
          </cell>
          <cell r="AA5" t="str">
            <v>26,09,</v>
          </cell>
          <cell r="AB5" t="str">
            <v>11,10,</v>
          </cell>
        </row>
        <row r="6">
          <cell r="E6">
            <v>79214.81799999997</v>
          </cell>
          <cell r="F6">
            <v>101777.85000000002</v>
          </cell>
          <cell r="I6">
            <v>80076.905000000013</v>
          </cell>
          <cell r="J6">
            <v>-862.08700000000022</v>
          </cell>
          <cell r="K6">
            <v>17400</v>
          </cell>
          <cell r="L6">
            <v>20650</v>
          </cell>
          <cell r="M6">
            <v>-200</v>
          </cell>
          <cell r="N6">
            <v>14540</v>
          </cell>
          <cell r="O6">
            <v>0</v>
          </cell>
          <cell r="P6">
            <v>0</v>
          </cell>
          <cell r="Q6">
            <v>9560</v>
          </cell>
          <cell r="R6">
            <v>20150</v>
          </cell>
          <cell r="S6">
            <v>15842.963600000005</v>
          </cell>
          <cell r="T6">
            <v>16820</v>
          </cell>
          <cell r="W6">
            <v>0</v>
          </cell>
          <cell r="X6">
            <v>0</v>
          </cell>
          <cell r="Y6">
            <v>19119.704799999996</v>
          </cell>
          <cell r="Z6">
            <v>17782.453200000004</v>
          </cell>
          <cell r="AA6">
            <v>17333.034800000001</v>
          </cell>
          <cell r="AB6">
            <v>11120.904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663</v>
          </cell>
          <cell r="D7">
            <v>1310</v>
          </cell>
          <cell r="E7">
            <v>715</v>
          </cell>
          <cell r="F7">
            <v>743</v>
          </cell>
          <cell r="G7">
            <v>0.4</v>
          </cell>
          <cell r="H7">
            <v>60</v>
          </cell>
          <cell r="I7">
            <v>724</v>
          </cell>
          <cell r="J7">
            <v>-9</v>
          </cell>
          <cell r="K7">
            <v>120</v>
          </cell>
          <cell r="L7">
            <v>320</v>
          </cell>
          <cell r="N7">
            <v>80</v>
          </cell>
          <cell r="Q7">
            <v>80</v>
          </cell>
          <cell r="R7">
            <v>160</v>
          </cell>
          <cell r="S7">
            <v>143</v>
          </cell>
          <cell r="T7">
            <v>160</v>
          </cell>
          <cell r="U7">
            <v>11.62937062937063</v>
          </cell>
          <cell r="V7">
            <v>5.1958041958041958</v>
          </cell>
          <cell r="Y7">
            <v>199.4</v>
          </cell>
          <cell r="Z7">
            <v>149.6</v>
          </cell>
          <cell r="AA7">
            <v>152.80000000000001</v>
          </cell>
          <cell r="AB7">
            <v>85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192</v>
          </cell>
          <cell r="D8">
            <v>131</v>
          </cell>
          <cell r="E8">
            <v>103</v>
          </cell>
          <cell r="F8">
            <v>177</v>
          </cell>
          <cell r="G8">
            <v>0.25</v>
          </cell>
          <cell r="H8">
            <v>120</v>
          </cell>
          <cell r="I8">
            <v>103</v>
          </cell>
          <cell r="J8">
            <v>0</v>
          </cell>
          <cell r="K8">
            <v>0</v>
          </cell>
          <cell r="L8">
            <v>80</v>
          </cell>
          <cell r="S8">
            <v>20.6</v>
          </cell>
          <cell r="T8">
            <v>40</v>
          </cell>
          <cell r="U8">
            <v>14.417475728155338</v>
          </cell>
          <cell r="V8">
            <v>8.5922330097087372</v>
          </cell>
          <cell r="Y8">
            <v>23.4</v>
          </cell>
          <cell r="Z8">
            <v>23.2</v>
          </cell>
          <cell r="AA8">
            <v>20.2</v>
          </cell>
          <cell r="AB8">
            <v>15</v>
          </cell>
          <cell r="AC8">
            <v>0</v>
          </cell>
          <cell r="AD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D9">
            <v>1200</v>
          </cell>
          <cell r="E9">
            <v>0</v>
          </cell>
          <cell r="F9">
            <v>1200</v>
          </cell>
          <cell r="G9">
            <v>0</v>
          </cell>
          <cell r="H9" t="e">
            <v>#N/A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S9">
            <v>0</v>
          </cell>
          <cell r="U9" t="e">
            <v>#DIV/0!</v>
          </cell>
          <cell r="V9" t="e">
            <v>#DIV/0!</v>
          </cell>
          <cell r="Y9">
            <v>0</v>
          </cell>
          <cell r="Z9">
            <v>0</v>
          </cell>
          <cell r="AA9">
            <v>0</v>
          </cell>
          <cell r="AB9">
            <v>44</v>
          </cell>
          <cell r="AC9" t="e">
            <v>#N/A</v>
          </cell>
          <cell r="AD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1272.4369999999999</v>
          </cell>
          <cell r="D10">
            <v>2892.0219999999999</v>
          </cell>
          <cell r="E10">
            <v>1280.181</v>
          </cell>
          <cell r="F10">
            <v>2187.2109999999998</v>
          </cell>
          <cell r="G10">
            <v>1</v>
          </cell>
          <cell r="H10">
            <v>60</v>
          </cell>
          <cell r="I10">
            <v>1260.5160000000001</v>
          </cell>
          <cell r="J10">
            <v>19.664999999999964</v>
          </cell>
          <cell r="K10">
            <v>600</v>
          </cell>
          <cell r="L10">
            <v>0</v>
          </cell>
          <cell r="N10">
            <v>400</v>
          </cell>
          <cell r="S10">
            <v>256.03620000000001</v>
          </cell>
          <cell r="T10">
            <v>400</v>
          </cell>
          <cell r="U10">
            <v>14.0105617877472</v>
          </cell>
          <cell r="V10">
            <v>8.5425849938407143</v>
          </cell>
          <cell r="Y10">
            <v>316.89999999999998</v>
          </cell>
          <cell r="Z10">
            <v>278.49599999999998</v>
          </cell>
          <cell r="AA10">
            <v>295.3272</v>
          </cell>
          <cell r="AB10">
            <v>195.815</v>
          </cell>
          <cell r="AC10" t="str">
            <v>з-1350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88.022000000000006</v>
          </cell>
          <cell r="D11">
            <v>33.945999999999998</v>
          </cell>
          <cell r="E11">
            <v>41.96</v>
          </cell>
          <cell r="F11">
            <v>61.5</v>
          </cell>
          <cell r="G11">
            <v>1</v>
          </cell>
          <cell r="H11">
            <v>120</v>
          </cell>
          <cell r="I11">
            <v>42.4</v>
          </cell>
          <cell r="J11">
            <v>-0.43999999999999773</v>
          </cell>
          <cell r="K11">
            <v>0</v>
          </cell>
          <cell r="L11">
            <v>50</v>
          </cell>
          <cell r="S11">
            <v>8.3919999999999995</v>
          </cell>
          <cell r="T11">
            <v>30</v>
          </cell>
          <cell r="U11">
            <v>16.86129647283127</v>
          </cell>
          <cell r="V11">
            <v>7.3284080076263116</v>
          </cell>
          <cell r="Y11">
            <v>8.1004000000000005</v>
          </cell>
          <cell r="Z11">
            <v>9.8251999999999988</v>
          </cell>
          <cell r="AA11">
            <v>6.2060000000000004</v>
          </cell>
          <cell r="AB11">
            <v>3.4860000000000002</v>
          </cell>
          <cell r="AC11">
            <v>0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99.287000000000006</v>
          </cell>
          <cell r="D12">
            <v>256.79300000000001</v>
          </cell>
          <cell r="E12">
            <v>103.866</v>
          </cell>
          <cell r="F12">
            <v>160.96799999999999</v>
          </cell>
          <cell r="G12">
            <v>1</v>
          </cell>
          <cell r="H12">
            <v>60</v>
          </cell>
          <cell r="I12">
            <v>104.5</v>
          </cell>
          <cell r="J12">
            <v>-0.63400000000000034</v>
          </cell>
          <cell r="K12">
            <v>0</v>
          </cell>
          <cell r="L12">
            <v>0</v>
          </cell>
          <cell r="Q12">
            <v>30</v>
          </cell>
          <cell r="R12">
            <v>30</v>
          </cell>
          <cell r="S12">
            <v>20.773199999999999</v>
          </cell>
          <cell r="T12">
            <v>20</v>
          </cell>
          <cell r="U12">
            <v>11.599946084377949</v>
          </cell>
          <cell r="V12">
            <v>7.7488302235572757</v>
          </cell>
          <cell r="Y12">
            <v>24.755400000000002</v>
          </cell>
          <cell r="Z12">
            <v>24.474</v>
          </cell>
          <cell r="AA12">
            <v>20.969799999999999</v>
          </cell>
          <cell r="AB12">
            <v>6.6559999999999997</v>
          </cell>
          <cell r="AC12">
            <v>0</v>
          </cell>
          <cell r="AD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478.57100000000003</v>
          </cell>
          <cell r="D13">
            <v>1121.1500000000001</v>
          </cell>
          <cell r="E13">
            <v>518.45000000000005</v>
          </cell>
          <cell r="F13">
            <v>756.13199999999995</v>
          </cell>
          <cell r="G13">
            <v>1</v>
          </cell>
          <cell r="H13">
            <v>60</v>
          </cell>
          <cell r="I13">
            <v>501.464</v>
          </cell>
          <cell r="J13">
            <v>16.986000000000047</v>
          </cell>
          <cell r="K13">
            <v>0</v>
          </cell>
          <cell r="L13">
            <v>100</v>
          </cell>
          <cell r="N13">
            <v>250</v>
          </cell>
          <cell r="Q13">
            <v>100</v>
          </cell>
          <cell r="R13">
            <v>100</v>
          </cell>
          <cell r="S13">
            <v>103.69000000000001</v>
          </cell>
          <cell r="T13">
            <v>100</v>
          </cell>
          <cell r="U13">
            <v>13.560921978975792</v>
          </cell>
          <cell r="V13">
            <v>7.292236474105505</v>
          </cell>
          <cell r="Y13">
            <v>117.61500000000001</v>
          </cell>
          <cell r="Z13">
            <v>108.51739999999999</v>
          </cell>
          <cell r="AA13">
            <v>107.50960000000001</v>
          </cell>
          <cell r="AB13">
            <v>71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335</v>
          </cell>
          <cell r="D14">
            <v>1362</v>
          </cell>
          <cell r="E14">
            <v>359</v>
          </cell>
          <cell r="F14">
            <v>1235</v>
          </cell>
          <cell r="G14">
            <v>0.25</v>
          </cell>
          <cell r="H14">
            <v>120</v>
          </cell>
          <cell r="I14">
            <v>368</v>
          </cell>
          <cell r="J14">
            <v>-9</v>
          </cell>
          <cell r="K14">
            <v>200</v>
          </cell>
          <cell r="L14">
            <v>0</v>
          </cell>
          <cell r="S14">
            <v>71.8</v>
          </cell>
          <cell r="U14">
            <v>19.98607242339833</v>
          </cell>
          <cell r="V14">
            <v>17.200557103064067</v>
          </cell>
          <cell r="Y14">
            <v>111.6</v>
          </cell>
          <cell r="Z14">
            <v>84.8</v>
          </cell>
          <cell r="AA14">
            <v>75</v>
          </cell>
          <cell r="AB14">
            <v>55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266.346</v>
          </cell>
          <cell r="D15">
            <v>151.482</v>
          </cell>
          <cell r="E15">
            <v>117.261</v>
          </cell>
          <cell r="F15">
            <v>154.87</v>
          </cell>
          <cell r="G15">
            <v>1</v>
          </cell>
          <cell r="H15">
            <v>30</v>
          </cell>
          <cell r="I15">
            <v>116.9</v>
          </cell>
          <cell r="J15">
            <v>0.36099999999999</v>
          </cell>
          <cell r="K15">
            <v>0</v>
          </cell>
          <cell r="L15">
            <v>0</v>
          </cell>
          <cell r="N15">
            <v>20</v>
          </cell>
          <cell r="S15">
            <v>23.452199999999998</v>
          </cell>
          <cell r="T15">
            <v>10</v>
          </cell>
          <cell r="U15">
            <v>7.8828425478206743</v>
          </cell>
          <cell r="V15">
            <v>6.6036448606100926</v>
          </cell>
          <cell r="Y15">
            <v>23.369999999999997</v>
          </cell>
          <cell r="Z15">
            <v>32.660000000000004</v>
          </cell>
          <cell r="AA15">
            <v>17.9802</v>
          </cell>
          <cell r="AB15">
            <v>13.497</v>
          </cell>
          <cell r="AC15" t="str">
            <v>Витал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55.253999999999998</v>
          </cell>
          <cell r="D16">
            <v>103.517</v>
          </cell>
          <cell r="E16">
            <v>38.978999999999999</v>
          </cell>
          <cell r="F16">
            <v>61.441000000000003</v>
          </cell>
          <cell r="G16">
            <v>1</v>
          </cell>
          <cell r="H16">
            <v>30</v>
          </cell>
          <cell r="I16">
            <v>63.6</v>
          </cell>
          <cell r="J16">
            <v>-24.621000000000002</v>
          </cell>
          <cell r="K16">
            <v>0</v>
          </cell>
          <cell r="L16">
            <v>0</v>
          </cell>
          <cell r="Q16">
            <v>10</v>
          </cell>
          <cell r="S16">
            <v>7.7957999999999998</v>
          </cell>
          <cell r="U16">
            <v>9.1640370455886515</v>
          </cell>
          <cell r="V16">
            <v>7.881295056312374</v>
          </cell>
          <cell r="Y16">
            <v>2.6616</v>
          </cell>
          <cell r="Z16">
            <v>12.0464</v>
          </cell>
          <cell r="AA16">
            <v>6.8903999999999996</v>
          </cell>
          <cell r="AB16">
            <v>0</v>
          </cell>
          <cell r="AC16" t="str">
            <v>увел</v>
          </cell>
          <cell r="AD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1186</v>
          </cell>
          <cell r="D17">
            <v>1713</v>
          </cell>
          <cell r="E17">
            <v>846</v>
          </cell>
          <cell r="F17">
            <v>1785</v>
          </cell>
          <cell r="G17">
            <v>0.25</v>
          </cell>
          <cell r="H17">
            <v>120</v>
          </cell>
          <cell r="I17">
            <v>868</v>
          </cell>
          <cell r="J17">
            <v>-22</v>
          </cell>
          <cell r="K17">
            <v>400</v>
          </cell>
          <cell r="L17">
            <v>0</v>
          </cell>
          <cell r="S17">
            <v>169.2</v>
          </cell>
          <cell r="T17">
            <v>1000</v>
          </cell>
          <cell r="U17">
            <v>18.82387706855792</v>
          </cell>
          <cell r="V17">
            <v>10.549645390070923</v>
          </cell>
          <cell r="Y17">
            <v>206.6</v>
          </cell>
          <cell r="Z17">
            <v>171.4</v>
          </cell>
          <cell r="AA17">
            <v>172</v>
          </cell>
          <cell r="AB17">
            <v>123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1174.9169999999999</v>
          </cell>
          <cell r="D18">
            <v>1794.789</v>
          </cell>
          <cell r="E18">
            <v>993.53499999999997</v>
          </cell>
          <cell r="F18">
            <v>1174.664</v>
          </cell>
          <cell r="G18">
            <v>1</v>
          </cell>
          <cell r="H18">
            <v>45</v>
          </cell>
          <cell r="I18">
            <v>966.99599999999998</v>
          </cell>
          <cell r="J18">
            <v>26.538999999999987</v>
          </cell>
          <cell r="K18">
            <v>200</v>
          </cell>
          <cell r="L18">
            <v>100</v>
          </cell>
          <cell r="N18">
            <v>100</v>
          </cell>
          <cell r="Q18">
            <v>220</v>
          </cell>
          <cell r="R18">
            <v>300</v>
          </cell>
          <cell r="S18">
            <v>198.70699999999999</v>
          </cell>
          <cell r="T18">
            <v>200</v>
          </cell>
          <cell r="U18">
            <v>11.547977675673227</v>
          </cell>
          <cell r="V18">
            <v>5.9115380937762634</v>
          </cell>
          <cell r="Y18">
            <v>227.6156</v>
          </cell>
          <cell r="Z18">
            <v>241.70140000000001</v>
          </cell>
          <cell r="AA18">
            <v>238.23079999999999</v>
          </cell>
          <cell r="AB18">
            <v>95.685000000000002</v>
          </cell>
          <cell r="AC18">
            <v>0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425</v>
          </cell>
          <cell r="D19">
            <v>518</v>
          </cell>
          <cell r="E19">
            <v>338</v>
          </cell>
          <cell r="F19">
            <v>324</v>
          </cell>
          <cell r="G19">
            <v>0.15</v>
          </cell>
          <cell r="H19">
            <v>60</v>
          </cell>
          <cell r="I19">
            <v>345</v>
          </cell>
          <cell r="J19">
            <v>-7</v>
          </cell>
          <cell r="K19">
            <v>80</v>
          </cell>
          <cell r="L19">
            <v>160</v>
          </cell>
          <cell r="Q19">
            <v>40</v>
          </cell>
          <cell r="R19">
            <v>80</v>
          </cell>
          <cell r="S19">
            <v>67.599999999999994</v>
          </cell>
          <cell r="T19">
            <v>80</v>
          </cell>
          <cell r="U19">
            <v>11.301775147928995</v>
          </cell>
          <cell r="V19">
            <v>4.7928994082840237</v>
          </cell>
          <cell r="Y19">
            <v>102.4</v>
          </cell>
          <cell r="Z19">
            <v>89.8</v>
          </cell>
          <cell r="AA19">
            <v>78.8</v>
          </cell>
          <cell r="AB19">
            <v>35</v>
          </cell>
          <cell r="AC19">
            <v>0</v>
          </cell>
          <cell r="AD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2346</v>
          </cell>
          <cell r="D20">
            <v>2944</v>
          </cell>
          <cell r="E20">
            <v>2221</v>
          </cell>
          <cell r="F20">
            <v>1683</v>
          </cell>
          <cell r="G20">
            <v>0.12</v>
          </cell>
          <cell r="H20">
            <v>60</v>
          </cell>
          <cell r="I20">
            <v>2280</v>
          </cell>
          <cell r="J20">
            <v>-59</v>
          </cell>
          <cell r="K20">
            <v>400</v>
          </cell>
          <cell r="L20">
            <v>1200</v>
          </cell>
          <cell r="N20">
            <v>400</v>
          </cell>
          <cell r="Q20">
            <v>600</v>
          </cell>
          <cell r="R20">
            <v>600</v>
          </cell>
          <cell r="S20">
            <v>444.2</v>
          </cell>
          <cell r="T20">
            <v>400</v>
          </cell>
          <cell r="U20">
            <v>11.893291310220622</v>
          </cell>
          <cell r="V20">
            <v>3.7888338586222425</v>
          </cell>
          <cell r="Y20">
            <v>532.79999999999995</v>
          </cell>
          <cell r="Z20">
            <v>466.6</v>
          </cell>
          <cell r="AA20">
            <v>435.6</v>
          </cell>
          <cell r="AB20">
            <v>304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423</v>
          </cell>
          <cell r="D21">
            <v>342</v>
          </cell>
          <cell r="E21">
            <v>559</v>
          </cell>
          <cell r="F21">
            <v>1145</v>
          </cell>
          <cell r="G21">
            <v>0.25</v>
          </cell>
          <cell r="H21">
            <v>120</v>
          </cell>
          <cell r="I21">
            <v>631</v>
          </cell>
          <cell r="J21">
            <v>-72</v>
          </cell>
          <cell r="K21">
            <v>400</v>
          </cell>
          <cell r="L21">
            <v>400</v>
          </cell>
          <cell r="S21">
            <v>111.8</v>
          </cell>
          <cell r="U21">
            <v>17.397137745974955</v>
          </cell>
          <cell r="V21">
            <v>10.241502683363148</v>
          </cell>
          <cell r="Y21">
            <v>163.19999999999999</v>
          </cell>
          <cell r="Z21">
            <v>151.19999999999999</v>
          </cell>
          <cell r="AA21">
            <v>159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94.896000000000001</v>
          </cell>
          <cell r="D22">
            <v>62.52</v>
          </cell>
          <cell r="E22">
            <v>32.191000000000003</v>
          </cell>
          <cell r="F22">
            <v>118.145</v>
          </cell>
          <cell r="G22">
            <v>1</v>
          </cell>
          <cell r="H22">
            <v>120</v>
          </cell>
          <cell r="I22">
            <v>33.4</v>
          </cell>
          <cell r="J22">
            <v>-1.2089999999999961</v>
          </cell>
          <cell r="K22">
            <v>30</v>
          </cell>
          <cell r="L22">
            <v>0</v>
          </cell>
          <cell r="S22">
            <v>6.4382000000000001</v>
          </cell>
          <cell r="U22">
            <v>23.010313441645177</v>
          </cell>
          <cell r="V22">
            <v>18.35062595135286</v>
          </cell>
          <cell r="Y22">
            <v>15.3428</v>
          </cell>
          <cell r="Z22">
            <v>11.354600000000001</v>
          </cell>
          <cell r="AA22">
            <v>7.9766000000000004</v>
          </cell>
          <cell r="AB22">
            <v>5.3440000000000003</v>
          </cell>
          <cell r="AC22">
            <v>0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214.608</v>
          </cell>
          <cell r="D23">
            <v>434.62299999999999</v>
          </cell>
          <cell r="E23">
            <v>225.83099999999999</v>
          </cell>
          <cell r="F23">
            <v>313.13400000000001</v>
          </cell>
          <cell r="G23">
            <v>1</v>
          </cell>
          <cell r="H23">
            <v>60</v>
          </cell>
          <cell r="I23">
            <v>216.4</v>
          </cell>
          <cell r="J23">
            <v>9.4309999999999832</v>
          </cell>
          <cell r="K23">
            <v>0</v>
          </cell>
          <cell r="L23">
            <v>100</v>
          </cell>
          <cell r="R23">
            <v>60</v>
          </cell>
          <cell r="S23">
            <v>45.166199999999996</v>
          </cell>
          <cell r="T23">
            <v>50</v>
          </cell>
          <cell r="U23">
            <v>11.582422253809266</v>
          </cell>
          <cell r="V23">
            <v>6.9329277202864095</v>
          </cell>
          <cell r="Y23">
            <v>56.075400000000002</v>
          </cell>
          <cell r="Z23">
            <v>54.081600000000002</v>
          </cell>
          <cell r="AA23">
            <v>45.067799999999998</v>
          </cell>
          <cell r="AB23">
            <v>18.849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1568</v>
          </cell>
          <cell r="D24">
            <v>3046</v>
          </cell>
          <cell r="E24">
            <v>1425</v>
          </cell>
          <cell r="F24">
            <v>2967</v>
          </cell>
          <cell r="G24">
            <v>0.22</v>
          </cell>
          <cell r="H24">
            <v>120</v>
          </cell>
          <cell r="I24">
            <v>1455</v>
          </cell>
          <cell r="J24">
            <v>-30</v>
          </cell>
          <cell r="K24">
            <v>800</v>
          </cell>
          <cell r="L24">
            <v>0</v>
          </cell>
          <cell r="S24">
            <v>285</v>
          </cell>
          <cell r="T24">
            <v>1200</v>
          </cell>
          <cell r="U24">
            <v>17.428070175438595</v>
          </cell>
          <cell r="V24">
            <v>10.410526315789474</v>
          </cell>
          <cell r="Y24">
            <v>298.60000000000002</v>
          </cell>
          <cell r="Z24">
            <v>279.60000000000002</v>
          </cell>
          <cell r="AA24">
            <v>245.8</v>
          </cell>
          <cell r="AB24">
            <v>184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1111</v>
          </cell>
          <cell r="D25">
            <v>599</v>
          </cell>
          <cell r="E25">
            <v>1202</v>
          </cell>
          <cell r="F25">
            <v>957</v>
          </cell>
          <cell r="G25">
            <v>0.4</v>
          </cell>
          <cell r="H25" t="e">
            <v>#N/A</v>
          </cell>
          <cell r="I25">
            <v>1234</v>
          </cell>
          <cell r="J25">
            <v>-32</v>
          </cell>
          <cell r="K25">
            <v>240</v>
          </cell>
          <cell r="L25">
            <v>0</v>
          </cell>
          <cell r="S25">
            <v>240.4</v>
          </cell>
          <cell r="U25">
            <v>4.9792013311148082</v>
          </cell>
          <cell r="V25">
            <v>3.980865224625624</v>
          </cell>
          <cell r="Y25">
            <v>240.8</v>
          </cell>
          <cell r="Z25">
            <v>225.2</v>
          </cell>
          <cell r="AA25">
            <v>233.2</v>
          </cell>
          <cell r="AB25">
            <v>114</v>
          </cell>
          <cell r="AC25">
            <v>0</v>
          </cell>
          <cell r="AD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53.798999999999999</v>
          </cell>
          <cell r="D26">
            <v>1.337</v>
          </cell>
          <cell r="E26">
            <v>13.492000000000001</v>
          </cell>
          <cell r="F26">
            <v>38.866999999999997</v>
          </cell>
          <cell r="G26">
            <v>1</v>
          </cell>
          <cell r="H26" t="e">
            <v>#N/A</v>
          </cell>
          <cell r="I26">
            <v>13.7</v>
          </cell>
          <cell r="J26">
            <v>-0.20799999999999841</v>
          </cell>
          <cell r="K26">
            <v>0</v>
          </cell>
          <cell r="L26">
            <v>0</v>
          </cell>
          <cell r="S26">
            <v>2.6984000000000004</v>
          </cell>
          <cell r="U26">
            <v>14.403720723391636</v>
          </cell>
          <cell r="V26">
            <v>14.403720723391636</v>
          </cell>
          <cell r="Y26">
            <v>0</v>
          </cell>
          <cell r="Z26">
            <v>0</v>
          </cell>
          <cell r="AA26">
            <v>4.5752000000000006</v>
          </cell>
          <cell r="AB26">
            <v>0</v>
          </cell>
          <cell r="AC26" t="str">
            <v>увел</v>
          </cell>
          <cell r="AD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908</v>
          </cell>
          <cell r="D27">
            <v>640</v>
          </cell>
          <cell r="E27">
            <v>614</v>
          </cell>
          <cell r="F27">
            <v>579</v>
          </cell>
          <cell r="G27">
            <v>0.09</v>
          </cell>
          <cell r="H27" t="e">
            <v>#N/A</v>
          </cell>
          <cell r="I27">
            <v>645</v>
          </cell>
          <cell r="J27">
            <v>-31</v>
          </cell>
          <cell r="K27">
            <v>40</v>
          </cell>
          <cell r="L27">
            <v>400</v>
          </cell>
          <cell r="N27">
            <v>40</v>
          </cell>
          <cell r="Q27">
            <v>40</v>
          </cell>
          <cell r="R27">
            <v>200</v>
          </cell>
          <cell r="S27">
            <v>122.8</v>
          </cell>
          <cell r="T27">
            <v>120</v>
          </cell>
          <cell r="U27">
            <v>11.555374592833877</v>
          </cell>
          <cell r="V27">
            <v>4.714983713355049</v>
          </cell>
          <cell r="Y27">
            <v>140.4</v>
          </cell>
          <cell r="Z27">
            <v>159.6</v>
          </cell>
          <cell r="AA27">
            <v>165</v>
          </cell>
          <cell r="AB27">
            <v>70</v>
          </cell>
          <cell r="AC27">
            <v>0</v>
          </cell>
          <cell r="AD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561</v>
          </cell>
          <cell r="D28">
            <v>486</v>
          </cell>
          <cell r="E28">
            <v>411</v>
          </cell>
          <cell r="F28">
            <v>492</v>
          </cell>
          <cell r="G28">
            <v>0.09</v>
          </cell>
          <cell r="H28">
            <v>45</v>
          </cell>
          <cell r="I28">
            <v>429</v>
          </cell>
          <cell r="J28">
            <v>-18</v>
          </cell>
          <cell r="K28">
            <v>80</v>
          </cell>
          <cell r="L28">
            <v>160</v>
          </cell>
          <cell r="N28">
            <v>40</v>
          </cell>
          <cell r="R28">
            <v>100</v>
          </cell>
          <cell r="S28">
            <v>82.2</v>
          </cell>
          <cell r="T28">
            <v>80</v>
          </cell>
          <cell r="U28">
            <v>11.581508515815084</v>
          </cell>
          <cell r="V28">
            <v>5.985401459854014</v>
          </cell>
          <cell r="Y28">
            <v>133.80000000000001</v>
          </cell>
          <cell r="Z28">
            <v>119.4</v>
          </cell>
          <cell r="AA28">
            <v>106.2</v>
          </cell>
          <cell r="AB28">
            <v>104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119</v>
          </cell>
          <cell r="D29">
            <v>150</v>
          </cell>
          <cell r="E29">
            <v>139</v>
          </cell>
          <cell r="F29">
            <v>109</v>
          </cell>
          <cell r="G29">
            <v>0.4</v>
          </cell>
          <cell r="H29">
            <v>60</v>
          </cell>
          <cell r="I29">
            <v>139</v>
          </cell>
          <cell r="J29">
            <v>0</v>
          </cell>
          <cell r="K29">
            <v>40</v>
          </cell>
          <cell r="L29">
            <v>80</v>
          </cell>
          <cell r="R29">
            <v>80</v>
          </cell>
          <cell r="S29">
            <v>27.8</v>
          </cell>
          <cell r="U29">
            <v>11.115107913669064</v>
          </cell>
          <cell r="V29">
            <v>3.920863309352518</v>
          </cell>
          <cell r="Y29">
            <v>16.600000000000001</v>
          </cell>
          <cell r="Z29">
            <v>27.4</v>
          </cell>
          <cell r="AA29">
            <v>25</v>
          </cell>
          <cell r="AB29">
            <v>11</v>
          </cell>
          <cell r="AC29">
            <v>0</v>
          </cell>
          <cell r="AD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803</v>
          </cell>
          <cell r="D30">
            <v>996</v>
          </cell>
          <cell r="E30">
            <v>784</v>
          </cell>
          <cell r="F30">
            <v>913</v>
          </cell>
          <cell r="G30">
            <v>0.4</v>
          </cell>
          <cell r="H30">
            <v>60</v>
          </cell>
          <cell r="I30">
            <v>801</v>
          </cell>
          <cell r="J30">
            <v>-17</v>
          </cell>
          <cell r="K30">
            <v>120</v>
          </cell>
          <cell r="L30">
            <v>160</v>
          </cell>
          <cell r="N30">
            <v>80</v>
          </cell>
          <cell r="Q30">
            <v>160</v>
          </cell>
          <cell r="R30">
            <v>400</v>
          </cell>
          <cell r="S30">
            <v>156.80000000000001</v>
          </cell>
          <cell r="U30">
            <v>11.690051020408163</v>
          </cell>
          <cell r="V30">
            <v>5.8227040816326525</v>
          </cell>
          <cell r="Y30">
            <v>158</v>
          </cell>
          <cell r="Z30">
            <v>190</v>
          </cell>
          <cell r="AA30">
            <v>166.8</v>
          </cell>
          <cell r="AB30">
            <v>95</v>
          </cell>
          <cell r="AC30">
            <v>0</v>
          </cell>
          <cell r="AD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754</v>
          </cell>
          <cell r="D31">
            <v>718</v>
          </cell>
          <cell r="E31">
            <v>613</v>
          </cell>
          <cell r="F31">
            <v>541</v>
          </cell>
          <cell r="G31">
            <v>0.15</v>
          </cell>
          <cell r="H31" t="e">
            <v>#N/A</v>
          </cell>
          <cell r="I31">
            <v>630</v>
          </cell>
          <cell r="J31">
            <v>-17</v>
          </cell>
          <cell r="K31">
            <v>120</v>
          </cell>
          <cell r="L31">
            <v>360</v>
          </cell>
          <cell r="N31">
            <v>80</v>
          </cell>
          <cell r="Q31">
            <v>40</v>
          </cell>
          <cell r="R31">
            <v>200</v>
          </cell>
          <cell r="S31">
            <v>122.6</v>
          </cell>
          <cell r="T31">
            <v>80</v>
          </cell>
          <cell r="U31">
            <v>11.590538336052203</v>
          </cell>
          <cell r="V31">
            <v>4.4127243066884176</v>
          </cell>
          <cell r="Y31">
            <v>176.6</v>
          </cell>
          <cell r="Z31">
            <v>145.4</v>
          </cell>
          <cell r="AA31">
            <v>145.6</v>
          </cell>
          <cell r="AB31">
            <v>47</v>
          </cell>
          <cell r="AC31">
            <v>0</v>
          </cell>
          <cell r="AD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396.46899999999999</v>
          </cell>
          <cell r="D32">
            <v>1078.558</v>
          </cell>
          <cell r="E32">
            <v>454.18200000000002</v>
          </cell>
          <cell r="F32">
            <v>540.29600000000005</v>
          </cell>
          <cell r="G32">
            <v>1</v>
          </cell>
          <cell r="H32">
            <v>45</v>
          </cell>
          <cell r="I32">
            <v>442.8</v>
          </cell>
          <cell r="J32">
            <v>11.382000000000005</v>
          </cell>
          <cell r="K32">
            <v>80</v>
          </cell>
          <cell r="L32">
            <v>0</v>
          </cell>
          <cell r="N32">
            <v>50</v>
          </cell>
          <cell r="Q32">
            <v>160</v>
          </cell>
          <cell r="R32">
            <v>150</v>
          </cell>
          <cell r="S32">
            <v>90.836399999999998</v>
          </cell>
          <cell r="T32">
            <v>80</v>
          </cell>
          <cell r="U32">
            <v>11.67258940248623</v>
          </cell>
          <cell r="V32">
            <v>5.9480120304195241</v>
          </cell>
          <cell r="Y32">
            <v>99.736000000000004</v>
          </cell>
          <cell r="Z32">
            <v>99.17580000000001</v>
          </cell>
          <cell r="AA32">
            <v>89.707399999999993</v>
          </cell>
          <cell r="AB32">
            <v>55.155000000000001</v>
          </cell>
          <cell r="AC32">
            <v>0</v>
          </cell>
          <cell r="AD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70</v>
          </cell>
          <cell r="D33">
            <v>100</v>
          </cell>
          <cell r="E33">
            <v>72</v>
          </cell>
          <cell r="F33">
            <v>79</v>
          </cell>
          <cell r="G33">
            <v>0.4</v>
          </cell>
          <cell r="H33">
            <v>60</v>
          </cell>
          <cell r="I33">
            <v>72</v>
          </cell>
          <cell r="J33">
            <v>0</v>
          </cell>
          <cell r="K33">
            <v>0</v>
          </cell>
          <cell r="L33">
            <v>40</v>
          </cell>
          <cell r="R33">
            <v>40</v>
          </cell>
          <cell r="S33">
            <v>14.4</v>
          </cell>
          <cell r="U33">
            <v>11.041666666666666</v>
          </cell>
          <cell r="V33">
            <v>5.4861111111111107</v>
          </cell>
          <cell r="Y33">
            <v>18.399999999999999</v>
          </cell>
          <cell r="Z33">
            <v>13.6</v>
          </cell>
          <cell r="AA33">
            <v>13.8</v>
          </cell>
          <cell r="AB33">
            <v>4</v>
          </cell>
          <cell r="AC33">
            <v>0</v>
          </cell>
          <cell r="AD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1465</v>
          </cell>
          <cell r="D34">
            <v>2791</v>
          </cell>
          <cell r="E34">
            <v>1466</v>
          </cell>
          <cell r="F34">
            <v>1611</v>
          </cell>
          <cell r="G34">
            <v>0.4</v>
          </cell>
          <cell r="H34">
            <v>60</v>
          </cell>
          <cell r="I34">
            <v>1483</v>
          </cell>
          <cell r="J34">
            <v>-17</v>
          </cell>
          <cell r="K34">
            <v>240</v>
          </cell>
          <cell r="L34">
            <v>120</v>
          </cell>
          <cell r="N34">
            <v>200</v>
          </cell>
          <cell r="Q34">
            <v>1000</v>
          </cell>
          <cell r="S34">
            <v>293.2</v>
          </cell>
          <cell r="T34">
            <v>400</v>
          </cell>
          <cell r="U34">
            <v>12.179399727148704</v>
          </cell>
          <cell r="V34">
            <v>5.4945429740791267</v>
          </cell>
          <cell r="Y34">
            <v>323.39999999999998</v>
          </cell>
          <cell r="Z34">
            <v>303.8</v>
          </cell>
          <cell r="AA34">
            <v>302</v>
          </cell>
          <cell r="AB34">
            <v>180</v>
          </cell>
          <cell r="AC34">
            <v>0</v>
          </cell>
          <cell r="AD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3831</v>
          </cell>
          <cell r="D35">
            <v>5748</v>
          </cell>
          <cell r="E35">
            <v>3928</v>
          </cell>
          <cell r="F35">
            <v>3440</v>
          </cell>
          <cell r="G35">
            <v>0.4</v>
          </cell>
          <cell r="H35">
            <v>60</v>
          </cell>
          <cell r="I35">
            <v>4025</v>
          </cell>
          <cell r="J35">
            <v>-97</v>
          </cell>
          <cell r="K35">
            <v>600</v>
          </cell>
          <cell r="L35">
            <v>2600</v>
          </cell>
          <cell r="N35">
            <v>1200</v>
          </cell>
          <cell r="Q35">
            <v>800</v>
          </cell>
          <cell r="R35">
            <v>1000</v>
          </cell>
          <cell r="S35">
            <v>785.6</v>
          </cell>
          <cell r="T35">
            <v>1000</v>
          </cell>
          <cell r="U35">
            <v>13.543788187372709</v>
          </cell>
          <cell r="V35">
            <v>4.3788187372708753</v>
          </cell>
          <cell r="Y35">
            <v>882.2</v>
          </cell>
          <cell r="Z35">
            <v>793</v>
          </cell>
          <cell r="AA35">
            <v>762.4</v>
          </cell>
          <cell r="AB35">
            <v>599</v>
          </cell>
          <cell r="AC35">
            <v>0</v>
          </cell>
          <cell r="AD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254</v>
          </cell>
          <cell r="D36">
            <v>614</v>
          </cell>
          <cell r="E36">
            <v>273</v>
          </cell>
          <cell r="F36">
            <v>303</v>
          </cell>
          <cell r="G36">
            <v>0.5</v>
          </cell>
          <cell r="H36" t="e">
            <v>#N/A</v>
          </cell>
          <cell r="I36">
            <v>275</v>
          </cell>
          <cell r="J36">
            <v>-2</v>
          </cell>
          <cell r="K36">
            <v>80</v>
          </cell>
          <cell r="L36">
            <v>120</v>
          </cell>
          <cell r="N36">
            <v>40</v>
          </cell>
          <cell r="R36">
            <v>80</v>
          </cell>
          <cell r="S36">
            <v>54.6</v>
          </cell>
          <cell r="U36">
            <v>11.410256410256411</v>
          </cell>
          <cell r="V36">
            <v>5.5494505494505493</v>
          </cell>
          <cell r="Y36">
            <v>71.2</v>
          </cell>
          <cell r="Z36">
            <v>67.599999999999994</v>
          </cell>
          <cell r="AA36">
            <v>56.8</v>
          </cell>
          <cell r="AB36">
            <v>40</v>
          </cell>
          <cell r="AC36">
            <v>0</v>
          </cell>
          <cell r="AD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1603</v>
          </cell>
          <cell r="D37">
            <v>1754</v>
          </cell>
          <cell r="E37">
            <v>1305</v>
          </cell>
          <cell r="F37">
            <v>1445</v>
          </cell>
          <cell r="G37">
            <v>0.4</v>
          </cell>
          <cell r="H37">
            <v>60</v>
          </cell>
          <cell r="I37">
            <v>1332</v>
          </cell>
          <cell r="J37">
            <v>-27</v>
          </cell>
          <cell r="K37">
            <v>240</v>
          </cell>
          <cell r="L37">
            <v>480</v>
          </cell>
          <cell r="N37">
            <v>400</v>
          </cell>
          <cell r="Q37">
            <v>200</v>
          </cell>
          <cell r="R37">
            <v>400</v>
          </cell>
          <cell r="S37">
            <v>261</v>
          </cell>
          <cell r="T37">
            <v>200</v>
          </cell>
          <cell r="U37">
            <v>12.892720306513411</v>
          </cell>
          <cell r="V37">
            <v>5.5363984674329503</v>
          </cell>
          <cell r="Y37">
            <v>283</v>
          </cell>
          <cell r="Z37">
            <v>359</v>
          </cell>
          <cell r="AA37">
            <v>297.39999999999998</v>
          </cell>
          <cell r="AB37">
            <v>215</v>
          </cell>
          <cell r="AC37">
            <v>0</v>
          </cell>
          <cell r="AD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2677</v>
          </cell>
          <cell r="D38">
            <v>8194</v>
          </cell>
          <cell r="E38">
            <v>3357</v>
          </cell>
          <cell r="F38">
            <v>4031</v>
          </cell>
          <cell r="G38">
            <v>0.4</v>
          </cell>
          <cell r="H38">
            <v>60</v>
          </cell>
          <cell r="I38">
            <v>3424</v>
          </cell>
          <cell r="J38">
            <v>-67</v>
          </cell>
          <cell r="K38">
            <v>600</v>
          </cell>
          <cell r="L38">
            <v>1000</v>
          </cell>
          <cell r="N38">
            <v>1000</v>
          </cell>
          <cell r="Q38">
            <v>600</v>
          </cell>
          <cell r="R38">
            <v>800</v>
          </cell>
          <cell r="S38">
            <v>671.4</v>
          </cell>
          <cell r="T38">
            <v>1000</v>
          </cell>
          <cell r="U38">
            <v>13.450997914804885</v>
          </cell>
          <cell r="V38">
            <v>6.0038725052129882</v>
          </cell>
          <cell r="Y38">
            <v>675.8</v>
          </cell>
          <cell r="Z38">
            <v>666</v>
          </cell>
          <cell r="AA38">
            <v>625</v>
          </cell>
          <cell r="AB38">
            <v>449</v>
          </cell>
          <cell r="AC38">
            <v>0</v>
          </cell>
          <cell r="AD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113</v>
          </cell>
          <cell r="D39">
            <v>158</v>
          </cell>
          <cell r="E39">
            <v>118</v>
          </cell>
          <cell r="F39">
            <v>104</v>
          </cell>
          <cell r="G39">
            <v>0.1</v>
          </cell>
          <cell r="H39" t="e">
            <v>#N/A</v>
          </cell>
          <cell r="I39">
            <v>126</v>
          </cell>
          <cell r="J39">
            <v>-8</v>
          </cell>
          <cell r="K39">
            <v>0</v>
          </cell>
          <cell r="L39">
            <v>80</v>
          </cell>
          <cell r="Q39">
            <v>40</v>
          </cell>
          <cell r="R39">
            <v>40</v>
          </cell>
          <cell r="S39">
            <v>23.6</v>
          </cell>
          <cell r="U39">
            <v>11.1864406779661</v>
          </cell>
          <cell r="V39">
            <v>4.406779661016949</v>
          </cell>
          <cell r="Y39">
            <v>33.4</v>
          </cell>
          <cell r="Z39">
            <v>29.4</v>
          </cell>
          <cell r="AA39">
            <v>25</v>
          </cell>
          <cell r="AB39">
            <v>10</v>
          </cell>
          <cell r="AC39">
            <v>0</v>
          </cell>
          <cell r="AD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2184</v>
          </cell>
          <cell r="D40">
            <v>3501</v>
          </cell>
          <cell r="E40">
            <v>1988</v>
          </cell>
          <cell r="F40">
            <v>2614</v>
          </cell>
          <cell r="G40">
            <v>0.1</v>
          </cell>
          <cell r="H40">
            <v>60</v>
          </cell>
          <cell r="I40">
            <v>2026</v>
          </cell>
          <cell r="J40">
            <v>-38</v>
          </cell>
          <cell r="K40">
            <v>280</v>
          </cell>
          <cell r="L40">
            <v>420</v>
          </cell>
          <cell r="N40">
            <v>280</v>
          </cell>
          <cell r="Q40">
            <v>280</v>
          </cell>
          <cell r="R40">
            <v>420</v>
          </cell>
          <cell r="S40">
            <v>397.6</v>
          </cell>
          <cell r="T40">
            <v>420</v>
          </cell>
          <cell r="U40">
            <v>11.856136820925553</v>
          </cell>
          <cell r="V40">
            <v>6.5744466800804826</v>
          </cell>
          <cell r="Y40">
            <v>495</v>
          </cell>
          <cell r="Z40">
            <v>480.4</v>
          </cell>
          <cell r="AA40">
            <v>464.6</v>
          </cell>
          <cell r="AB40">
            <v>232</v>
          </cell>
          <cell r="AC40">
            <v>0</v>
          </cell>
          <cell r="AD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1777</v>
          </cell>
          <cell r="D41">
            <v>2714</v>
          </cell>
          <cell r="E41">
            <v>1645</v>
          </cell>
          <cell r="F41">
            <v>1657</v>
          </cell>
          <cell r="G41">
            <v>0.1</v>
          </cell>
          <cell r="H41" t="e">
            <v>#N/A</v>
          </cell>
          <cell r="I41">
            <v>1675</v>
          </cell>
          <cell r="J41">
            <v>-30</v>
          </cell>
          <cell r="K41">
            <v>150</v>
          </cell>
          <cell r="L41">
            <v>750</v>
          </cell>
          <cell r="N41">
            <v>150</v>
          </cell>
          <cell r="Q41">
            <v>280</v>
          </cell>
          <cell r="R41">
            <v>560</v>
          </cell>
          <cell r="S41">
            <v>329</v>
          </cell>
          <cell r="T41">
            <v>280</v>
          </cell>
          <cell r="U41">
            <v>11.632218844984802</v>
          </cell>
          <cell r="V41">
            <v>5.0364741641337387</v>
          </cell>
          <cell r="Y41">
            <v>432.2</v>
          </cell>
          <cell r="Z41">
            <v>403.8</v>
          </cell>
          <cell r="AA41">
            <v>349.6</v>
          </cell>
          <cell r="AB41">
            <v>207</v>
          </cell>
          <cell r="AC41">
            <v>0</v>
          </cell>
          <cell r="AD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1119</v>
          </cell>
          <cell r="D42">
            <v>1569</v>
          </cell>
          <cell r="E42">
            <v>1047</v>
          </cell>
          <cell r="F42">
            <v>1195</v>
          </cell>
          <cell r="G42">
            <v>0.1</v>
          </cell>
          <cell r="H42" t="e">
            <v>#N/A</v>
          </cell>
          <cell r="I42">
            <v>1054</v>
          </cell>
          <cell r="J42">
            <v>-7</v>
          </cell>
          <cell r="K42">
            <v>220</v>
          </cell>
          <cell r="L42">
            <v>200</v>
          </cell>
          <cell r="N42">
            <v>120</v>
          </cell>
          <cell r="Q42">
            <v>180</v>
          </cell>
          <cell r="R42">
            <v>300</v>
          </cell>
          <cell r="S42">
            <v>209.4</v>
          </cell>
          <cell r="T42">
            <v>200</v>
          </cell>
          <cell r="U42">
            <v>11.53295128939828</v>
          </cell>
          <cell r="V42">
            <v>5.7067812798471822</v>
          </cell>
          <cell r="Y42">
            <v>288.39999999999998</v>
          </cell>
          <cell r="Z42">
            <v>253.4</v>
          </cell>
          <cell r="AA42">
            <v>242.6</v>
          </cell>
          <cell r="AB42">
            <v>120</v>
          </cell>
          <cell r="AC42">
            <v>0</v>
          </cell>
          <cell r="AD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49.112000000000002</v>
          </cell>
          <cell r="D43">
            <v>99.347999999999999</v>
          </cell>
          <cell r="E43">
            <v>45.74</v>
          </cell>
          <cell r="F43">
            <v>54.695</v>
          </cell>
          <cell r="G43">
            <v>1</v>
          </cell>
          <cell r="H43">
            <v>45</v>
          </cell>
          <cell r="I43">
            <v>46.2</v>
          </cell>
          <cell r="J43">
            <v>-0.46000000000000085</v>
          </cell>
          <cell r="K43">
            <v>0</v>
          </cell>
          <cell r="L43">
            <v>0</v>
          </cell>
          <cell r="N43">
            <v>10</v>
          </cell>
          <cell r="Q43">
            <v>30</v>
          </cell>
          <cell r="R43">
            <v>10</v>
          </cell>
          <cell r="S43">
            <v>9.1479999999999997</v>
          </cell>
          <cell r="U43">
            <v>11.44457804984696</v>
          </cell>
          <cell r="V43">
            <v>5.9789024923480545</v>
          </cell>
          <cell r="Y43">
            <v>7.4236000000000004</v>
          </cell>
          <cell r="Z43">
            <v>11.522</v>
          </cell>
          <cell r="AA43">
            <v>9.4130000000000003</v>
          </cell>
          <cell r="AB43">
            <v>3.3050000000000002</v>
          </cell>
          <cell r="AC43">
            <v>0</v>
          </cell>
          <cell r="AD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292</v>
          </cell>
          <cell r="D44">
            <v>605</v>
          </cell>
          <cell r="E44">
            <v>451</v>
          </cell>
          <cell r="F44">
            <v>275</v>
          </cell>
          <cell r="G44">
            <v>0.3</v>
          </cell>
          <cell r="H44">
            <v>45</v>
          </cell>
          <cell r="I44">
            <v>450</v>
          </cell>
          <cell r="J44">
            <v>1</v>
          </cell>
          <cell r="K44">
            <v>90</v>
          </cell>
          <cell r="L44">
            <v>330</v>
          </cell>
          <cell r="N44">
            <v>60</v>
          </cell>
          <cell r="Q44">
            <v>90</v>
          </cell>
          <cell r="R44">
            <v>120</v>
          </cell>
          <cell r="S44">
            <v>90.2</v>
          </cell>
          <cell r="T44">
            <v>60</v>
          </cell>
          <cell r="U44">
            <v>11.363636363636363</v>
          </cell>
          <cell r="V44">
            <v>3.0487804878048781</v>
          </cell>
          <cell r="Y44">
            <v>58.2</v>
          </cell>
          <cell r="Z44">
            <v>76.8</v>
          </cell>
          <cell r="AA44">
            <v>68</v>
          </cell>
          <cell r="AB44">
            <v>40</v>
          </cell>
          <cell r="AC44" t="str">
            <v>Витал</v>
          </cell>
          <cell r="AD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351.13400000000001</v>
          </cell>
          <cell r="D45">
            <v>699.10900000000004</v>
          </cell>
          <cell r="E45">
            <v>373.81599999999997</v>
          </cell>
          <cell r="F45">
            <v>454.96</v>
          </cell>
          <cell r="G45">
            <v>1</v>
          </cell>
          <cell r="H45">
            <v>45</v>
          </cell>
          <cell r="I45">
            <v>368.197</v>
          </cell>
          <cell r="J45">
            <v>5.6189999999999714</v>
          </cell>
          <cell r="K45">
            <v>50</v>
          </cell>
          <cell r="L45">
            <v>120</v>
          </cell>
          <cell r="N45">
            <v>50</v>
          </cell>
          <cell r="Q45">
            <v>50</v>
          </cell>
          <cell r="R45">
            <v>80</v>
          </cell>
          <cell r="S45">
            <v>74.763199999999998</v>
          </cell>
          <cell r="T45">
            <v>70</v>
          </cell>
          <cell r="U45">
            <v>11.70308387013932</v>
          </cell>
          <cell r="V45">
            <v>6.0853468016350289</v>
          </cell>
          <cell r="Y45">
            <v>78.223600000000005</v>
          </cell>
          <cell r="Z45">
            <v>73.861800000000002</v>
          </cell>
          <cell r="AA45">
            <v>74.731200000000001</v>
          </cell>
          <cell r="AB45">
            <v>36.677</v>
          </cell>
          <cell r="AC45">
            <v>0</v>
          </cell>
          <cell r="AD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77</v>
          </cell>
          <cell r="D46">
            <v>138</v>
          </cell>
          <cell r="E46">
            <v>80</v>
          </cell>
          <cell r="F46">
            <v>134</v>
          </cell>
          <cell r="G46">
            <v>0.4</v>
          </cell>
          <cell r="H46" t="e">
            <v>#N/A</v>
          </cell>
          <cell r="I46">
            <v>81</v>
          </cell>
          <cell r="J46">
            <v>-1</v>
          </cell>
          <cell r="K46">
            <v>40</v>
          </cell>
          <cell r="L46">
            <v>0</v>
          </cell>
          <cell r="S46">
            <v>16</v>
          </cell>
          <cell r="U46">
            <v>10.875</v>
          </cell>
          <cell r="V46">
            <v>8.375</v>
          </cell>
          <cell r="Y46">
            <v>8.1999999999999993</v>
          </cell>
          <cell r="Z46">
            <v>16.2</v>
          </cell>
          <cell r="AA46">
            <v>15.4</v>
          </cell>
          <cell r="AB46">
            <v>7</v>
          </cell>
          <cell r="AC46">
            <v>0</v>
          </cell>
          <cell r="AD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71</v>
          </cell>
          <cell r="D47">
            <v>163</v>
          </cell>
          <cell r="E47">
            <v>58</v>
          </cell>
          <cell r="F47">
            <v>71</v>
          </cell>
          <cell r="G47">
            <v>0.4</v>
          </cell>
          <cell r="H47" t="e">
            <v>#N/A</v>
          </cell>
          <cell r="I47">
            <v>58</v>
          </cell>
          <cell r="J47">
            <v>0</v>
          </cell>
          <cell r="K47">
            <v>40</v>
          </cell>
          <cell r="L47">
            <v>0</v>
          </cell>
          <cell r="S47">
            <v>11.6</v>
          </cell>
          <cell r="U47">
            <v>9.568965517241379</v>
          </cell>
          <cell r="V47">
            <v>6.1206896551724137</v>
          </cell>
          <cell r="Y47">
            <v>14.4</v>
          </cell>
          <cell r="Z47">
            <v>13.8</v>
          </cell>
          <cell r="AA47">
            <v>14.4</v>
          </cell>
          <cell r="AB47">
            <v>3</v>
          </cell>
          <cell r="AC47">
            <v>0</v>
          </cell>
          <cell r="AD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1936</v>
          </cell>
          <cell r="D48">
            <v>3196</v>
          </cell>
          <cell r="E48">
            <v>2118</v>
          </cell>
          <cell r="F48">
            <v>2769</v>
          </cell>
          <cell r="G48">
            <v>0.3</v>
          </cell>
          <cell r="H48">
            <v>45</v>
          </cell>
          <cell r="I48">
            <v>2089</v>
          </cell>
          <cell r="J48">
            <v>29</v>
          </cell>
          <cell r="K48">
            <v>480</v>
          </cell>
          <cell r="L48">
            <v>120</v>
          </cell>
          <cell r="N48">
            <v>240</v>
          </cell>
          <cell r="Q48">
            <v>240</v>
          </cell>
          <cell r="R48">
            <v>840</v>
          </cell>
          <cell r="S48">
            <v>423.6</v>
          </cell>
          <cell r="T48">
            <v>240</v>
          </cell>
          <cell r="U48">
            <v>11.63597733711048</v>
          </cell>
          <cell r="V48">
            <v>6.5368271954674215</v>
          </cell>
          <cell r="Y48">
            <v>580.20000000000005</v>
          </cell>
          <cell r="Z48">
            <v>590.6</v>
          </cell>
          <cell r="AA48">
            <v>510.6</v>
          </cell>
          <cell r="AB48">
            <v>349</v>
          </cell>
          <cell r="AC48">
            <v>0</v>
          </cell>
          <cell r="AD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4874</v>
          </cell>
          <cell r="D49">
            <v>8209</v>
          </cell>
          <cell r="E49">
            <v>4459</v>
          </cell>
          <cell r="F49">
            <v>5161</v>
          </cell>
          <cell r="G49">
            <v>0.35</v>
          </cell>
          <cell r="H49">
            <v>45</v>
          </cell>
          <cell r="I49">
            <v>4531</v>
          </cell>
          <cell r="J49">
            <v>-72</v>
          </cell>
          <cell r="K49">
            <v>1000</v>
          </cell>
          <cell r="L49">
            <v>1400</v>
          </cell>
          <cell r="N49">
            <v>1000</v>
          </cell>
          <cell r="R49">
            <v>1600</v>
          </cell>
          <cell r="S49">
            <v>891.8</v>
          </cell>
          <cell r="T49">
            <v>600</v>
          </cell>
          <cell r="U49">
            <v>12.06660686252523</v>
          </cell>
          <cell r="V49">
            <v>5.7871720116618075</v>
          </cell>
          <cell r="Y49">
            <v>1105</v>
          </cell>
          <cell r="Z49">
            <v>1009.8</v>
          </cell>
          <cell r="AA49">
            <v>1011.6</v>
          </cell>
          <cell r="AB49">
            <v>565</v>
          </cell>
          <cell r="AC49">
            <v>0</v>
          </cell>
          <cell r="AD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1442</v>
          </cell>
          <cell r="D50">
            <v>2648</v>
          </cell>
          <cell r="E50">
            <v>1219</v>
          </cell>
          <cell r="F50">
            <v>1859</v>
          </cell>
          <cell r="G50">
            <v>0.41</v>
          </cell>
          <cell r="H50">
            <v>45</v>
          </cell>
          <cell r="I50">
            <v>1254</v>
          </cell>
          <cell r="J50">
            <v>-35</v>
          </cell>
          <cell r="K50">
            <v>360</v>
          </cell>
          <cell r="L50">
            <v>0</v>
          </cell>
          <cell r="N50">
            <v>120</v>
          </cell>
          <cell r="R50">
            <v>240</v>
          </cell>
          <cell r="S50">
            <v>243.8</v>
          </cell>
          <cell r="T50">
            <v>240</v>
          </cell>
          <cell r="U50">
            <v>11.562756357670221</v>
          </cell>
          <cell r="V50">
            <v>7.6251025430680883</v>
          </cell>
          <cell r="Y50">
            <v>368.6</v>
          </cell>
          <cell r="Z50">
            <v>335.8</v>
          </cell>
          <cell r="AA50">
            <v>320.39999999999998</v>
          </cell>
          <cell r="AB50">
            <v>190</v>
          </cell>
          <cell r="AC50">
            <v>0</v>
          </cell>
          <cell r="AD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596</v>
          </cell>
          <cell r="D51">
            <v>1752</v>
          </cell>
          <cell r="E51">
            <v>645</v>
          </cell>
          <cell r="F51">
            <v>686</v>
          </cell>
          <cell r="G51">
            <v>0.41</v>
          </cell>
          <cell r="H51" t="e">
            <v>#N/A</v>
          </cell>
          <cell r="I51">
            <v>663</v>
          </cell>
          <cell r="J51">
            <v>-18</v>
          </cell>
          <cell r="K51">
            <v>120</v>
          </cell>
          <cell r="L51">
            <v>240</v>
          </cell>
          <cell r="N51">
            <v>80</v>
          </cell>
          <cell r="Q51">
            <v>50</v>
          </cell>
          <cell r="R51">
            <v>200</v>
          </cell>
          <cell r="S51">
            <v>129</v>
          </cell>
          <cell r="T51">
            <v>120</v>
          </cell>
          <cell r="U51">
            <v>11.596899224806201</v>
          </cell>
          <cell r="V51">
            <v>5.3178294573643408</v>
          </cell>
          <cell r="Y51">
            <v>178</v>
          </cell>
          <cell r="Z51">
            <v>163.80000000000001</v>
          </cell>
          <cell r="AA51">
            <v>138.6</v>
          </cell>
          <cell r="AB51">
            <v>84</v>
          </cell>
          <cell r="AC51">
            <v>0</v>
          </cell>
          <cell r="AD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457</v>
          </cell>
          <cell r="D52">
            <v>945</v>
          </cell>
          <cell r="E52">
            <v>374</v>
          </cell>
          <cell r="F52">
            <v>506</v>
          </cell>
          <cell r="G52">
            <v>0.36</v>
          </cell>
          <cell r="H52" t="e">
            <v>#N/A</v>
          </cell>
          <cell r="I52">
            <v>376</v>
          </cell>
          <cell r="J52">
            <v>-2</v>
          </cell>
          <cell r="K52">
            <v>90</v>
          </cell>
          <cell r="L52">
            <v>90</v>
          </cell>
          <cell r="N52">
            <v>60</v>
          </cell>
          <cell r="R52">
            <v>60</v>
          </cell>
          <cell r="S52">
            <v>74.8</v>
          </cell>
          <cell r="T52">
            <v>60</v>
          </cell>
          <cell r="U52">
            <v>11.577540106951872</v>
          </cell>
          <cell r="V52">
            <v>6.7647058823529411</v>
          </cell>
          <cell r="Y52">
            <v>127</v>
          </cell>
          <cell r="Z52">
            <v>118.8</v>
          </cell>
          <cell r="AA52">
            <v>95.4</v>
          </cell>
          <cell r="AB52">
            <v>48</v>
          </cell>
          <cell r="AC52">
            <v>0</v>
          </cell>
          <cell r="AD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122</v>
          </cell>
          <cell r="D53">
            <v>266</v>
          </cell>
          <cell r="E53">
            <v>140</v>
          </cell>
          <cell r="F53">
            <v>132</v>
          </cell>
          <cell r="G53">
            <v>0.33</v>
          </cell>
          <cell r="H53" t="e">
            <v>#N/A</v>
          </cell>
          <cell r="I53">
            <v>140</v>
          </cell>
          <cell r="J53">
            <v>0</v>
          </cell>
          <cell r="K53">
            <v>0</v>
          </cell>
          <cell r="L53">
            <v>80</v>
          </cell>
          <cell r="N53">
            <v>40</v>
          </cell>
          <cell r="Q53">
            <v>40</v>
          </cell>
          <cell r="R53">
            <v>40</v>
          </cell>
          <cell r="S53">
            <v>28</v>
          </cell>
          <cell r="U53">
            <v>11.857142857142858</v>
          </cell>
          <cell r="V53">
            <v>4.7142857142857144</v>
          </cell>
          <cell r="Y53">
            <v>37.4</v>
          </cell>
          <cell r="Z53">
            <v>34.200000000000003</v>
          </cell>
          <cell r="AA53">
            <v>29.4</v>
          </cell>
          <cell r="AB53">
            <v>9</v>
          </cell>
          <cell r="AC53">
            <v>0</v>
          </cell>
          <cell r="AD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187</v>
          </cell>
          <cell r="D54">
            <v>366</v>
          </cell>
          <cell r="E54">
            <v>217</v>
          </cell>
          <cell r="F54">
            <v>231</v>
          </cell>
          <cell r="G54">
            <v>0.33</v>
          </cell>
          <cell r="H54" t="e">
            <v>#N/A</v>
          </cell>
          <cell r="I54">
            <v>218</v>
          </cell>
          <cell r="J54">
            <v>-1</v>
          </cell>
          <cell r="K54">
            <v>0</v>
          </cell>
          <cell r="L54">
            <v>40</v>
          </cell>
          <cell r="N54">
            <v>40</v>
          </cell>
          <cell r="Q54">
            <v>120</v>
          </cell>
          <cell r="R54">
            <v>40</v>
          </cell>
          <cell r="S54">
            <v>43.4</v>
          </cell>
          <cell r="T54">
            <v>40</v>
          </cell>
          <cell r="U54">
            <v>11.774193548387098</v>
          </cell>
          <cell r="V54">
            <v>5.3225806451612909</v>
          </cell>
          <cell r="Y54">
            <v>36.200000000000003</v>
          </cell>
          <cell r="Z54">
            <v>38.6</v>
          </cell>
          <cell r="AA54">
            <v>39.200000000000003</v>
          </cell>
          <cell r="AB54">
            <v>19</v>
          </cell>
          <cell r="AC54">
            <v>0</v>
          </cell>
          <cell r="AD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405</v>
          </cell>
          <cell r="D55">
            <v>416</v>
          </cell>
          <cell r="E55">
            <v>369</v>
          </cell>
          <cell r="F55">
            <v>240</v>
          </cell>
          <cell r="G55">
            <v>0.33</v>
          </cell>
          <cell r="H55" t="e">
            <v>#N/A</v>
          </cell>
          <cell r="I55">
            <v>375</v>
          </cell>
          <cell r="J55">
            <v>-6</v>
          </cell>
          <cell r="K55">
            <v>80</v>
          </cell>
          <cell r="L55">
            <v>200</v>
          </cell>
          <cell r="N55">
            <v>40</v>
          </cell>
          <cell r="Q55">
            <v>120</v>
          </cell>
          <cell r="R55">
            <v>120</v>
          </cell>
          <cell r="S55">
            <v>73.8</v>
          </cell>
          <cell r="T55">
            <v>40</v>
          </cell>
          <cell r="U55">
            <v>11.382113821138212</v>
          </cell>
          <cell r="V55">
            <v>3.2520325203252032</v>
          </cell>
          <cell r="Y55">
            <v>89.6</v>
          </cell>
          <cell r="Z55">
            <v>94.4</v>
          </cell>
          <cell r="AA55">
            <v>77.599999999999994</v>
          </cell>
          <cell r="AB55">
            <v>33</v>
          </cell>
          <cell r="AC55">
            <v>0</v>
          </cell>
          <cell r="AD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530.71500000000003</v>
          </cell>
          <cell r="D56">
            <v>1794.913</v>
          </cell>
          <cell r="E56">
            <v>820</v>
          </cell>
          <cell r="F56">
            <v>1049</v>
          </cell>
          <cell r="G56">
            <v>1</v>
          </cell>
          <cell r="H56">
            <v>45</v>
          </cell>
          <cell r="I56">
            <v>773.32399999999996</v>
          </cell>
          <cell r="J56">
            <v>46.676000000000045</v>
          </cell>
          <cell r="K56">
            <v>150</v>
          </cell>
          <cell r="L56">
            <v>50</v>
          </cell>
          <cell r="N56">
            <v>160</v>
          </cell>
          <cell r="Q56">
            <v>150</v>
          </cell>
          <cell r="R56">
            <v>250</v>
          </cell>
          <cell r="S56">
            <v>164</v>
          </cell>
          <cell r="T56">
            <v>160</v>
          </cell>
          <cell r="U56">
            <v>12.00609756097561</v>
          </cell>
          <cell r="V56">
            <v>6.3963414634146343</v>
          </cell>
          <cell r="Y56">
            <v>216.4</v>
          </cell>
          <cell r="Z56">
            <v>169.4</v>
          </cell>
          <cell r="AA56">
            <v>171.4</v>
          </cell>
          <cell r="AB56">
            <v>183.98</v>
          </cell>
          <cell r="AC56">
            <v>0</v>
          </cell>
          <cell r="AD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1187</v>
          </cell>
          <cell r="D57">
            <v>1868</v>
          </cell>
          <cell r="E57">
            <v>898</v>
          </cell>
          <cell r="F57">
            <v>2044</v>
          </cell>
          <cell r="G57">
            <v>0.4</v>
          </cell>
          <cell r="H57" t="e">
            <v>#N/A</v>
          </cell>
          <cell r="I57">
            <v>892</v>
          </cell>
          <cell r="J57">
            <v>6</v>
          </cell>
          <cell r="K57">
            <v>120</v>
          </cell>
          <cell r="L57">
            <v>0</v>
          </cell>
          <cell r="S57">
            <v>179.6</v>
          </cell>
          <cell r="U57">
            <v>12.048997772828509</v>
          </cell>
          <cell r="V57">
            <v>11.380846325167038</v>
          </cell>
          <cell r="Y57">
            <v>260.39999999999998</v>
          </cell>
          <cell r="Z57">
            <v>271.8</v>
          </cell>
          <cell r="AA57">
            <v>250.2</v>
          </cell>
          <cell r="AB57">
            <v>194</v>
          </cell>
          <cell r="AC57" t="str">
            <v>увел</v>
          </cell>
          <cell r="AD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342</v>
          </cell>
          <cell r="D58">
            <v>276</v>
          </cell>
          <cell r="E58">
            <v>281</v>
          </cell>
          <cell r="F58">
            <v>256</v>
          </cell>
          <cell r="G58">
            <v>0.3</v>
          </cell>
          <cell r="H58" t="e">
            <v>#N/A</v>
          </cell>
          <cell r="I58">
            <v>282</v>
          </cell>
          <cell r="J58">
            <v>-1</v>
          </cell>
          <cell r="K58">
            <v>0</v>
          </cell>
          <cell r="L58">
            <v>160</v>
          </cell>
          <cell r="N58">
            <v>40</v>
          </cell>
          <cell r="Q58">
            <v>80</v>
          </cell>
          <cell r="R58">
            <v>80</v>
          </cell>
          <cell r="S58">
            <v>56.2</v>
          </cell>
          <cell r="T58">
            <v>40</v>
          </cell>
          <cell r="U58">
            <v>11.672597864768683</v>
          </cell>
          <cell r="V58">
            <v>4.555160142348754</v>
          </cell>
          <cell r="Y58">
            <v>57.8</v>
          </cell>
          <cell r="Z58">
            <v>54</v>
          </cell>
          <cell r="AA58">
            <v>55.2</v>
          </cell>
          <cell r="AB58">
            <v>25</v>
          </cell>
          <cell r="AC58">
            <v>0</v>
          </cell>
          <cell r="AD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960.83299999999997</v>
          </cell>
          <cell r="D59">
            <v>1378.771</v>
          </cell>
          <cell r="E59">
            <v>978.87199999999996</v>
          </cell>
          <cell r="F59">
            <v>922.98299999999995</v>
          </cell>
          <cell r="G59">
            <v>1</v>
          </cell>
          <cell r="H59">
            <v>60</v>
          </cell>
          <cell r="I59">
            <v>946.46299999999997</v>
          </cell>
          <cell r="J59">
            <v>32.408999999999992</v>
          </cell>
          <cell r="K59">
            <v>150</v>
          </cell>
          <cell r="L59">
            <v>300</v>
          </cell>
          <cell r="N59">
            <v>400</v>
          </cell>
          <cell r="Q59">
            <v>300</v>
          </cell>
          <cell r="R59">
            <v>300</v>
          </cell>
          <cell r="S59">
            <v>195.77439999999999</v>
          </cell>
          <cell r="T59">
            <v>280</v>
          </cell>
          <cell r="U59">
            <v>13.551225287882382</v>
          </cell>
          <cell r="V59">
            <v>4.7145234514829317</v>
          </cell>
          <cell r="Y59">
            <v>127.2886</v>
          </cell>
          <cell r="Z59">
            <v>228.99380000000002</v>
          </cell>
          <cell r="AA59">
            <v>147.51920000000001</v>
          </cell>
          <cell r="AB59">
            <v>241.745</v>
          </cell>
          <cell r="AC59" t="str">
            <v>Витал</v>
          </cell>
          <cell r="AD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286.13600000000002</v>
          </cell>
          <cell r="D60">
            <v>487.30399999999997</v>
          </cell>
          <cell r="E60">
            <v>247.42</v>
          </cell>
          <cell r="F60">
            <v>313.14100000000002</v>
          </cell>
          <cell r="G60">
            <v>1</v>
          </cell>
          <cell r="H60">
            <v>60</v>
          </cell>
          <cell r="I60">
            <v>261.39999999999998</v>
          </cell>
          <cell r="J60">
            <v>-13.97999999999999</v>
          </cell>
          <cell r="K60">
            <v>30</v>
          </cell>
          <cell r="L60">
            <v>0</v>
          </cell>
          <cell r="N60">
            <v>50</v>
          </cell>
          <cell r="Q60">
            <v>100</v>
          </cell>
          <cell r="R60">
            <v>60</v>
          </cell>
          <cell r="S60">
            <v>49.483999999999995</v>
          </cell>
          <cell r="T60">
            <v>60</v>
          </cell>
          <cell r="U60">
            <v>12.390691940829361</v>
          </cell>
          <cell r="V60">
            <v>6.328126263034517</v>
          </cell>
          <cell r="Y60">
            <v>58.791200000000003</v>
          </cell>
          <cell r="Z60">
            <v>66.103200000000001</v>
          </cell>
          <cell r="AA60">
            <v>54.899199999999993</v>
          </cell>
          <cell r="AB60">
            <v>29.902999999999999</v>
          </cell>
          <cell r="AC60">
            <v>0</v>
          </cell>
          <cell r="AD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93.447000000000003</v>
          </cell>
          <cell r="D61">
            <v>609.16700000000003</v>
          </cell>
          <cell r="E61">
            <v>297.17</v>
          </cell>
          <cell r="F61">
            <v>264.47899999999998</v>
          </cell>
          <cell r="G61">
            <v>1</v>
          </cell>
          <cell r="H61" t="e">
            <v>#N/A</v>
          </cell>
          <cell r="I61">
            <v>289.53399999999999</v>
          </cell>
          <cell r="J61">
            <v>7.6360000000000241</v>
          </cell>
          <cell r="K61">
            <v>70</v>
          </cell>
          <cell r="L61">
            <v>80</v>
          </cell>
          <cell r="N61">
            <v>30</v>
          </cell>
          <cell r="Q61">
            <v>100</v>
          </cell>
          <cell r="R61">
            <v>80</v>
          </cell>
          <cell r="S61">
            <v>59.434000000000005</v>
          </cell>
          <cell r="T61">
            <v>60</v>
          </cell>
          <cell r="U61">
            <v>11.516623481508901</v>
          </cell>
          <cell r="V61">
            <v>4.4499613016118715</v>
          </cell>
          <cell r="Y61">
            <v>55.738</v>
          </cell>
          <cell r="Z61">
            <v>37.998000000000005</v>
          </cell>
          <cell r="AA61">
            <v>37.882600000000004</v>
          </cell>
          <cell r="AB61">
            <v>24.3</v>
          </cell>
          <cell r="AC61">
            <v>0</v>
          </cell>
          <cell r="AD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95</v>
          </cell>
          <cell r="D62">
            <v>472</v>
          </cell>
          <cell r="E62">
            <v>160</v>
          </cell>
          <cell r="F62">
            <v>260</v>
          </cell>
          <cell r="G62">
            <v>0.27</v>
          </cell>
          <cell r="H62" t="e">
            <v>#N/A</v>
          </cell>
          <cell r="I62">
            <v>167</v>
          </cell>
          <cell r="J62">
            <v>-7</v>
          </cell>
          <cell r="K62">
            <v>80</v>
          </cell>
          <cell r="L62">
            <v>0</v>
          </cell>
          <cell r="N62">
            <v>40</v>
          </cell>
          <cell r="S62">
            <v>32</v>
          </cell>
          <cell r="U62">
            <v>11.875</v>
          </cell>
          <cell r="V62">
            <v>8.125</v>
          </cell>
          <cell r="Y62">
            <v>41</v>
          </cell>
          <cell r="Z62">
            <v>38</v>
          </cell>
          <cell r="AA62">
            <v>35.799999999999997</v>
          </cell>
          <cell r="AB62">
            <v>23</v>
          </cell>
          <cell r="AC62">
            <v>0</v>
          </cell>
          <cell r="AD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447</v>
          </cell>
          <cell r="D63">
            <v>666</v>
          </cell>
          <cell r="E63">
            <v>330</v>
          </cell>
          <cell r="F63">
            <v>506</v>
          </cell>
          <cell r="G63">
            <v>0.3</v>
          </cell>
          <cell r="H63" t="e">
            <v>#N/A</v>
          </cell>
          <cell r="I63">
            <v>342</v>
          </cell>
          <cell r="J63">
            <v>-12</v>
          </cell>
          <cell r="K63">
            <v>80</v>
          </cell>
          <cell r="L63">
            <v>0</v>
          </cell>
          <cell r="N63">
            <v>40</v>
          </cell>
          <cell r="R63">
            <v>80</v>
          </cell>
          <cell r="S63">
            <v>66</v>
          </cell>
          <cell r="T63">
            <v>40</v>
          </cell>
          <cell r="U63">
            <v>11.303030303030303</v>
          </cell>
          <cell r="V63">
            <v>7.666666666666667</v>
          </cell>
          <cell r="Y63">
            <v>49.4</v>
          </cell>
          <cell r="Z63">
            <v>89</v>
          </cell>
          <cell r="AA63">
            <v>86.4</v>
          </cell>
          <cell r="AB63">
            <v>31</v>
          </cell>
          <cell r="AC63" t="str">
            <v>Витал</v>
          </cell>
          <cell r="AD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5344</v>
          </cell>
          <cell r="D64">
            <v>14808</v>
          </cell>
          <cell r="E64">
            <v>7606</v>
          </cell>
          <cell r="F64">
            <v>9986</v>
          </cell>
          <cell r="G64">
            <v>0.41</v>
          </cell>
          <cell r="H64" t="e">
            <v>#N/A</v>
          </cell>
          <cell r="I64">
            <v>7690</v>
          </cell>
          <cell r="J64">
            <v>-84</v>
          </cell>
          <cell r="K64">
            <v>2800</v>
          </cell>
          <cell r="L64">
            <v>900</v>
          </cell>
          <cell r="N64">
            <v>1800</v>
          </cell>
          <cell r="Q64">
            <v>800</v>
          </cell>
          <cell r="R64">
            <v>1700</v>
          </cell>
          <cell r="S64">
            <v>1521.2</v>
          </cell>
          <cell r="T64">
            <v>2100</v>
          </cell>
          <cell r="U64">
            <v>13.204049434656849</v>
          </cell>
          <cell r="V64">
            <v>6.5645542992374439</v>
          </cell>
          <cell r="Y64">
            <v>1557.2</v>
          </cell>
          <cell r="Z64">
            <v>1360.2</v>
          </cell>
          <cell r="AA64">
            <v>1603.8</v>
          </cell>
          <cell r="AB64">
            <v>1153</v>
          </cell>
          <cell r="AC64" t="str">
            <v>Вит400</v>
          </cell>
          <cell r="AD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2981.6979999999999</v>
          </cell>
          <cell r="D65">
            <v>5369.576</v>
          </cell>
          <cell r="E65">
            <v>3005</v>
          </cell>
          <cell r="F65">
            <v>4908</v>
          </cell>
          <cell r="G65">
            <v>1</v>
          </cell>
          <cell r="H65" t="e">
            <v>#N/A</v>
          </cell>
          <cell r="I65">
            <v>2742.4</v>
          </cell>
          <cell r="J65">
            <v>262.59999999999991</v>
          </cell>
          <cell r="K65">
            <v>1000</v>
          </cell>
          <cell r="L65">
            <v>0</v>
          </cell>
          <cell r="M65">
            <v>-200</v>
          </cell>
          <cell r="N65">
            <v>1000</v>
          </cell>
          <cell r="R65">
            <v>400</v>
          </cell>
          <cell r="S65">
            <v>601</v>
          </cell>
          <cell r="T65">
            <v>850</v>
          </cell>
          <cell r="U65">
            <v>13.24126455906822</v>
          </cell>
          <cell r="V65">
            <v>8.1663893510815306</v>
          </cell>
          <cell r="Y65">
            <v>883.8</v>
          </cell>
          <cell r="Z65">
            <v>777.2</v>
          </cell>
          <cell r="AA65">
            <v>772.2</v>
          </cell>
          <cell r="AB65">
            <v>445.43</v>
          </cell>
          <cell r="AC65">
            <v>0</v>
          </cell>
          <cell r="AD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2266</v>
          </cell>
          <cell r="D66">
            <v>2912</v>
          </cell>
          <cell r="E66">
            <v>1560</v>
          </cell>
          <cell r="F66">
            <v>1828</v>
          </cell>
          <cell r="G66">
            <v>0.35</v>
          </cell>
          <cell r="H66" t="e">
            <v>#N/A</v>
          </cell>
          <cell r="I66">
            <v>1572</v>
          </cell>
          <cell r="J66">
            <v>-12</v>
          </cell>
          <cell r="K66">
            <v>480</v>
          </cell>
          <cell r="L66">
            <v>240</v>
          </cell>
          <cell r="N66">
            <v>240</v>
          </cell>
          <cell r="Q66">
            <v>240</v>
          </cell>
          <cell r="R66">
            <v>480</v>
          </cell>
          <cell r="S66">
            <v>312</v>
          </cell>
          <cell r="T66">
            <v>160</v>
          </cell>
          <cell r="U66">
            <v>11.756410256410257</v>
          </cell>
          <cell r="V66">
            <v>5.8589743589743586</v>
          </cell>
          <cell r="Y66">
            <v>475.8</v>
          </cell>
          <cell r="Z66">
            <v>432.2</v>
          </cell>
          <cell r="AA66">
            <v>426.4</v>
          </cell>
          <cell r="AB66">
            <v>193</v>
          </cell>
          <cell r="AC66">
            <v>0</v>
          </cell>
          <cell r="AD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53</v>
          </cell>
          <cell r="D67">
            <v>109</v>
          </cell>
          <cell r="E67">
            <v>27</v>
          </cell>
          <cell r="F67">
            <v>107</v>
          </cell>
          <cell r="G67">
            <v>0.6</v>
          </cell>
          <cell r="H67" t="e">
            <v>#N/A</v>
          </cell>
          <cell r="I67">
            <v>45</v>
          </cell>
          <cell r="J67">
            <v>-18</v>
          </cell>
          <cell r="K67">
            <v>0</v>
          </cell>
          <cell r="L67">
            <v>0</v>
          </cell>
          <cell r="S67">
            <v>5.4</v>
          </cell>
          <cell r="U67">
            <v>19.814814814814813</v>
          </cell>
          <cell r="V67">
            <v>19.814814814814813</v>
          </cell>
          <cell r="Y67">
            <v>9</v>
          </cell>
          <cell r="Z67">
            <v>13.2</v>
          </cell>
          <cell r="AA67">
            <v>9.4</v>
          </cell>
          <cell r="AB67">
            <v>11</v>
          </cell>
          <cell r="AC67" t="str">
            <v>увел</v>
          </cell>
          <cell r="AD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147.65299999999999</v>
          </cell>
          <cell r="D68">
            <v>125.661</v>
          </cell>
          <cell r="E68">
            <v>79.42</v>
          </cell>
          <cell r="F68">
            <v>121.79900000000001</v>
          </cell>
          <cell r="G68">
            <v>1</v>
          </cell>
          <cell r="H68" t="e">
            <v>#N/A</v>
          </cell>
          <cell r="I68">
            <v>76</v>
          </cell>
          <cell r="J68">
            <v>3.4200000000000017</v>
          </cell>
          <cell r="K68">
            <v>0</v>
          </cell>
          <cell r="L68">
            <v>0</v>
          </cell>
          <cell r="N68">
            <v>20</v>
          </cell>
          <cell r="R68">
            <v>40</v>
          </cell>
          <cell r="S68">
            <v>15.884</v>
          </cell>
          <cell r="U68">
            <v>11.445416771594058</v>
          </cell>
          <cell r="V68">
            <v>7.6680307227398643</v>
          </cell>
          <cell r="Y68">
            <v>16.089199999999998</v>
          </cell>
          <cell r="Z68">
            <v>17.968600000000002</v>
          </cell>
          <cell r="AA68">
            <v>22.203399999999998</v>
          </cell>
          <cell r="AB68">
            <v>12.478999999999999</v>
          </cell>
          <cell r="AC68" t="str">
            <v>Вит</v>
          </cell>
          <cell r="AD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2051</v>
          </cell>
          <cell r="D69">
            <v>3899</v>
          </cell>
          <cell r="E69">
            <v>1839</v>
          </cell>
          <cell r="F69">
            <v>2247</v>
          </cell>
          <cell r="G69">
            <v>0.4</v>
          </cell>
          <cell r="H69" t="e">
            <v>#N/A</v>
          </cell>
          <cell r="I69">
            <v>1851</v>
          </cell>
          <cell r="J69">
            <v>-12</v>
          </cell>
          <cell r="K69">
            <v>480</v>
          </cell>
          <cell r="L69">
            <v>480</v>
          </cell>
          <cell r="N69">
            <v>240</v>
          </cell>
          <cell r="R69">
            <v>640</v>
          </cell>
          <cell r="S69">
            <v>367.8</v>
          </cell>
          <cell r="T69">
            <v>240</v>
          </cell>
          <cell r="U69">
            <v>11.764545948885264</v>
          </cell>
          <cell r="V69">
            <v>6.1092985318107669</v>
          </cell>
          <cell r="Y69">
            <v>489.6</v>
          </cell>
          <cell r="Z69">
            <v>442</v>
          </cell>
          <cell r="AA69">
            <v>437</v>
          </cell>
          <cell r="AB69">
            <v>325</v>
          </cell>
          <cell r="AC69">
            <v>0</v>
          </cell>
          <cell r="AD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3222</v>
          </cell>
          <cell r="D70">
            <v>8449</v>
          </cell>
          <cell r="E70">
            <v>3040</v>
          </cell>
          <cell r="F70">
            <v>3555</v>
          </cell>
          <cell r="G70">
            <v>0.41</v>
          </cell>
          <cell r="H70" t="e">
            <v>#N/A</v>
          </cell>
          <cell r="I70">
            <v>3126</v>
          </cell>
          <cell r="J70">
            <v>-86</v>
          </cell>
          <cell r="K70">
            <v>600</v>
          </cell>
          <cell r="L70">
            <v>1100</v>
          </cell>
          <cell r="N70">
            <v>650</v>
          </cell>
          <cell r="Q70">
            <v>300</v>
          </cell>
          <cell r="R70">
            <v>800</v>
          </cell>
          <cell r="S70">
            <v>608</v>
          </cell>
          <cell r="T70">
            <v>600</v>
          </cell>
          <cell r="U70">
            <v>12.508223684210526</v>
          </cell>
          <cell r="V70">
            <v>5.8470394736842106</v>
          </cell>
          <cell r="Y70">
            <v>893.4</v>
          </cell>
          <cell r="Z70">
            <v>693.2</v>
          </cell>
          <cell r="AA70">
            <v>684.8</v>
          </cell>
          <cell r="AB70">
            <v>351</v>
          </cell>
          <cell r="AC70">
            <v>0</v>
          </cell>
          <cell r="AD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154.929</v>
          </cell>
          <cell r="D71">
            <v>292.41300000000001</v>
          </cell>
          <cell r="E71">
            <v>150.74199999999999</v>
          </cell>
          <cell r="F71">
            <v>241.58799999999999</v>
          </cell>
          <cell r="G71">
            <v>1</v>
          </cell>
          <cell r="H71" t="e">
            <v>#N/A</v>
          </cell>
          <cell r="I71">
            <v>150.13399999999999</v>
          </cell>
          <cell r="J71">
            <v>0.60800000000000409</v>
          </cell>
          <cell r="K71">
            <v>40</v>
          </cell>
          <cell r="L71">
            <v>0</v>
          </cell>
          <cell r="N71">
            <v>30</v>
          </cell>
          <cell r="R71">
            <v>30</v>
          </cell>
          <cell r="S71">
            <v>30.148399999999999</v>
          </cell>
          <cell r="T71">
            <v>20</v>
          </cell>
          <cell r="U71">
            <v>11.993604967427791</v>
          </cell>
          <cell r="V71">
            <v>8.0132942378368348</v>
          </cell>
          <cell r="Y71">
            <v>36.573799999999999</v>
          </cell>
          <cell r="Z71">
            <v>28.4298</v>
          </cell>
          <cell r="AA71">
            <v>34.568599999999996</v>
          </cell>
          <cell r="AB71">
            <v>25.751999999999999</v>
          </cell>
          <cell r="AC71">
            <v>0</v>
          </cell>
          <cell r="AD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438</v>
          </cell>
          <cell r="D72">
            <v>408</v>
          </cell>
          <cell r="E72">
            <v>311</v>
          </cell>
          <cell r="F72">
            <v>245</v>
          </cell>
          <cell r="G72">
            <v>0.3</v>
          </cell>
          <cell r="H72">
            <v>50</v>
          </cell>
          <cell r="I72">
            <v>314</v>
          </cell>
          <cell r="J72">
            <v>-3</v>
          </cell>
          <cell r="K72">
            <v>40</v>
          </cell>
          <cell r="L72">
            <v>120</v>
          </cell>
          <cell r="N72">
            <v>40</v>
          </cell>
          <cell r="Q72">
            <v>120</v>
          </cell>
          <cell r="R72">
            <v>120</v>
          </cell>
          <cell r="S72">
            <v>62.2</v>
          </cell>
          <cell r="T72">
            <v>40</v>
          </cell>
          <cell r="U72">
            <v>11.655948553054662</v>
          </cell>
          <cell r="V72">
            <v>3.9389067524115755</v>
          </cell>
          <cell r="Y72">
            <v>86</v>
          </cell>
          <cell r="Z72">
            <v>59</v>
          </cell>
          <cell r="AA72">
            <v>78</v>
          </cell>
          <cell r="AB72">
            <v>48</v>
          </cell>
          <cell r="AC72">
            <v>0</v>
          </cell>
          <cell r="AD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649</v>
          </cell>
          <cell r="D73">
            <v>1179</v>
          </cell>
          <cell r="E73">
            <v>667</v>
          </cell>
          <cell r="F73">
            <v>612</v>
          </cell>
          <cell r="G73">
            <v>0.3</v>
          </cell>
          <cell r="H73" t="e">
            <v>#N/A</v>
          </cell>
          <cell r="I73">
            <v>675</v>
          </cell>
          <cell r="J73">
            <v>-8</v>
          </cell>
          <cell r="K73">
            <v>240</v>
          </cell>
          <cell r="L73">
            <v>240</v>
          </cell>
          <cell r="N73">
            <v>120</v>
          </cell>
          <cell r="Q73">
            <v>120</v>
          </cell>
          <cell r="R73">
            <v>240</v>
          </cell>
          <cell r="S73">
            <v>133.4</v>
          </cell>
          <cell r="U73">
            <v>11.784107946026985</v>
          </cell>
          <cell r="V73">
            <v>4.5877061469265366</v>
          </cell>
          <cell r="Y73">
            <v>139.4</v>
          </cell>
          <cell r="Z73">
            <v>152.4</v>
          </cell>
          <cell r="AA73">
            <v>138.19999999999999</v>
          </cell>
          <cell r="AB73">
            <v>52</v>
          </cell>
          <cell r="AC73">
            <v>0</v>
          </cell>
          <cell r="AD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797</v>
          </cell>
          <cell r="D74">
            <v>1616</v>
          </cell>
          <cell r="E74">
            <v>907</v>
          </cell>
          <cell r="F74">
            <v>942</v>
          </cell>
          <cell r="G74">
            <v>0.14000000000000001</v>
          </cell>
          <cell r="H74" t="e">
            <v>#N/A</v>
          </cell>
          <cell r="I74">
            <v>941</v>
          </cell>
          <cell r="J74">
            <v>-34</v>
          </cell>
          <cell r="K74">
            <v>240</v>
          </cell>
          <cell r="L74">
            <v>240</v>
          </cell>
          <cell r="N74">
            <v>120</v>
          </cell>
          <cell r="Q74">
            <v>120</v>
          </cell>
          <cell r="R74">
            <v>360</v>
          </cell>
          <cell r="S74">
            <v>181.4</v>
          </cell>
          <cell r="T74">
            <v>120</v>
          </cell>
          <cell r="U74">
            <v>11.808158765159867</v>
          </cell>
          <cell r="V74">
            <v>5.1929437706725468</v>
          </cell>
          <cell r="Y74">
            <v>216.2</v>
          </cell>
          <cell r="Z74">
            <v>211</v>
          </cell>
          <cell r="AA74">
            <v>184.8</v>
          </cell>
          <cell r="AB74">
            <v>136</v>
          </cell>
          <cell r="AC74">
            <v>0</v>
          </cell>
          <cell r="AD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142</v>
          </cell>
          <cell r="D75">
            <v>8</v>
          </cell>
          <cell r="E75">
            <v>63</v>
          </cell>
          <cell r="F75">
            <v>80</v>
          </cell>
          <cell r="G75">
            <v>0.09</v>
          </cell>
          <cell r="H75">
            <v>60</v>
          </cell>
          <cell r="I75">
            <v>66</v>
          </cell>
          <cell r="J75">
            <v>-3</v>
          </cell>
          <cell r="K75">
            <v>0</v>
          </cell>
          <cell r="L75">
            <v>60</v>
          </cell>
          <cell r="S75">
            <v>12.6</v>
          </cell>
          <cell r="U75">
            <v>11.111111111111111</v>
          </cell>
          <cell r="V75">
            <v>6.3492063492063497</v>
          </cell>
          <cell r="Y75">
            <v>13.2</v>
          </cell>
          <cell r="Z75">
            <v>16</v>
          </cell>
          <cell r="AA75">
            <v>7.2</v>
          </cell>
          <cell r="AB75">
            <v>2</v>
          </cell>
          <cell r="AC75" t="str">
            <v>увел</v>
          </cell>
          <cell r="AD75">
            <v>0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8</v>
          </cell>
          <cell r="E76">
            <v>2</v>
          </cell>
          <cell r="G76">
            <v>0.22</v>
          </cell>
          <cell r="H76">
            <v>120</v>
          </cell>
          <cell r="I76">
            <v>10</v>
          </cell>
          <cell r="J76">
            <v>-8</v>
          </cell>
          <cell r="K76">
            <v>0</v>
          </cell>
          <cell r="L76">
            <v>40</v>
          </cell>
          <cell r="S76">
            <v>0.4</v>
          </cell>
          <cell r="U76">
            <v>100</v>
          </cell>
          <cell r="V76">
            <v>0</v>
          </cell>
          <cell r="Y76">
            <v>13</v>
          </cell>
          <cell r="Z76">
            <v>13.4</v>
          </cell>
          <cell r="AA76">
            <v>7.6</v>
          </cell>
          <cell r="AB76">
            <v>0</v>
          </cell>
          <cell r="AC76" t="str">
            <v>Витал</v>
          </cell>
          <cell r="AD76">
            <v>0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62</v>
          </cell>
          <cell r="D77">
            <v>64</v>
          </cell>
          <cell r="E77">
            <v>52</v>
          </cell>
          <cell r="F77">
            <v>51</v>
          </cell>
          <cell r="G77">
            <v>0.84</v>
          </cell>
          <cell r="H77">
            <v>50</v>
          </cell>
          <cell r="I77">
            <v>60</v>
          </cell>
          <cell r="J77">
            <v>-8</v>
          </cell>
          <cell r="K77">
            <v>0</v>
          </cell>
          <cell r="L77">
            <v>30</v>
          </cell>
          <cell r="R77">
            <v>30</v>
          </cell>
          <cell r="S77">
            <v>10.4</v>
          </cell>
          <cell r="U77">
            <v>10.673076923076923</v>
          </cell>
          <cell r="V77">
            <v>4.9038461538461533</v>
          </cell>
          <cell r="Y77">
            <v>8.1999999999999993</v>
          </cell>
          <cell r="Z77">
            <v>9.1999999999999993</v>
          </cell>
          <cell r="AA77">
            <v>10.4</v>
          </cell>
          <cell r="AB77">
            <v>6</v>
          </cell>
          <cell r="AC77" t="str">
            <v>увел</v>
          </cell>
          <cell r="AD77">
            <v>0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2435</v>
          </cell>
          <cell r="D78">
            <v>4990</v>
          </cell>
          <cell r="E78">
            <v>2846</v>
          </cell>
          <cell r="F78">
            <v>2952</v>
          </cell>
          <cell r="G78">
            <v>0.35</v>
          </cell>
          <cell r="H78" t="e">
            <v>#N/A</v>
          </cell>
          <cell r="I78">
            <v>2908</v>
          </cell>
          <cell r="J78">
            <v>-62</v>
          </cell>
          <cell r="K78">
            <v>480</v>
          </cell>
          <cell r="L78">
            <v>1200</v>
          </cell>
          <cell r="N78">
            <v>800</v>
          </cell>
          <cell r="Q78">
            <v>400</v>
          </cell>
          <cell r="R78">
            <v>800</v>
          </cell>
          <cell r="S78">
            <v>569.20000000000005</v>
          </cell>
          <cell r="T78">
            <v>600</v>
          </cell>
          <cell r="U78">
            <v>12.705551651440617</v>
          </cell>
          <cell r="V78">
            <v>5.1862262825017567</v>
          </cell>
          <cell r="Y78">
            <v>620.4</v>
          </cell>
          <cell r="Z78">
            <v>555.79999999999995</v>
          </cell>
          <cell r="AA78">
            <v>568</v>
          </cell>
          <cell r="AB78">
            <v>421</v>
          </cell>
          <cell r="AC78">
            <v>0</v>
          </cell>
          <cell r="AD78">
            <v>0</v>
          </cell>
        </row>
        <row r="79">
          <cell r="A79" t="str">
            <v>7157 СЕРВЕЛАТ ЗЕРНИСНЫЙ ПМ в/к в/у_50с  ОСТАНКИНО</v>
          </cell>
          <cell r="B79" t="str">
            <v>кг</v>
          </cell>
          <cell r="C79">
            <v>88.668999999999997</v>
          </cell>
          <cell r="D79">
            <v>93.238</v>
          </cell>
          <cell r="E79">
            <v>65.445999999999998</v>
          </cell>
          <cell r="F79">
            <v>114.373</v>
          </cell>
          <cell r="G79">
            <v>1</v>
          </cell>
          <cell r="H79" t="e">
            <v>#N/A</v>
          </cell>
          <cell r="I79">
            <v>72.2</v>
          </cell>
          <cell r="J79">
            <v>-6.7540000000000049</v>
          </cell>
          <cell r="K79">
            <v>20</v>
          </cell>
          <cell r="L79">
            <v>0</v>
          </cell>
          <cell r="N79">
            <v>20</v>
          </cell>
          <cell r="S79">
            <v>13.0892</v>
          </cell>
          <cell r="T79">
            <v>20</v>
          </cell>
          <cell r="U79">
            <v>13.321898970143323</v>
          </cell>
          <cell r="V79">
            <v>8.7379671790483755</v>
          </cell>
          <cell r="Y79">
            <v>0</v>
          </cell>
          <cell r="Z79">
            <v>0</v>
          </cell>
          <cell r="AA79">
            <v>10.8086</v>
          </cell>
          <cell r="AB79">
            <v>11.944000000000001</v>
          </cell>
          <cell r="AC79" t="str">
            <v>увел</v>
          </cell>
          <cell r="AD79" t="e">
            <v>#N/A</v>
          </cell>
        </row>
        <row r="80">
          <cell r="A80" t="str">
            <v>7166 СЕРВЕЛТ ОХОТНИЧИЙ ПМ в/к в/у_50с  ОСТАНКИНО</v>
          </cell>
          <cell r="B80" t="str">
            <v>кг</v>
          </cell>
          <cell r="C80">
            <v>517.26400000000001</v>
          </cell>
          <cell r="D80">
            <v>597.03599999999994</v>
          </cell>
          <cell r="E80">
            <v>393.26799999999997</v>
          </cell>
          <cell r="F80">
            <v>470.6</v>
          </cell>
          <cell r="G80">
            <v>1</v>
          </cell>
          <cell r="H80" t="e">
            <v>#N/A</v>
          </cell>
          <cell r="I80">
            <v>383.6</v>
          </cell>
          <cell r="J80">
            <v>9.6679999999999495</v>
          </cell>
          <cell r="K80">
            <v>80</v>
          </cell>
          <cell r="L80">
            <v>100</v>
          </cell>
          <cell r="N80">
            <v>80</v>
          </cell>
          <cell r="Q80">
            <v>50</v>
          </cell>
          <cell r="R80">
            <v>100</v>
          </cell>
          <cell r="S80">
            <v>78.653599999999997</v>
          </cell>
          <cell r="T80">
            <v>100</v>
          </cell>
          <cell r="U80">
            <v>12.467325081115169</v>
          </cell>
          <cell r="V80">
            <v>5.9831972090279404</v>
          </cell>
          <cell r="Y80">
            <v>106.8124</v>
          </cell>
          <cell r="Z80">
            <v>107.45060000000001</v>
          </cell>
          <cell r="AA80">
            <v>102.1874</v>
          </cell>
          <cell r="AB80">
            <v>42.857999999999997</v>
          </cell>
          <cell r="AC80">
            <v>0</v>
          </cell>
          <cell r="AD80">
            <v>0</v>
          </cell>
        </row>
        <row r="81">
          <cell r="A81" t="str">
            <v>7169 СЕРВЕЛАТ ОХОТНИЧИЙ ПМ в/к в/у 0.35кг_50с  ОСТАНКИНО</v>
          </cell>
          <cell r="B81" t="str">
            <v>шт</v>
          </cell>
          <cell r="C81">
            <v>2846</v>
          </cell>
          <cell r="D81">
            <v>6936</v>
          </cell>
          <cell r="E81">
            <v>3406</v>
          </cell>
          <cell r="F81">
            <v>4671</v>
          </cell>
          <cell r="G81">
            <v>0.35</v>
          </cell>
          <cell r="H81" t="e">
            <v>#N/A</v>
          </cell>
          <cell r="I81">
            <v>3453</v>
          </cell>
          <cell r="J81">
            <v>-47</v>
          </cell>
          <cell r="K81">
            <v>0</v>
          </cell>
          <cell r="L81">
            <v>1000</v>
          </cell>
          <cell r="N81">
            <v>600</v>
          </cell>
          <cell r="Q81">
            <v>400</v>
          </cell>
          <cell r="R81">
            <v>800</v>
          </cell>
          <cell r="S81">
            <v>681.2</v>
          </cell>
          <cell r="T81">
            <v>800</v>
          </cell>
          <cell r="U81">
            <v>12.141808573106282</v>
          </cell>
          <cell r="V81">
            <v>6.8570170287727539</v>
          </cell>
          <cell r="Y81">
            <v>885.4</v>
          </cell>
          <cell r="Z81">
            <v>757.4</v>
          </cell>
          <cell r="AA81">
            <v>696.8</v>
          </cell>
          <cell r="AB81">
            <v>427</v>
          </cell>
          <cell r="AC81">
            <v>0</v>
          </cell>
          <cell r="AD81">
            <v>0</v>
          </cell>
        </row>
        <row r="82">
          <cell r="A82" t="str">
            <v>7187 ГРУДИНКА ПРЕМИУМ к/в мл/к в/у 0,3кг_50с ОСТАНКИНО</v>
          </cell>
          <cell r="B82" t="str">
            <v>шт</v>
          </cell>
          <cell r="C82">
            <v>1151</v>
          </cell>
          <cell r="D82">
            <v>1554</v>
          </cell>
          <cell r="E82">
            <v>966</v>
          </cell>
          <cell r="F82">
            <v>1064</v>
          </cell>
          <cell r="G82">
            <v>0.3</v>
          </cell>
          <cell r="H82" t="e">
            <v>#N/A</v>
          </cell>
          <cell r="I82">
            <v>996</v>
          </cell>
          <cell r="J82">
            <v>-30</v>
          </cell>
          <cell r="K82">
            <v>240</v>
          </cell>
          <cell r="L82">
            <v>240</v>
          </cell>
          <cell r="N82">
            <v>120</v>
          </cell>
          <cell r="Q82">
            <v>120</v>
          </cell>
          <cell r="R82">
            <v>360</v>
          </cell>
          <cell r="S82">
            <v>193.2</v>
          </cell>
          <cell r="T82">
            <v>120</v>
          </cell>
          <cell r="U82">
            <v>11.718426501035198</v>
          </cell>
          <cell r="V82">
            <v>5.5072463768115947</v>
          </cell>
          <cell r="Y82">
            <v>271.60000000000002</v>
          </cell>
          <cell r="Z82">
            <v>221.6</v>
          </cell>
          <cell r="AA82">
            <v>236.6</v>
          </cell>
          <cell r="AB82">
            <v>146</v>
          </cell>
          <cell r="AC82">
            <v>0</v>
          </cell>
          <cell r="AD82">
            <v>0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9</v>
          </cell>
          <cell r="D83">
            <v>50</v>
          </cell>
          <cell r="E83">
            <v>11</v>
          </cell>
          <cell r="F83">
            <v>48</v>
          </cell>
          <cell r="G83">
            <v>0.18</v>
          </cell>
          <cell r="H83" t="e">
            <v>#N/A</v>
          </cell>
          <cell r="I83">
            <v>11</v>
          </cell>
          <cell r="J83">
            <v>0</v>
          </cell>
          <cell r="K83">
            <v>0</v>
          </cell>
          <cell r="L83">
            <v>0</v>
          </cell>
          <cell r="S83">
            <v>2.2000000000000002</v>
          </cell>
          <cell r="U83">
            <v>21.818181818181817</v>
          </cell>
          <cell r="V83">
            <v>21.818181818181817</v>
          </cell>
          <cell r="Y83">
            <v>0.2</v>
          </cell>
          <cell r="Z83">
            <v>0</v>
          </cell>
          <cell r="AA83">
            <v>0</v>
          </cell>
          <cell r="AB83">
            <v>1</v>
          </cell>
          <cell r="AC83" t="str">
            <v>увел</v>
          </cell>
          <cell r="AD83">
            <v>0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1264</v>
          </cell>
          <cell r="D84">
            <v>2510</v>
          </cell>
          <cell r="E84">
            <v>1509</v>
          </cell>
          <cell r="F84">
            <v>1613</v>
          </cell>
          <cell r="G84">
            <v>0.3</v>
          </cell>
          <cell r="H84" t="e">
            <v>#N/A</v>
          </cell>
          <cell r="I84">
            <v>1524</v>
          </cell>
          <cell r="J84">
            <v>-15</v>
          </cell>
          <cell r="K84">
            <v>240</v>
          </cell>
          <cell r="L84">
            <v>480</v>
          </cell>
          <cell r="N84">
            <v>200</v>
          </cell>
          <cell r="Q84">
            <v>240</v>
          </cell>
          <cell r="R84">
            <v>600</v>
          </cell>
          <cell r="S84">
            <v>301.8</v>
          </cell>
          <cell r="T84">
            <v>240</v>
          </cell>
          <cell r="U84">
            <v>11.971504307488402</v>
          </cell>
          <cell r="V84">
            <v>5.344599072233267</v>
          </cell>
          <cell r="Y84">
            <v>302.60000000000002</v>
          </cell>
          <cell r="Z84">
            <v>249.2</v>
          </cell>
          <cell r="AA84">
            <v>303.8</v>
          </cell>
          <cell r="AB84">
            <v>293</v>
          </cell>
          <cell r="AC84">
            <v>0</v>
          </cell>
          <cell r="AD84">
            <v>0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1550</v>
          </cell>
          <cell r="D85">
            <v>3145</v>
          </cell>
          <cell r="E85">
            <v>1441</v>
          </cell>
          <cell r="F85">
            <v>1731</v>
          </cell>
          <cell r="G85">
            <v>0.28000000000000003</v>
          </cell>
          <cell r="H85" t="e">
            <v>#N/A</v>
          </cell>
          <cell r="I85">
            <v>1454</v>
          </cell>
          <cell r="J85">
            <v>-13</v>
          </cell>
          <cell r="K85">
            <v>320</v>
          </cell>
          <cell r="L85">
            <v>400</v>
          </cell>
          <cell r="N85">
            <v>200</v>
          </cell>
          <cell r="R85">
            <v>600</v>
          </cell>
          <cell r="S85">
            <v>288.2</v>
          </cell>
          <cell r="T85">
            <v>200</v>
          </cell>
          <cell r="U85">
            <v>11.974323386537128</v>
          </cell>
          <cell r="V85">
            <v>6.0062456627342122</v>
          </cell>
          <cell r="Y85">
            <v>342</v>
          </cell>
          <cell r="Z85">
            <v>337.6</v>
          </cell>
          <cell r="AA85">
            <v>335.8</v>
          </cell>
          <cell r="AB85">
            <v>220</v>
          </cell>
          <cell r="AC85">
            <v>0</v>
          </cell>
          <cell r="AD85">
            <v>0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44</v>
          </cell>
          <cell r="D86">
            <v>107</v>
          </cell>
          <cell r="E86">
            <v>68</v>
          </cell>
          <cell r="F86">
            <v>83</v>
          </cell>
          <cell r="G86">
            <v>0.35</v>
          </cell>
          <cell r="H86" t="e">
            <v>#N/A</v>
          </cell>
          <cell r="I86">
            <v>68</v>
          </cell>
          <cell r="J86">
            <v>0</v>
          </cell>
          <cell r="K86">
            <v>0</v>
          </cell>
          <cell r="L86">
            <v>0</v>
          </cell>
          <cell r="Q86">
            <v>40</v>
          </cell>
          <cell r="S86">
            <v>13.6</v>
          </cell>
          <cell r="T86">
            <v>40</v>
          </cell>
          <cell r="U86">
            <v>11.98529411764706</v>
          </cell>
          <cell r="V86">
            <v>6.1029411764705888</v>
          </cell>
          <cell r="Y86">
            <v>4.4000000000000004</v>
          </cell>
          <cell r="Z86">
            <v>14.4</v>
          </cell>
          <cell r="AA86">
            <v>9.6</v>
          </cell>
          <cell r="AB86">
            <v>5</v>
          </cell>
          <cell r="AC86">
            <v>0</v>
          </cell>
          <cell r="AD86">
            <v>0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3382</v>
          </cell>
          <cell r="D87">
            <v>6968</v>
          </cell>
          <cell r="E87">
            <v>3420</v>
          </cell>
          <cell r="F87">
            <v>4664</v>
          </cell>
          <cell r="G87">
            <v>0.28000000000000003</v>
          </cell>
          <cell r="H87">
            <v>45</v>
          </cell>
          <cell r="I87">
            <v>3499</v>
          </cell>
          <cell r="J87">
            <v>-79</v>
          </cell>
          <cell r="K87">
            <v>400</v>
          </cell>
          <cell r="L87">
            <v>800</v>
          </cell>
          <cell r="N87">
            <v>400</v>
          </cell>
          <cell r="R87">
            <v>1200</v>
          </cell>
          <cell r="S87">
            <v>684</v>
          </cell>
          <cell r="T87">
            <v>480</v>
          </cell>
          <cell r="U87">
            <v>11.614035087719298</v>
          </cell>
          <cell r="V87">
            <v>6.8187134502923978</v>
          </cell>
          <cell r="Y87">
            <v>835</v>
          </cell>
          <cell r="Z87">
            <v>829.8</v>
          </cell>
          <cell r="AA87">
            <v>773.2</v>
          </cell>
          <cell r="AB87">
            <v>552</v>
          </cell>
          <cell r="AC87">
            <v>0</v>
          </cell>
          <cell r="AD87">
            <v>0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1011</v>
          </cell>
          <cell r="D88">
            <v>1830</v>
          </cell>
          <cell r="E88">
            <v>892</v>
          </cell>
          <cell r="F88">
            <v>1116</v>
          </cell>
          <cell r="G88">
            <v>0.28000000000000003</v>
          </cell>
          <cell r="H88" t="e">
            <v>#N/A</v>
          </cell>
          <cell r="I88">
            <v>897</v>
          </cell>
          <cell r="J88">
            <v>-5</v>
          </cell>
          <cell r="K88">
            <v>240</v>
          </cell>
          <cell r="L88">
            <v>120</v>
          </cell>
          <cell r="N88">
            <v>120</v>
          </cell>
          <cell r="Q88">
            <v>40</v>
          </cell>
          <cell r="R88">
            <v>280</v>
          </cell>
          <cell r="S88">
            <v>178.4</v>
          </cell>
          <cell r="T88">
            <v>160</v>
          </cell>
          <cell r="U88">
            <v>11.63677130044843</v>
          </cell>
          <cell r="V88">
            <v>6.2556053811659194</v>
          </cell>
          <cell r="Y88">
            <v>228</v>
          </cell>
          <cell r="Z88">
            <v>223.2</v>
          </cell>
          <cell r="AA88">
            <v>220.6</v>
          </cell>
          <cell r="AB88">
            <v>140</v>
          </cell>
          <cell r="AC88">
            <v>0</v>
          </cell>
          <cell r="AD88">
            <v>0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18</v>
          </cell>
          <cell r="D89">
            <v>183</v>
          </cell>
          <cell r="E89">
            <v>60</v>
          </cell>
          <cell r="F89">
            <v>118</v>
          </cell>
          <cell r="G89">
            <v>0.4</v>
          </cell>
          <cell r="H89" t="e">
            <v>#N/A</v>
          </cell>
          <cell r="I89">
            <v>63</v>
          </cell>
          <cell r="J89">
            <v>-3</v>
          </cell>
          <cell r="K89">
            <v>0</v>
          </cell>
          <cell r="L89">
            <v>0</v>
          </cell>
          <cell r="N89">
            <v>40</v>
          </cell>
          <cell r="S89">
            <v>12</v>
          </cell>
          <cell r="U89">
            <v>13.166666666666666</v>
          </cell>
          <cell r="V89">
            <v>9.8333333333333339</v>
          </cell>
          <cell r="Y89">
            <v>12</v>
          </cell>
          <cell r="Z89">
            <v>12.2</v>
          </cell>
          <cell r="AA89">
            <v>7.4</v>
          </cell>
          <cell r="AB89">
            <v>19</v>
          </cell>
          <cell r="AC89">
            <v>0</v>
          </cell>
          <cell r="AD89">
            <v>0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72.632999999999996</v>
          </cell>
          <cell r="D90">
            <v>263.589</v>
          </cell>
          <cell r="E90">
            <v>123.404</v>
          </cell>
          <cell r="F90">
            <v>142.696</v>
          </cell>
          <cell r="G90">
            <v>1</v>
          </cell>
          <cell r="H90" t="e">
            <v>#N/A</v>
          </cell>
          <cell r="I90">
            <v>119.777</v>
          </cell>
          <cell r="J90">
            <v>3.6269999999999953</v>
          </cell>
          <cell r="K90">
            <v>40</v>
          </cell>
          <cell r="L90">
            <v>110</v>
          </cell>
          <cell r="S90">
            <v>24.680799999999998</v>
          </cell>
          <cell r="U90">
            <v>11.859259019156594</v>
          </cell>
          <cell r="V90">
            <v>5.781660237917734</v>
          </cell>
          <cell r="Y90">
            <v>23.128800000000002</v>
          </cell>
          <cell r="Z90">
            <v>24.586600000000001</v>
          </cell>
          <cell r="AA90">
            <v>20.697200000000002</v>
          </cell>
          <cell r="AB90">
            <v>7.5970000000000004</v>
          </cell>
          <cell r="AC90">
            <v>0</v>
          </cell>
          <cell r="AD90">
            <v>0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174</v>
          </cell>
          <cell r="D91">
            <v>203</v>
          </cell>
          <cell r="E91">
            <v>130</v>
          </cell>
          <cell r="F91">
            <v>112</v>
          </cell>
          <cell r="G91">
            <v>0.33</v>
          </cell>
          <cell r="H91">
            <v>30</v>
          </cell>
          <cell r="I91">
            <v>133</v>
          </cell>
          <cell r="J91">
            <v>-3</v>
          </cell>
          <cell r="K91">
            <v>30</v>
          </cell>
          <cell r="L91">
            <v>60</v>
          </cell>
          <cell r="N91">
            <v>30</v>
          </cell>
          <cell r="R91">
            <v>30</v>
          </cell>
          <cell r="S91">
            <v>26</v>
          </cell>
          <cell r="T91">
            <v>30</v>
          </cell>
          <cell r="U91">
            <v>11.23076923076923</v>
          </cell>
          <cell r="V91">
            <v>4.3076923076923075</v>
          </cell>
          <cell r="Y91">
            <v>48.2</v>
          </cell>
          <cell r="Z91">
            <v>44.4</v>
          </cell>
          <cell r="AA91">
            <v>42</v>
          </cell>
          <cell r="AB91">
            <v>34</v>
          </cell>
          <cell r="AC91">
            <v>0</v>
          </cell>
          <cell r="AD91">
            <v>0</v>
          </cell>
        </row>
        <row r="92">
          <cell r="A92" t="str">
            <v>7332 БОЯРСКАЯ ПМ п/к в/у 0.28кг_СНГ  ОСТАНКИНО</v>
          </cell>
          <cell r="B92" t="str">
            <v>шт</v>
          </cell>
          <cell r="C92">
            <v>334</v>
          </cell>
          <cell r="D92">
            <v>8</v>
          </cell>
          <cell r="E92">
            <v>85</v>
          </cell>
          <cell r="F92">
            <v>240</v>
          </cell>
          <cell r="G92">
            <v>0.28000000000000003</v>
          </cell>
          <cell r="H92" t="e">
            <v>#N/A</v>
          </cell>
          <cell r="I92">
            <v>85</v>
          </cell>
          <cell r="J92">
            <v>0</v>
          </cell>
          <cell r="K92">
            <v>0</v>
          </cell>
          <cell r="L92">
            <v>0</v>
          </cell>
          <cell r="S92">
            <v>17</v>
          </cell>
          <cell r="U92">
            <v>14.117647058823529</v>
          </cell>
          <cell r="V92">
            <v>14.117647058823529</v>
          </cell>
          <cell r="Y92">
            <v>0</v>
          </cell>
          <cell r="Z92">
            <v>0</v>
          </cell>
          <cell r="AA92">
            <v>34.200000000000003</v>
          </cell>
          <cell r="AB92">
            <v>10</v>
          </cell>
          <cell r="AC92" t="str">
            <v>Витал</v>
          </cell>
          <cell r="AD92" t="e">
            <v>#N/A</v>
          </cell>
        </row>
        <row r="93">
          <cell r="A93" t="str">
            <v>7333 СЕРВЕЛАТ ОХОТНИЧИЙ ПМ в/к в/у 0.28кг_СНГ  ОСТАНКИНО</v>
          </cell>
          <cell r="B93" t="str">
            <v>шт</v>
          </cell>
          <cell r="C93">
            <v>378</v>
          </cell>
          <cell r="D93">
            <v>13</v>
          </cell>
          <cell r="E93">
            <v>77</v>
          </cell>
          <cell r="F93">
            <v>314</v>
          </cell>
          <cell r="G93">
            <v>0.28000000000000003</v>
          </cell>
          <cell r="H93" t="e">
            <v>#N/A</v>
          </cell>
          <cell r="I93">
            <v>78</v>
          </cell>
          <cell r="J93">
            <v>-1</v>
          </cell>
          <cell r="K93">
            <v>0</v>
          </cell>
          <cell r="L93">
            <v>0</v>
          </cell>
          <cell r="S93">
            <v>15.4</v>
          </cell>
          <cell r="U93">
            <v>20.38961038961039</v>
          </cell>
          <cell r="V93">
            <v>20.38961038961039</v>
          </cell>
          <cell r="Y93">
            <v>0</v>
          </cell>
          <cell r="Z93">
            <v>0</v>
          </cell>
          <cell r="AA93">
            <v>23.2</v>
          </cell>
          <cell r="AB93">
            <v>17</v>
          </cell>
          <cell r="AC93" t="str">
            <v>увел</v>
          </cell>
          <cell r="AD93" t="e">
            <v>#N/A</v>
          </cell>
        </row>
        <row r="94">
          <cell r="A94" t="str">
            <v>7343 СЕЙЧАС СЕЗОН ПМ вар п/о 0,4кг  ОСТАНКИНО</v>
          </cell>
          <cell r="B94" t="str">
            <v>шт</v>
          </cell>
          <cell r="D94">
            <v>840</v>
          </cell>
          <cell r="E94">
            <v>0</v>
          </cell>
          <cell r="F94">
            <v>840</v>
          </cell>
          <cell r="G94">
            <v>0.4</v>
          </cell>
          <cell r="H94" t="e">
            <v>#N/A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240</v>
          </cell>
          <cell r="Q94">
            <v>240</v>
          </cell>
          <cell r="R94">
            <v>240</v>
          </cell>
          <cell r="S94">
            <v>0</v>
          </cell>
          <cell r="T94">
            <v>240</v>
          </cell>
          <cell r="U94" t="e">
            <v>#DIV/0!</v>
          </cell>
          <cell r="V94" t="e">
            <v>#DIV/0!</v>
          </cell>
          <cell r="Y94">
            <v>0</v>
          </cell>
          <cell r="Z94">
            <v>0</v>
          </cell>
          <cell r="AA94">
            <v>0</v>
          </cell>
          <cell r="AB94">
            <v>17</v>
          </cell>
          <cell r="AC94" t="e">
            <v>#N/A</v>
          </cell>
          <cell r="AD94" t="e">
            <v>#N/A</v>
          </cell>
        </row>
        <row r="95">
          <cell r="A95" t="str">
            <v>БОНУС МОЛОЧНЫЕ КЛАССИЧЕСКИЕ сос п/о в/у 0.3кг (6084)  ОСТАНКИНО</v>
          </cell>
          <cell r="B95" t="str">
            <v>шт</v>
          </cell>
          <cell r="C95">
            <v>296</v>
          </cell>
          <cell r="D95">
            <v>6</v>
          </cell>
          <cell r="E95">
            <v>58</v>
          </cell>
          <cell r="F95">
            <v>241</v>
          </cell>
          <cell r="G95">
            <v>0</v>
          </cell>
          <cell r="H95" t="e">
            <v>#N/A</v>
          </cell>
          <cell r="I95">
            <v>59</v>
          </cell>
          <cell r="J95">
            <v>-1</v>
          </cell>
          <cell r="K95">
            <v>0</v>
          </cell>
          <cell r="L95">
            <v>0</v>
          </cell>
          <cell r="S95">
            <v>11.6</v>
          </cell>
          <cell r="U95">
            <v>20.77586206896552</v>
          </cell>
          <cell r="V95">
            <v>20.77586206896552</v>
          </cell>
          <cell r="Y95">
            <v>15.4</v>
          </cell>
          <cell r="Z95">
            <v>16.399999999999999</v>
          </cell>
          <cell r="AA95">
            <v>13.4</v>
          </cell>
          <cell r="AB95">
            <v>7</v>
          </cell>
          <cell r="AC95">
            <v>0</v>
          </cell>
          <cell r="AD95">
            <v>0</v>
          </cell>
        </row>
        <row r="96">
          <cell r="A96" t="str">
            <v>БОНУС МОЛОЧНЫЕ КЛАССИЧЕСКИЕ сос п/о мгс 2*4_С (4980)  ОСТАНКИНО</v>
          </cell>
          <cell r="B96" t="str">
            <v>кг</v>
          </cell>
          <cell r="C96">
            <v>161.47200000000001</v>
          </cell>
          <cell r="D96">
            <v>2</v>
          </cell>
          <cell r="E96">
            <v>26.806000000000001</v>
          </cell>
          <cell r="F96">
            <v>134.666</v>
          </cell>
          <cell r="G96">
            <v>0</v>
          </cell>
          <cell r="H96" t="e">
            <v>#N/A</v>
          </cell>
          <cell r="I96">
            <v>28</v>
          </cell>
          <cell r="J96">
            <v>-1.1939999999999991</v>
          </cell>
          <cell r="K96">
            <v>0</v>
          </cell>
          <cell r="L96">
            <v>0</v>
          </cell>
          <cell r="S96">
            <v>5.3612000000000002</v>
          </cell>
          <cell r="U96">
            <v>25.11863015742744</v>
          </cell>
          <cell r="V96">
            <v>25.11863015742744</v>
          </cell>
          <cell r="Y96">
            <v>3.7464</v>
          </cell>
          <cell r="Z96">
            <v>6.3116000000000003</v>
          </cell>
          <cell r="AA96">
            <v>6.3006000000000002</v>
          </cell>
          <cell r="AB96">
            <v>0</v>
          </cell>
          <cell r="AC96">
            <v>0</v>
          </cell>
          <cell r="AD96">
            <v>0</v>
          </cell>
        </row>
        <row r="97">
          <cell r="A97" t="str">
            <v>БОНУС СОЧНЫЕ Папа может сос п/о мгс 1.5*4 (6954)  ОСТАНКИНО</v>
          </cell>
          <cell r="B97" t="str">
            <v>кг</v>
          </cell>
          <cell r="C97">
            <v>335.428</v>
          </cell>
          <cell r="D97">
            <v>6.181</v>
          </cell>
          <cell r="E97">
            <v>219.786</v>
          </cell>
          <cell r="F97">
            <v>115.642</v>
          </cell>
          <cell r="G97">
            <v>0</v>
          </cell>
          <cell r="H97" t="e">
            <v>#N/A</v>
          </cell>
          <cell r="I97">
            <v>219</v>
          </cell>
          <cell r="J97">
            <v>0.78600000000000136</v>
          </cell>
          <cell r="K97">
            <v>0</v>
          </cell>
          <cell r="L97">
            <v>0</v>
          </cell>
          <cell r="S97">
            <v>43.9572</v>
          </cell>
          <cell r="U97">
            <v>2.6307863103200386</v>
          </cell>
          <cell r="V97">
            <v>2.6307863103200386</v>
          </cell>
          <cell r="Y97">
            <v>72.11699999999999</v>
          </cell>
          <cell r="Z97">
            <v>59.294799999999995</v>
          </cell>
          <cell r="AA97">
            <v>64.1828</v>
          </cell>
          <cell r="AB97">
            <v>15.446999999999999</v>
          </cell>
          <cell r="AC97">
            <v>0</v>
          </cell>
          <cell r="AD97">
            <v>0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1180</v>
          </cell>
          <cell r="D98">
            <v>12</v>
          </cell>
          <cell r="E98">
            <v>198</v>
          </cell>
          <cell r="F98">
            <v>983</v>
          </cell>
          <cell r="G98">
            <v>0</v>
          </cell>
          <cell r="H98">
            <v>0</v>
          </cell>
          <cell r="I98">
            <v>198</v>
          </cell>
          <cell r="J98">
            <v>0</v>
          </cell>
          <cell r="K98">
            <v>0</v>
          </cell>
          <cell r="L98">
            <v>0</v>
          </cell>
          <cell r="S98">
            <v>39.6</v>
          </cell>
          <cell r="U98">
            <v>24.823232323232322</v>
          </cell>
          <cell r="V98">
            <v>24.823232323232322</v>
          </cell>
          <cell r="Y98">
            <v>56.6</v>
          </cell>
          <cell r="Z98">
            <v>38.4</v>
          </cell>
          <cell r="AA98">
            <v>43</v>
          </cell>
          <cell r="AB98">
            <v>26</v>
          </cell>
          <cell r="AC98">
            <v>0</v>
          </cell>
          <cell r="AD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10.10.2025 - 16.10.2025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20.5</v>
          </cell>
          <cell r="F7">
            <v>448.37299999999999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11.3</v>
          </cell>
          <cell r="F8">
            <v>531.45000000000005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73.599999999999994</v>
          </cell>
          <cell r="F9">
            <v>2008.5360000000001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1274</v>
          </cell>
          <cell r="F10">
            <v>3409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202</v>
          </cell>
          <cell r="F11">
            <v>4928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1811</v>
          </cell>
          <cell r="F12">
            <v>5250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</v>
          </cell>
          <cell r="F14">
            <v>301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16</v>
          </cell>
          <cell r="F15">
            <v>416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  <cell r="F16">
            <v>1689</v>
          </cell>
        </row>
        <row r="17">
          <cell r="A17" t="str">
            <v xml:space="preserve"> 094  Сосиски Баварские,  0.35кг, ТМ Колбасный стандарт ПОКОМ</v>
          </cell>
          <cell r="F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10</v>
          </cell>
          <cell r="F18">
            <v>275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128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194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28</v>
          </cell>
          <cell r="F21">
            <v>589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</v>
          </cell>
          <cell r="F22">
            <v>596.98800000000006</v>
          </cell>
        </row>
        <row r="23">
          <cell r="A23" t="str">
            <v xml:space="preserve"> 201  Ветчина Нежная ТМ Особый рецепт, (2,5кг), ПОКОМ</v>
          </cell>
          <cell r="D23">
            <v>134</v>
          </cell>
          <cell r="F23">
            <v>5276.0150000000003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2.4</v>
          </cell>
          <cell r="F24">
            <v>313.27699999999999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1648.865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</v>
          </cell>
          <cell r="F26">
            <v>621.21699999999998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2.4</v>
          </cell>
          <cell r="F27">
            <v>160.49100000000001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0.9</v>
          </cell>
          <cell r="F28">
            <v>508.61099999999999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1.6</v>
          </cell>
          <cell r="F29">
            <v>359.83600000000001</v>
          </cell>
        </row>
        <row r="30">
          <cell r="A30" t="str">
            <v xml:space="preserve"> 247  Сардельки Нежные, ВЕС.  ПОКОМ</v>
          </cell>
          <cell r="D30">
            <v>2.7</v>
          </cell>
          <cell r="F30">
            <v>99.438000000000002</v>
          </cell>
        </row>
        <row r="31">
          <cell r="A31" t="str">
            <v xml:space="preserve"> 248  Сардельки Сочные ТМ Особый рецепт,   ПОКОМ</v>
          </cell>
          <cell r="F31">
            <v>126.15300000000001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36</v>
          </cell>
          <cell r="F32">
            <v>1404.105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55.15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90.6</v>
          </cell>
        </row>
        <row r="35">
          <cell r="A35" t="str">
            <v xml:space="preserve"> 263  Шпикачки Стародворские, ВЕС.  ПОКОМ</v>
          </cell>
          <cell r="D35">
            <v>4</v>
          </cell>
          <cell r="F35">
            <v>1084.8420000000001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15.1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5.5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6.2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18</v>
          </cell>
          <cell r="F39">
            <v>1290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588</v>
          </cell>
          <cell r="F40">
            <v>3521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1163</v>
          </cell>
          <cell r="F41">
            <v>4458</v>
          </cell>
        </row>
        <row r="42">
          <cell r="A42" t="str">
            <v xml:space="preserve"> 283  Сосиски Сочинки, ВЕС, ТМ Стародворье ПОКОМ</v>
          </cell>
          <cell r="D42">
            <v>2.7</v>
          </cell>
          <cell r="F42">
            <v>1430.7380000000001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4</v>
          </cell>
          <cell r="F43">
            <v>776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</v>
          </cell>
          <cell r="F44">
            <v>1101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3.6</v>
          </cell>
          <cell r="F45">
            <v>259.26600000000002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4</v>
          </cell>
          <cell r="F46">
            <v>728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90</v>
          </cell>
          <cell r="F47">
            <v>1896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2.9</v>
          </cell>
          <cell r="F48">
            <v>163.21899999999999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25.4</v>
          </cell>
          <cell r="F49">
            <v>690.08500000000004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22</v>
          </cell>
          <cell r="F50">
            <v>1231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75</v>
          </cell>
          <cell r="F51">
            <v>2236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13</v>
          </cell>
          <cell r="F52">
            <v>1122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7.2</v>
          </cell>
          <cell r="F53">
            <v>964.15899999999999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34.6</v>
          </cell>
          <cell r="F54">
            <v>580.99800000000005</v>
          </cell>
        </row>
        <row r="55">
          <cell r="A55" t="str">
            <v xml:space="preserve"> 316  Колбаса Нежная ТМ Зареченские ВЕС  ПОКОМ</v>
          </cell>
          <cell r="F55">
            <v>32.4</v>
          </cell>
        </row>
        <row r="56">
          <cell r="A56" t="str">
            <v xml:space="preserve"> 318  Сосиски Датские ТМ Зареченские, ВЕС  ПОКОМ</v>
          </cell>
          <cell r="D56">
            <v>103.6</v>
          </cell>
          <cell r="F56">
            <v>4195.3879999999999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2550</v>
          </cell>
          <cell r="F57">
            <v>4882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520</v>
          </cell>
          <cell r="F58">
            <v>4435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51</v>
          </cell>
          <cell r="F59">
            <v>1776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11</v>
          </cell>
          <cell r="F60">
            <v>286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9</v>
          </cell>
          <cell r="F61">
            <v>271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24.2</v>
          </cell>
          <cell r="F62">
            <v>847.21500000000003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</v>
          </cell>
          <cell r="F63">
            <v>544</v>
          </cell>
        </row>
        <row r="64">
          <cell r="A64" t="str">
            <v xml:space="preserve"> 335  Колбаса Сливушка ТМ Вязанка. ВЕС.  ПОКОМ </v>
          </cell>
          <cell r="D64">
            <v>9.4</v>
          </cell>
          <cell r="F64">
            <v>991.077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1009</v>
          </cell>
          <cell r="F65">
            <v>3705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67</v>
          </cell>
          <cell r="F66">
            <v>2381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12.9</v>
          </cell>
          <cell r="F67">
            <v>506.01900000000001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5.6</v>
          </cell>
          <cell r="F68">
            <v>230.892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15.8</v>
          </cell>
          <cell r="F69">
            <v>1722.4110000000001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7.3</v>
          </cell>
          <cell r="F70">
            <v>294.89100000000002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3</v>
          </cell>
          <cell r="F71">
            <v>109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  <cell r="F72">
            <v>363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25</v>
          </cell>
          <cell r="F73">
            <v>553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196.066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31</v>
          </cell>
          <cell r="F75">
            <v>623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32</v>
          </cell>
          <cell r="F76">
            <v>883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683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12</v>
          </cell>
          <cell r="F78">
            <v>834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6</v>
          </cell>
          <cell r="F79">
            <v>628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10</v>
          </cell>
          <cell r="F80">
            <v>334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1697</v>
          </cell>
          <cell r="F81">
            <v>6235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1890</v>
          </cell>
          <cell r="F82">
            <v>11937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27</v>
          </cell>
          <cell r="F83">
            <v>474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226.101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11</v>
          </cell>
          <cell r="F85">
            <v>257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1.3</v>
          </cell>
          <cell r="F86">
            <v>67.099999999999994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2</v>
          </cell>
          <cell r="F87">
            <v>601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21</v>
          </cell>
          <cell r="F88">
            <v>375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20.100000000000001</v>
          </cell>
          <cell r="F89">
            <v>461.714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121</v>
          </cell>
          <cell r="F90">
            <v>4522.5600000000004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200</v>
          </cell>
          <cell r="F91">
            <v>5132.9930000000004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211</v>
          </cell>
          <cell r="F92">
            <v>7265.7579999999998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2.4</v>
          </cell>
          <cell r="F93">
            <v>181.209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</v>
          </cell>
          <cell r="F94">
            <v>109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30.1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412</v>
          </cell>
          <cell r="F96">
            <v>1790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2</v>
          </cell>
          <cell r="F97">
            <v>701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609</v>
          </cell>
          <cell r="F98">
            <v>1674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8</v>
          </cell>
          <cell r="F99">
            <v>718</v>
          </cell>
        </row>
        <row r="100">
          <cell r="A100" t="str">
            <v xml:space="preserve"> 505  Ветчина Стародворская ТМ Стародворье брикет 0,33 кг.  ПОКОМ</v>
          </cell>
          <cell r="D100">
            <v>102</v>
          </cell>
          <cell r="F100">
            <v>102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4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2</v>
          </cell>
          <cell r="F102">
            <v>314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8</v>
          </cell>
          <cell r="F103">
            <v>718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5</v>
          </cell>
          <cell r="F104">
            <v>327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3</v>
          </cell>
          <cell r="F105">
            <v>552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17</v>
          </cell>
          <cell r="F106">
            <v>779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3</v>
          </cell>
          <cell r="F107">
            <v>322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5</v>
          </cell>
          <cell r="F108">
            <v>244</v>
          </cell>
        </row>
        <row r="109">
          <cell r="A109" t="str">
            <v>0139 Продукт По-Российски Классический с зам. молочного жира мдж 50% ТМ Коровино  ВЕС  ОСТАНКИНО</v>
          </cell>
          <cell r="D109">
            <v>2.5</v>
          </cell>
          <cell r="F109">
            <v>2.5</v>
          </cell>
        </row>
        <row r="110">
          <cell r="A110" t="str">
            <v>0447 Сыр Голландский 45% Нарезка 125г ТМ Папа может ОСТАНКИНО</v>
          </cell>
          <cell r="D110">
            <v>22</v>
          </cell>
          <cell r="F110">
            <v>22</v>
          </cell>
        </row>
        <row r="111">
          <cell r="A111" t="str">
            <v>0454 Сыр Российский Особый 50%, Нарезка 125г тф ТМ Папа Может  ОСТАНКИНО</v>
          </cell>
          <cell r="D111">
            <v>62</v>
          </cell>
          <cell r="F111">
            <v>62</v>
          </cell>
        </row>
        <row r="112">
          <cell r="A112" t="str">
            <v>3215 ВЕТЧ.МЯСНАЯ Папа может п/о 0.4кг 8шт.    ОСТАНКИНО</v>
          </cell>
          <cell r="D112">
            <v>683</v>
          </cell>
          <cell r="F112">
            <v>683</v>
          </cell>
        </row>
        <row r="113">
          <cell r="A113" t="str">
            <v>3684 ПРЕСИЖН с/к в/у 1/250 8шт.   ОСТАНКИНО</v>
          </cell>
          <cell r="D113">
            <v>87</v>
          </cell>
          <cell r="F113">
            <v>87</v>
          </cell>
        </row>
        <row r="114">
          <cell r="A114" t="str">
            <v>3986 Ароматная с/к в/у 1/250 ОСТАНКИНО</v>
          </cell>
          <cell r="D114">
            <v>369</v>
          </cell>
          <cell r="F114">
            <v>369</v>
          </cell>
        </row>
        <row r="115">
          <cell r="A115" t="str">
            <v>4063 МЯСНАЯ Папа может вар п/о_Л   ОСТАНКИНО</v>
          </cell>
          <cell r="D115">
            <v>1339.5550000000001</v>
          </cell>
          <cell r="F115">
            <v>1343.6189999999999</v>
          </cell>
        </row>
        <row r="116">
          <cell r="A116" t="str">
            <v>4117 ЭКСТРА Папа может с/к в/у_Л   ОСТАНКИНО</v>
          </cell>
          <cell r="D116">
            <v>40.5</v>
          </cell>
          <cell r="F116">
            <v>40.5</v>
          </cell>
        </row>
        <row r="117">
          <cell r="A117" t="str">
            <v>4163 Сыр Боккончини копченый 40% 100 гр.  ОСТАНКИНО</v>
          </cell>
          <cell r="D117">
            <v>84</v>
          </cell>
          <cell r="F117">
            <v>84</v>
          </cell>
        </row>
        <row r="118">
          <cell r="A118" t="str">
            <v>4170 Сыр Скаморца свежий 40% 100 гр.  ОСТАНКИНО</v>
          </cell>
          <cell r="D118">
            <v>19</v>
          </cell>
          <cell r="F118">
            <v>19</v>
          </cell>
        </row>
        <row r="119">
          <cell r="A119" t="str">
            <v>4187 Сыр Чечил свежий 45% 100г/6шт ТМ Папа Может  ОСТАНКИНО</v>
          </cell>
          <cell r="D119">
            <v>138</v>
          </cell>
          <cell r="F119">
            <v>138</v>
          </cell>
        </row>
        <row r="120">
          <cell r="A120" t="str">
            <v>4194 Сыр Чечил копченый 43% 100г/6шт ТМ Папа Может  ОСТАНКИНО</v>
          </cell>
          <cell r="D120">
            <v>108</v>
          </cell>
          <cell r="F120">
            <v>108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88</v>
          </cell>
          <cell r="F121">
            <v>88</v>
          </cell>
        </row>
        <row r="122">
          <cell r="A122" t="str">
            <v>4574 Мясная со шпиком Папа может вар п/о ОСТАНКИНО</v>
          </cell>
          <cell r="D122">
            <v>1.3</v>
          </cell>
          <cell r="F122">
            <v>1.3</v>
          </cell>
        </row>
        <row r="123">
          <cell r="A123" t="str">
            <v>4813 ФИЛЕЙНАЯ Папа может вар п/о_Л   ОСТАНКИНО</v>
          </cell>
          <cell r="D123">
            <v>517.1</v>
          </cell>
          <cell r="F123">
            <v>517.1</v>
          </cell>
        </row>
        <row r="124">
          <cell r="A124" t="str">
            <v>4819 Сыр "Пармезан" 40% кусок 180 гр  ОСТАНКИНО</v>
          </cell>
          <cell r="D124">
            <v>102</v>
          </cell>
          <cell r="F124">
            <v>102</v>
          </cell>
        </row>
        <row r="125">
          <cell r="A125" t="str">
            <v>4903 Сыр Перлини 40% 100гр (8шт)  ОСТАНКИНО</v>
          </cell>
          <cell r="D125">
            <v>54</v>
          </cell>
          <cell r="F125">
            <v>54</v>
          </cell>
        </row>
        <row r="126">
          <cell r="A126" t="str">
            <v>4910 Сыр Перлини копченый 40% 100гр (8шт)  ОСТАНКИНО</v>
          </cell>
          <cell r="D126">
            <v>42</v>
          </cell>
          <cell r="F126">
            <v>42</v>
          </cell>
        </row>
        <row r="127">
          <cell r="A127" t="str">
            <v>4927 Сыр Перлини со вкусом Васаби 40% 100гр (8шт)  ОСТАНКИНО</v>
          </cell>
          <cell r="D127">
            <v>29</v>
          </cell>
          <cell r="F127">
            <v>29</v>
          </cell>
        </row>
        <row r="128">
          <cell r="A128" t="str">
            <v>4993 САЛЯМИ ИТАЛЬЯНСКАЯ с/к в/у 1/250*8_120c ОСТАНКИНО</v>
          </cell>
          <cell r="D128">
            <v>369</v>
          </cell>
          <cell r="F128">
            <v>369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107.3</v>
          </cell>
          <cell r="F129">
            <v>107.3</v>
          </cell>
        </row>
        <row r="130">
          <cell r="A130" t="str">
            <v>5235 Сыр полутвердый "Голландский" 45%, брус ВЕС  ОСТАНКИНО</v>
          </cell>
          <cell r="D130">
            <v>42.5</v>
          </cell>
          <cell r="F130">
            <v>42.5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12.2</v>
          </cell>
          <cell r="F131">
            <v>18.89</v>
          </cell>
        </row>
        <row r="132">
          <cell r="A132" t="str">
            <v>5246 ДОКТОРСКАЯ ПРЕМИУМ вар б/о мгс_30с ОСТАНКИНО</v>
          </cell>
          <cell r="D132">
            <v>91.9</v>
          </cell>
          <cell r="F132">
            <v>91.9</v>
          </cell>
        </row>
        <row r="133">
          <cell r="A133" t="str">
            <v>5247 РУССКАЯ ПРЕМИУМ вар б/о мгс_30с ОСТАНКИНО</v>
          </cell>
          <cell r="D133">
            <v>27.1</v>
          </cell>
          <cell r="F133">
            <v>27.1</v>
          </cell>
        </row>
        <row r="134">
          <cell r="A134" t="str">
            <v>5483 ЭКСТРА Папа может с/к в/у 1/250 8шт.   ОСТАНКИНО</v>
          </cell>
          <cell r="D134">
            <v>851</v>
          </cell>
          <cell r="F134">
            <v>852</v>
          </cell>
        </row>
        <row r="135">
          <cell r="A135" t="str">
            <v>5544 Сервелат Финский в/к в/у_45с НОВАЯ ОСТАНКИНО</v>
          </cell>
          <cell r="D135">
            <v>807.2</v>
          </cell>
          <cell r="F135">
            <v>808.87</v>
          </cell>
        </row>
        <row r="136">
          <cell r="A136" t="str">
            <v>5679 САЛЯМИ ИТАЛЬЯНСКАЯ с/к в/у 1/150_60с ОСТАНКИНО</v>
          </cell>
          <cell r="D136">
            <v>293</v>
          </cell>
          <cell r="F136">
            <v>293</v>
          </cell>
        </row>
        <row r="137">
          <cell r="A137" t="str">
            <v>5682 САЛЯМИ МЕЛКОЗЕРНЕНАЯ с/к в/у 1/120_60с   ОСТАНКИНО</v>
          </cell>
          <cell r="D137">
            <v>2150</v>
          </cell>
          <cell r="F137">
            <v>2154</v>
          </cell>
        </row>
        <row r="138">
          <cell r="A138" t="str">
            <v>5706 АРОМАТНАЯ Папа может с/к в/у 1/250 8шт.  ОСТАНКИНО</v>
          </cell>
          <cell r="D138">
            <v>170</v>
          </cell>
          <cell r="F138">
            <v>171</v>
          </cell>
        </row>
        <row r="139">
          <cell r="A139" t="str">
            <v>5708 ПОСОЛЬСКАЯ Папа может с/к в/у ОСТАНКИНО</v>
          </cell>
          <cell r="D139">
            <v>41.9</v>
          </cell>
          <cell r="F139">
            <v>41.9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1409</v>
          </cell>
          <cell r="F141">
            <v>1413</v>
          </cell>
        </row>
        <row r="142">
          <cell r="A142" t="str">
            <v>5992 ВРЕМЯ ОКРОШКИ Папа может вар п/о 0.4кг   ОСТАНКИНО</v>
          </cell>
          <cell r="D142">
            <v>839</v>
          </cell>
          <cell r="F142">
            <v>839</v>
          </cell>
        </row>
        <row r="143">
          <cell r="A143" t="str">
            <v>6004 РАГУ СВИНОЕ 1кг 8шт.зам_120с ОСТАНКИНО</v>
          </cell>
          <cell r="D143">
            <v>124</v>
          </cell>
          <cell r="F143">
            <v>124</v>
          </cell>
        </row>
        <row r="144">
          <cell r="A144" t="str">
            <v>6220 ГОВЯЖЬЯ Папа может вар п/о  ОСТАНКИНО</v>
          </cell>
          <cell r="D144">
            <v>5.2</v>
          </cell>
          <cell r="F144">
            <v>5.2</v>
          </cell>
        </row>
        <row r="145">
          <cell r="A145" t="str">
            <v>6221 НЕАПОЛИТАНСКИЙ ДУЭТ с/к с/н мгс 1/90  ОСТАНКИНО</v>
          </cell>
          <cell r="D145">
            <v>578</v>
          </cell>
          <cell r="F145">
            <v>578</v>
          </cell>
        </row>
        <row r="146">
          <cell r="A146" t="str">
            <v>6228 МЯСНОЕ АССОРТИ к/з с/н мгс 1/90 10шт.  ОСТАНКИНО</v>
          </cell>
          <cell r="D146">
            <v>462</v>
          </cell>
          <cell r="F146">
            <v>462</v>
          </cell>
        </row>
        <row r="147">
          <cell r="A147" t="str">
            <v>6247 ДОМАШНЯЯ Папа может вар п/о 0,4кг 8шт.  ОСТАНКИНО</v>
          </cell>
          <cell r="D147">
            <v>95</v>
          </cell>
          <cell r="F147">
            <v>95</v>
          </cell>
        </row>
        <row r="148">
          <cell r="A148" t="str">
            <v>6268 ГОВЯЖЬЯ Папа может вар п/о 0,4кг 8 шт.  ОСТАНКИНО</v>
          </cell>
          <cell r="D148">
            <v>711</v>
          </cell>
          <cell r="F148">
            <v>712</v>
          </cell>
        </row>
        <row r="149">
          <cell r="A149" t="str">
            <v>6279 КОРЕЙКА ПО-ОСТ.к/в в/с с/н в/у 1/150_45с  ОСТАНКИНО</v>
          </cell>
          <cell r="D149">
            <v>563</v>
          </cell>
          <cell r="F149">
            <v>563</v>
          </cell>
        </row>
        <row r="150">
          <cell r="A150" t="str">
            <v>6303 МЯСНЫЕ Папа может сос п/о мгс 1.5*3  ОСТАНКИНО</v>
          </cell>
          <cell r="D150">
            <v>475</v>
          </cell>
          <cell r="F150">
            <v>475</v>
          </cell>
        </row>
        <row r="151">
          <cell r="A151" t="str">
            <v>6324 ДОКТОРСКАЯ ГОСТ вар п/о 0.4кг 8шт.  ОСТАНКИНО</v>
          </cell>
          <cell r="D151">
            <v>78</v>
          </cell>
          <cell r="F151">
            <v>79</v>
          </cell>
        </row>
        <row r="152">
          <cell r="A152" t="str">
            <v>6325 ДОКТОРСКАЯ ПРЕМИУМ вар п/о 0.4кг 8шт.  ОСТАНКИНО</v>
          </cell>
          <cell r="D152">
            <v>1525</v>
          </cell>
          <cell r="F152">
            <v>1525</v>
          </cell>
        </row>
        <row r="153">
          <cell r="A153" t="str">
            <v>6333 МЯСНАЯ Папа может вар п/о 0.4кг 8шт.  ОСТАНКИНО</v>
          </cell>
          <cell r="D153">
            <v>3643</v>
          </cell>
          <cell r="F153">
            <v>3648</v>
          </cell>
        </row>
        <row r="154">
          <cell r="A154" t="str">
            <v>6340 ДОМАШНИЙ РЕЦЕПТ Коровино 0.5кг 8шт.  ОСТАНКИНО</v>
          </cell>
          <cell r="D154">
            <v>287</v>
          </cell>
          <cell r="F154">
            <v>287</v>
          </cell>
        </row>
        <row r="155">
          <cell r="A155" t="str">
            <v>6353 ЭКСТРА Папа может вар п/о 0.4кг 8шт.  ОСТАНКИНО</v>
          </cell>
          <cell r="D155">
            <v>1321</v>
          </cell>
          <cell r="F155">
            <v>1326</v>
          </cell>
        </row>
        <row r="156">
          <cell r="A156" t="str">
            <v>6392 ФИЛЕЙНАЯ Папа может вар п/о 0.4кг. ОСТАНКИНО</v>
          </cell>
          <cell r="D156">
            <v>3371</v>
          </cell>
          <cell r="F156">
            <v>3373</v>
          </cell>
        </row>
        <row r="157">
          <cell r="A157" t="str">
            <v>6448 СВИНИНА МАДЕРА с/к с/н в/у 1/100 10шт.   ОСТАНКИНО</v>
          </cell>
          <cell r="D157">
            <v>159</v>
          </cell>
          <cell r="F157">
            <v>159</v>
          </cell>
        </row>
        <row r="158">
          <cell r="A158" t="str">
            <v>6453 ЭКСТРА Папа может с/к с/н в/у 1/100 14шт.   ОСТАНКИНО</v>
          </cell>
          <cell r="D158">
            <v>1874</v>
          </cell>
          <cell r="F158">
            <v>1877</v>
          </cell>
        </row>
        <row r="159">
          <cell r="A159" t="str">
            <v>6454 АРОМАТНАЯ с/к с/н в/у 1/100 10шт.  ОСТАНКИНО</v>
          </cell>
          <cell r="D159">
            <v>1612</v>
          </cell>
          <cell r="F159">
            <v>1613</v>
          </cell>
        </row>
        <row r="160">
          <cell r="A160" t="str">
            <v>6459 СЕРВЕЛАТ ШВЕЙЦАРСК. в/к с/н в/у 1/100*10  ОСТАНКИНО</v>
          </cell>
          <cell r="D160">
            <v>1085</v>
          </cell>
          <cell r="F160">
            <v>1085</v>
          </cell>
        </row>
        <row r="161">
          <cell r="A161" t="str">
            <v>6470 ВЕТЧ.МРАМОРНАЯ в/у_45с  ОСТАНКИНО</v>
          </cell>
          <cell r="D161">
            <v>37.6</v>
          </cell>
          <cell r="F161">
            <v>37.6</v>
          </cell>
        </row>
        <row r="162">
          <cell r="A162" t="str">
            <v>6495 ВЕТЧ.МРАМОРНАЯ в/у срез 0.3кг 6шт_45с  ОСТАНКИНО</v>
          </cell>
          <cell r="D162">
            <v>363</v>
          </cell>
          <cell r="F162">
            <v>363</v>
          </cell>
        </row>
        <row r="163">
          <cell r="A163" t="str">
            <v>6527 ШПИКАЧКИ СОЧНЫЕ ПМ сар б/о мгс 1*3 45с ОСТАНКИНО</v>
          </cell>
          <cell r="D163">
            <v>354.74900000000002</v>
          </cell>
          <cell r="F163">
            <v>356.77100000000002</v>
          </cell>
        </row>
        <row r="164">
          <cell r="A164" t="str">
            <v>6528 ШПИКАЧКИ СОЧНЫЕ ПМ сар б/о мгс 0.4кг 45с  ОСТАНКИНО</v>
          </cell>
          <cell r="D164">
            <v>58</v>
          </cell>
          <cell r="F164">
            <v>58</v>
          </cell>
        </row>
        <row r="165">
          <cell r="A165" t="str">
            <v>6586 МРАМОРНАЯ И БАЛЫКОВАЯ в/к с/н мгс 1/90 ОСТАНКИНО</v>
          </cell>
          <cell r="D165">
            <v>20</v>
          </cell>
          <cell r="F165">
            <v>20</v>
          </cell>
        </row>
        <row r="166">
          <cell r="A166" t="str">
            <v>6609 С ГОВЯДИНОЙ ПМ сар б/о мгс 0.4кг_45с ОСТАНКИНО</v>
          </cell>
          <cell r="D166">
            <v>39</v>
          </cell>
          <cell r="F166">
            <v>39</v>
          </cell>
        </row>
        <row r="167">
          <cell r="A167" t="str">
            <v>6616 МОЛОЧНЫЕ КЛАССИЧЕСКИЕ сос п/о в/у 0.3кг  ОСТАНКИНО</v>
          </cell>
          <cell r="D167">
            <v>1919</v>
          </cell>
          <cell r="F167">
            <v>1920</v>
          </cell>
        </row>
        <row r="168">
          <cell r="A168" t="str">
            <v>6697 СЕРВЕЛАТ ФИНСКИЙ ПМ в/к в/у 0,35кг 8шт.  ОСТАНКИНО</v>
          </cell>
          <cell r="D168">
            <v>4321</v>
          </cell>
          <cell r="F168">
            <v>4331</v>
          </cell>
        </row>
        <row r="169">
          <cell r="A169" t="str">
            <v>6713 СОЧНЫЙ ГРИЛЬ ПМ сос п/о мгс 0.41кг 8шт.  ОСТАНКИНО</v>
          </cell>
          <cell r="D169">
            <v>1248</v>
          </cell>
          <cell r="F169">
            <v>1248</v>
          </cell>
        </row>
        <row r="170">
          <cell r="A170" t="str">
            <v>6724 МОЛОЧНЫЕ ПМ сос п/о мгс 0.41кг 10шт.  ОСТАНКИНО</v>
          </cell>
          <cell r="D170">
            <v>595</v>
          </cell>
          <cell r="F170">
            <v>596</v>
          </cell>
        </row>
        <row r="171">
          <cell r="A171" t="str">
            <v>6762 СЛИВОЧНЫЕ сос ц/о мгс 0.41кг 8шт.  ОСТАНКИНО</v>
          </cell>
          <cell r="D171">
            <v>1</v>
          </cell>
          <cell r="F171">
            <v>1</v>
          </cell>
        </row>
        <row r="172">
          <cell r="A172" t="str">
            <v>6765 РУБЛЕНЫЕ сос ц/о мгс 0.36кг 6шт.  ОСТАНКИНО</v>
          </cell>
          <cell r="D172">
            <v>383</v>
          </cell>
          <cell r="F172">
            <v>383</v>
          </cell>
        </row>
        <row r="173">
          <cell r="A173" t="str">
            <v>6785 ВЕНСКАЯ САЛЯМИ п/к в/у 0.33кг 8шт.  ОСТАНКИНО</v>
          </cell>
          <cell r="D173">
            <v>106</v>
          </cell>
          <cell r="F173">
            <v>106</v>
          </cell>
        </row>
        <row r="174">
          <cell r="A174" t="str">
            <v>6787 СЕРВЕЛАТ КРЕМЛЕВСКИЙ в/к в/у 0,33кг 8шт.  ОСТАНКИНО</v>
          </cell>
          <cell r="D174">
            <v>154</v>
          </cell>
          <cell r="F174">
            <v>155</v>
          </cell>
        </row>
        <row r="175">
          <cell r="A175" t="str">
            <v>6793 БАЛЫКОВАЯ в/к в/у 0,33кг 8шт.  ОСТАНКИНО</v>
          </cell>
          <cell r="D175">
            <v>309</v>
          </cell>
          <cell r="F175">
            <v>309</v>
          </cell>
        </row>
        <row r="176">
          <cell r="A176" t="str">
            <v>6829 МОЛОЧНЫЕ КЛАССИЧЕСКИЕ сос п/о мгс 2*4_С  ОСТАНКИНО</v>
          </cell>
          <cell r="D176">
            <v>875.09299999999996</v>
          </cell>
          <cell r="F176">
            <v>881.37</v>
          </cell>
        </row>
        <row r="177">
          <cell r="A177" t="str">
            <v>6837 ФИЛЕЙНЫЕ Папа Может сос ц/о мгс 0.4кг  ОСТАНКИНО</v>
          </cell>
          <cell r="D177">
            <v>1079</v>
          </cell>
          <cell r="F177">
            <v>1079</v>
          </cell>
        </row>
        <row r="178">
          <cell r="A178" t="str">
            <v>6842 ДЫМОВИЦА ИЗ ОКОРОКА к/в мл/к в/у 0,3кг  ОСТАНКИНО</v>
          </cell>
          <cell r="D178">
            <v>212</v>
          </cell>
          <cell r="F178">
            <v>212</v>
          </cell>
        </row>
        <row r="179">
          <cell r="A179" t="str">
            <v>6861 ДОМАШНИЙ РЕЦЕПТ Коровино вар п/о  ОСТАНКИНО</v>
          </cell>
          <cell r="D179">
            <v>1092.4000000000001</v>
          </cell>
          <cell r="F179">
            <v>1100.252</v>
          </cell>
        </row>
        <row r="180">
          <cell r="A180" t="str">
            <v>6866 ВЕТЧ.НЕЖНАЯ Коровино п/о_Маяк  ОСТАНКИНО</v>
          </cell>
          <cell r="D180">
            <v>205.5</v>
          </cell>
          <cell r="F180">
            <v>205.5</v>
          </cell>
        </row>
        <row r="181">
          <cell r="A181" t="str">
            <v>7001 КЛАССИЧЕСКИЕ Папа может сар б/о мгс 1*3  ОСТАНКИНО</v>
          </cell>
          <cell r="D181">
            <v>255.565</v>
          </cell>
          <cell r="F181">
            <v>256.66199999999998</v>
          </cell>
        </row>
        <row r="182">
          <cell r="A182" t="str">
            <v>7040 С ИНДЕЙКОЙ ПМ сос ц/о в/у 1/270 8шт.  ОСТАНКИНО</v>
          </cell>
          <cell r="D182">
            <v>191</v>
          </cell>
          <cell r="F182">
            <v>191</v>
          </cell>
        </row>
        <row r="183">
          <cell r="A183" t="str">
            <v>7059 ШПИКАЧКИ СОЧНЫЕ С БЕК. п/о мгс 0.3кг_60с  ОСТАНКИНО</v>
          </cell>
          <cell r="D183">
            <v>359</v>
          </cell>
          <cell r="F183">
            <v>359</v>
          </cell>
        </row>
        <row r="184">
          <cell r="A184" t="str">
            <v>7066 СОЧНЫЕ ПМ сос п/о мгс 0.41кг 10шт_50с  ОСТАНКИНО</v>
          </cell>
          <cell r="D184">
            <v>7437</v>
          </cell>
          <cell r="F184">
            <v>7469</v>
          </cell>
        </row>
        <row r="185">
          <cell r="A185" t="str">
            <v>7070 СОЧНЫЕ ПМ сос п/о мгс 1.5*4_А_50с  ОСТАНКИНО</v>
          </cell>
          <cell r="D185">
            <v>2804.7089999999998</v>
          </cell>
          <cell r="F185">
            <v>2810.8829999999998</v>
          </cell>
        </row>
        <row r="186">
          <cell r="A186" t="str">
            <v>7073 МОЛОЧ.ПРЕМИУМ ПМ сос п/о в/у 1/350_50с  ОСТАНКИНО</v>
          </cell>
          <cell r="D186">
            <v>1518</v>
          </cell>
          <cell r="F186">
            <v>1518</v>
          </cell>
        </row>
        <row r="187">
          <cell r="A187" t="str">
            <v>7074 МОЛОЧ.ПРЕМИУМ ПМ сос п/о мгс 0.6кг_50с  ОСТАНКИНО</v>
          </cell>
          <cell r="D187">
            <v>44</v>
          </cell>
          <cell r="F187">
            <v>44</v>
          </cell>
        </row>
        <row r="188">
          <cell r="A188" t="str">
            <v>7075 МОЛОЧ.ПРЕМИУМ ПМ сос п/о мгс 1.5*4_О_50с  ОСТАНКИНО</v>
          </cell>
          <cell r="D188">
            <v>75.400000000000006</v>
          </cell>
          <cell r="F188">
            <v>75.400000000000006</v>
          </cell>
        </row>
        <row r="189">
          <cell r="A189" t="str">
            <v>7077 МЯСНЫЕ С ГОВЯД.ПМ сос п/о мгс 0.4кг_50с  ОСТАНКИНО</v>
          </cell>
          <cell r="D189">
            <v>1758</v>
          </cell>
          <cell r="F189">
            <v>1765</v>
          </cell>
        </row>
        <row r="190">
          <cell r="A190" t="str">
            <v>7080 СЛИВОЧНЫЕ ПМ сос п/о мгс 0.41кг 10шт. 50с  ОСТАНКИНО</v>
          </cell>
          <cell r="D190">
            <v>2886</v>
          </cell>
          <cell r="F190">
            <v>2890</v>
          </cell>
        </row>
        <row r="191">
          <cell r="A191" t="str">
            <v>7082 СЛИВОЧНЫЕ ПМ сос п/о мгс 1.5*4_50с  ОСТАНКИНО</v>
          </cell>
          <cell r="D191">
            <v>158.19999999999999</v>
          </cell>
          <cell r="F191">
            <v>162.91900000000001</v>
          </cell>
        </row>
        <row r="192">
          <cell r="A192" t="str">
            <v>7087 ШПИК С ЧЕСНОК.И ПЕРЦЕМ к/в в/у 0.3кг_50с  ОСТАНКИНО</v>
          </cell>
          <cell r="D192">
            <v>283</v>
          </cell>
          <cell r="F192">
            <v>283</v>
          </cell>
        </row>
        <row r="193">
          <cell r="A193" t="str">
            <v>7090 СВИНИНА ПО-ДОМ. к/в мл/к в/у 0.3кг_50с  ОСТАНКИНО</v>
          </cell>
          <cell r="D193">
            <v>645</v>
          </cell>
          <cell r="F193">
            <v>645</v>
          </cell>
        </row>
        <row r="194">
          <cell r="A194" t="str">
            <v>7092 БЕКОН Папа может с/к с/н в/у 1/140_50с  ОСТАНКИНО</v>
          </cell>
          <cell r="D194">
            <v>993</v>
          </cell>
          <cell r="F194">
            <v>1003</v>
          </cell>
        </row>
        <row r="195">
          <cell r="A195" t="str">
            <v>7106 ТОСКАНО с/к с/н мгс 1/90 12шт.  ОСТАНКИНО</v>
          </cell>
          <cell r="D195">
            <v>44</v>
          </cell>
          <cell r="F195">
            <v>44</v>
          </cell>
        </row>
        <row r="196">
          <cell r="A196" t="str">
            <v>7107 САН-РЕМО с/в с/н мгс 1/90 12шт.  ОСТАНКИНО</v>
          </cell>
          <cell r="D196">
            <v>49</v>
          </cell>
          <cell r="F196">
            <v>49</v>
          </cell>
        </row>
        <row r="197">
          <cell r="A197" t="str">
            <v>7149 БАЛЫКОВАЯ Коровино п/к в/у 0.84кг_50с  ОСТАНКИНО</v>
          </cell>
          <cell r="D197">
            <v>47</v>
          </cell>
          <cell r="F197">
            <v>47</v>
          </cell>
        </row>
        <row r="198">
          <cell r="A198" t="str">
            <v>7154 СЕРВЕЛАТ ЗЕРНИСТЫЙ ПМ в/к в/у 0.35кг_50с  ОСТАНКИНО</v>
          </cell>
          <cell r="D198">
            <v>2968</v>
          </cell>
          <cell r="F198">
            <v>2975</v>
          </cell>
        </row>
        <row r="199">
          <cell r="A199" t="str">
            <v>7157 СЕРВЕЛАТ ЗЕРНИСНЫЙ ПМ в/к в/у_50с  ОСТАНКИНО</v>
          </cell>
          <cell r="D199">
            <v>64.900000000000006</v>
          </cell>
          <cell r="F199">
            <v>64.900000000000006</v>
          </cell>
        </row>
        <row r="200">
          <cell r="A200" t="str">
            <v>7166 СЕРВЕЛТ ОХОТНИЧИЙ ПМ в/к в/у_50с  ОСТАНКИНО</v>
          </cell>
          <cell r="D200">
            <v>424.4</v>
          </cell>
          <cell r="F200">
            <v>425.80399999999997</v>
          </cell>
        </row>
        <row r="201">
          <cell r="A201" t="str">
            <v>7169 СЕРВЕЛАТ ОХОТНИЧИЙ ПМ в/к в/у 0.35кг_50с  ОСТАНКИНО</v>
          </cell>
          <cell r="D201">
            <v>2838</v>
          </cell>
          <cell r="F201">
            <v>2844</v>
          </cell>
        </row>
        <row r="202">
          <cell r="A202" t="str">
            <v>7187 ГРУДИНКА ПРЕМИУМ к/в мл/к в/у 0,3кг_50с ОСТАНКИНО</v>
          </cell>
          <cell r="D202">
            <v>1019</v>
          </cell>
          <cell r="F202">
            <v>1019</v>
          </cell>
        </row>
        <row r="203">
          <cell r="A203" t="str">
            <v>7227 САЛЯМИ ФИНСКАЯ Папа может с/к в/у 1/180  ОСТАНКИНО</v>
          </cell>
          <cell r="D203">
            <v>17</v>
          </cell>
          <cell r="F203">
            <v>17</v>
          </cell>
        </row>
        <row r="204">
          <cell r="A204" t="str">
            <v>7231 КЛАССИЧЕСКАЯ ПМ вар п/о 0,3кг 8шт_209к ОСТАНКИНО</v>
          </cell>
          <cell r="D204">
            <v>1513</v>
          </cell>
          <cell r="F204">
            <v>1514</v>
          </cell>
        </row>
        <row r="205">
          <cell r="A205" t="str">
            <v>7232 БОЯNСКАЯ ПМ п/к в/у 0,28кг 8шт_209к ОСТАНКИНО</v>
          </cell>
          <cell r="D205">
            <v>1464</v>
          </cell>
          <cell r="F205">
            <v>1474</v>
          </cell>
        </row>
        <row r="206">
          <cell r="A206" t="str">
            <v>7235 ВЕТЧ.КЛАССИЧЕСКАЯ ПМ п/о 0,35кг 8шт_209к ОСТАНКИНО</v>
          </cell>
          <cell r="D206">
            <v>70</v>
          </cell>
          <cell r="F206">
            <v>71</v>
          </cell>
        </row>
        <row r="207">
          <cell r="A207" t="str">
            <v>7236 СЕРВЕЛАТ КАРЕЛЬСКИЙ в/к в/у 0,28кг_209к ОСТАНКИНО</v>
          </cell>
          <cell r="D207">
            <v>3698</v>
          </cell>
          <cell r="F207">
            <v>3713</v>
          </cell>
        </row>
        <row r="208">
          <cell r="A208" t="str">
            <v>7241 САЛЯМИ Папа может п/к в/у 0,28кг_209к ОСТАНКИНО</v>
          </cell>
          <cell r="D208">
            <v>912</v>
          </cell>
          <cell r="F208">
            <v>913</v>
          </cell>
        </row>
        <row r="209">
          <cell r="A209" t="str">
            <v>7245 ВЕТЧ.ФИЛЕЙНАЯ ПМ п/о 0,4кг 8шт ОСТАНКИНО</v>
          </cell>
          <cell r="D209">
            <v>100</v>
          </cell>
          <cell r="F209">
            <v>101</v>
          </cell>
        </row>
        <row r="210">
          <cell r="A210" t="str">
            <v>7252 СЕРВЕЛАТ ФИНСКИЙ ПМ в/к с/н мгс 1/100*12  ОСТАНКИНО</v>
          </cell>
          <cell r="D210">
            <v>1</v>
          </cell>
          <cell r="F210">
            <v>1</v>
          </cell>
        </row>
        <row r="211">
          <cell r="A211" t="str">
            <v>7271 МЯСНЫЕ С ГОВЯДИНОЙ ПМ сос п/о мгс 1.5*4 ВЕС  ОСТАНКИНО</v>
          </cell>
          <cell r="D211">
            <v>66.2</v>
          </cell>
          <cell r="F211">
            <v>66.2</v>
          </cell>
        </row>
        <row r="212">
          <cell r="A212" t="str">
            <v>7284 ДЛЯ ДЕТЕЙ сос п/о мгс 0,33кг 6шт  ОСТАНКИНО</v>
          </cell>
          <cell r="D212">
            <v>139</v>
          </cell>
          <cell r="F212">
            <v>140</v>
          </cell>
        </row>
        <row r="213">
          <cell r="A213" t="str">
            <v>7332 БОЯРСКАЯ ПМ п/к в/у 0.28кг_СНГ  ОСТАНКИНО</v>
          </cell>
          <cell r="D213">
            <v>82</v>
          </cell>
          <cell r="F213">
            <v>82</v>
          </cell>
        </row>
        <row r="214">
          <cell r="A214" t="str">
            <v>7333 СЕРВЕЛАТ ОХОТНИЧИЙ ПМ в/к в/у 0.28кг_СНГ  ОСТАНКИНО</v>
          </cell>
          <cell r="D214">
            <v>106</v>
          </cell>
          <cell r="F214">
            <v>108</v>
          </cell>
        </row>
        <row r="215">
          <cell r="A215" t="str">
            <v>7343 СЕЙЧАС СЕЗОН ПМ вар п/о 0,4кг  ОСТАНКИНО</v>
          </cell>
          <cell r="D215">
            <v>507</v>
          </cell>
          <cell r="F215">
            <v>507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260</v>
          </cell>
          <cell r="F216">
            <v>260</v>
          </cell>
        </row>
        <row r="217">
          <cell r="A217" t="str">
            <v>8391 Сыр творожный с зеленью 60% Папа может 140 гр.  ОСТАНКИНО</v>
          </cell>
          <cell r="D217">
            <v>103</v>
          </cell>
          <cell r="F217">
            <v>103</v>
          </cell>
        </row>
        <row r="218">
          <cell r="A218" t="str">
            <v>8398 Сыр ПАПА МОЖЕТ "Тильзитер" 45% 180 г  ОСТАНКИНО</v>
          </cell>
          <cell r="D218">
            <v>381</v>
          </cell>
          <cell r="F218">
            <v>382</v>
          </cell>
        </row>
        <row r="219">
          <cell r="A219" t="str">
            <v>8411 Сыр ПАПА МОЖЕТ "Гауда Голд" 45% 180 г  ОСТАНКИНО</v>
          </cell>
          <cell r="D219">
            <v>289</v>
          </cell>
          <cell r="F219">
            <v>289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728</v>
          </cell>
          <cell r="F220">
            <v>729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32</v>
          </cell>
          <cell r="F221">
            <v>32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25</v>
          </cell>
          <cell r="F222">
            <v>25</v>
          </cell>
        </row>
        <row r="223">
          <cell r="A223" t="str">
            <v>8452 Сыр колбасный копченый Папа Может 400 гр  ОСТАНКИНО</v>
          </cell>
          <cell r="D223">
            <v>9</v>
          </cell>
          <cell r="F223">
            <v>9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804</v>
          </cell>
          <cell r="F224">
            <v>805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8</v>
          </cell>
          <cell r="F225">
            <v>8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19</v>
          </cell>
          <cell r="F226">
            <v>20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73</v>
          </cell>
          <cell r="F227">
            <v>74</v>
          </cell>
        </row>
        <row r="228">
          <cell r="A228" t="str">
            <v>8831 Сыр ПАПА МОЖЕТ "Министерский" 180гр, 45 %  ОСТАНКИНО</v>
          </cell>
          <cell r="D228">
            <v>71</v>
          </cell>
          <cell r="F228">
            <v>71</v>
          </cell>
        </row>
        <row r="229">
          <cell r="A229" t="str">
            <v>8855 Сыр ПАПА МОЖЕТ "Папин завтрак" 180гр, 45 %  ОСТАНКИНО</v>
          </cell>
          <cell r="D229">
            <v>33</v>
          </cell>
          <cell r="F229">
            <v>33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100</v>
          </cell>
          <cell r="F230">
            <v>102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143</v>
          </cell>
          <cell r="F231">
            <v>143</v>
          </cell>
        </row>
        <row r="232">
          <cell r="A232" t="str">
            <v>Балыковая с/к 200 гр. срез "Эликатессе" термоформ.пак.  СПК</v>
          </cell>
          <cell r="D232">
            <v>110</v>
          </cell>
          <cell r="F232">
            <v>110</v>
          </cell>
        </row>
        <row r="233">
          <cell r="A233" t="str">
            <v>БОНУС МОЛОЧНЫЕ КЛАССИЧЕСКИЕ сос п/о в/у 0.3кг (6084)  ОСТАНКИНО</v>
          </cell>
          <cell r="D233">
            <v>50</v>
          </cell>
          <cell r="F233">
            <v>50</v>
          </cell>
        </row>
        <row r="234">
          <cell r="A234" t="str">
            <v>БОНУС МОЛОЧНЫЕ КЛАССИЧЕСКИЕ сос п/о мгс 2*4_С (4980)  ОСТАНКИНО</v>
          </cell>
          <cell r="D234">
            <v>18</v>
          </cell>
          <cell r="F234">
            <v>18</v>
          </cell>
        </row>
        <row r="235">
          <cell r="A235" t="str">
            <v>БОНУС СОЧНЫЕ Папа может сос п/о мгс 1.5*4 (6954)  ОСТАНКИНО</v>
          </cell>
          <cell r="D235">
            <v>153</v>
          </cell>
          <cell r="F235">
            <v>153</v>
          </cell>
        </row>
        <row r="236">
          <cell r="A236" t="str">
            <v>БОНУС СОЧНЫЕ сос п/о мгс 0.41кг_UZ (6087)  ОСТАНКИНО</v>
          </cell>
          <cell r="D236">
            <v>159</v>
          </cell>
          <cell r="F236">
            <v>159</v>
          </cell>
        </row>
        <row r="237">
          <cell r="A237" t="str">
            <v>Бутербродная вареная 0,47 кг шт.  СПК</v>
          </cell>
          <cell r="D237">
            <v>25</v>
          </cell>
          <cell r="F237">
            <v>25</v>
          </cell>
        </row>
        <row r="238">
          <cell r="A238" t="str">
            <v>Вацлавская п/к (черева) 390 гр.шт. термоус.пак  СПК</v>
          </cell>
          <cell r="D238">
            <v>18</v>
          </cell>
          <cell r="F238">
            <v>18</v>
          </cell>
        </row>
        <row r="239">
          <cell r="A239" t="str">
            <v>Ветчина Альтаирская Столовая (для ХОРЕКА)  СПК</v>
          </cell>
          <cell r="D239">
            <v>4.8920000000000003</v>
          </cell>
          <cell r="F239">
            <v>4.8920000000000003</v>
          </cell>
        </row>
        <row r="240">
          <cell r="A240" t="str">
            <v>Готовые бельмеши сочные с мясом ТМ Горячая штучка 0,3кг зам  ПОКОМ</v>
          </cell>
          <cell r="D240">
            <v>3</v>
          </cell>
          <cell r="F240">
            <v>468</v>
          </cell>
        </row>
        <row r="241">
          <cell r="A241" t="str">
            <v>Готовые чебупели острые с мясом 0,24кг ТМ Горячая штучка  ПОКОМ</v>
          </cell>
          <cell r="D241">
            <v>3</v>
          </cell>
          <cell r="F241">
            <v>451</v>
          </cell>
        </row>
        <row r="242">
          <cell r="A242" t="str">
            <v>Готовые чебупели острые с мясом Горячая штучка 0,3 кг зам  ПОКОМ</v>
          </cell>
          <cell r="F242">
            <v>1</v>
          </cell>
        </row>
        <row r="243">
          <cell r="A243" t="str">
            <v>Готовые чебупели с ветчиной и сыром Горячая штучка 0,3кг зам  ПОКОМ</v>
          </cell>
          <cell r="F243">
            <v>1</v>
          </cell>
        </row>
        <row r="244">
          <cell r="A244" t="str">
            <v>Готовые чебупели с ветчиной и сыром ТМ Горячая штучка флоу-пак 0,24 кг.  ПОКОМ</v>
          </cell>
          <cell r="D244">
            <v>392</v>
          </cell>
          <cell r="F244">
            <v>2446</v>
          </cell>
        </row>
        <row r="245">
          <cell r="A245" t="str">
            <v>Готовые чебупели сочные с мясом ТМ Горячая штучка  0,3кг зам  ПОКОМ</v>
          </cell>
          <cell r="F245">
            <v>4</v>
          </cell>
        </row>
        <row r="246">
          <cell r="A246" t="str">
            <v>Готовые чебупели сочные с мясом ТМ Горячая штучка флоу-пак 0,24 кг  ПОКОМ</v>
          </cell>
          <cell r="D246">
            <v>562</v>
          </cell>
          <cell r="F246">
            <v>2114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649</v>
          </cell>
        </row>
        <row r="248">
          <cell r="A248" t="str">
            <v>Гуцульская с/к "КолбасГрад" 160 гр.шт. термоус. пак  СПК</v>
          </cell>
          <cell r="D248">
            <v>58</v>
          </cell>
          <cell r="F248">
            <v>58</v>
          </cell>
        </row>
        <row r="249">
          <cell r="A249" t="str">
            <v>Дельгаро с/в "Эликатессе" 140 гр.шт.  СПК</v>
          </cell>
          <cell r="D249">
            <v>48</v>
          </cell>
          <cell r="F249">
            <v>51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125</v>
          </cell>
          <cell r="F250">
            <v>125</v>
          </cell>
        </row>
        <row r="251">
          <cell r="A251" t="str">
            <v>Докторская вареная в/с  СПК</v>
          </cell>
          <cell r="D251">
            <v>1</v>
          </cell>
          <cell r="F251">
            <v>1</v>
          </cell>
        </row>
        <row r="252">
          <cell r="A252" t="str">
            <v>Докторская вареная в/с 0,47 кг шт.  СПК</v>
          </cell>
          <cell r="D252">
            <v>18</v>
          </cell>
          <cell r="F252">
            <v>18</v>
          </cell>
        </row>
        <row r="253">
          <cell r="A253" t="str">
            <v>Докторская вареная термоус.пак. "Высокий вкус"  СПК</v>
          </cell>
          <cell r="D253">
            <v>21.4</v>
          </cell>
          <cell r="F253">
            <v>21.4</v>
          </cell>
        </row>
        <row r="254">
          <cell r="A254" t="str">
            <v>Европоддон (невозвратный)</v>
          </cell>
          <cell r="F254">
            <v>193</v>
          </cell>
        </row>
        <row r="255">
          <cell r="A255" t="str">
            <v>ЖАР-ладушки с клубникой и вишней ТМ Стародворье 0,2 кг ПОКОМ</v>
          </cell>
          <cell r="F255">
            <v>9</v>
          </cell>
        </row>
        <row r="256">
          <cell r="A256" t="str">
            <v>ЖАР-ладушки с мясом 0,2кг ТМ Стародворье  ПОКОМ</v>
          </cell>
          <cell r="D256">
            <v>5</v>
          </cell>
          <cell r="F256">
            <v>322</v>
          </cell>
        </row>
        <row r="257">
          <cell r="A257" t="str">
            <v>ЖАР-ладушки с яблоком и грушей ТМ Стародворье 0,2 кг. ПОКОМ</v>
          </cell>
          <cell r="D257">
            <v>1</v>
          </cell>
          <cell r="F257">
            <v>32</v>
          </cell>
        </row>
        <row r="258">
          <cell r="A258" t="str">
            <v>Жареные вареники с картофелем и беконом Добросельские 0,2 кг. ТМ Стародворье  ПОКОМ</v>
          </cell>
          <cell r="D258">
            <v>4</v>
          </cell>
          <cell r="F258">
            <v>402</v>
          </cell>
        </row>
        <row r="259">
          <cell r="A259" t="str">
            <v>К798 Сыч/Прод Коровино Российский 50% 200г НОВАЯ СЗМЖ  ОСТАНКИНО</v>
          </cell>
          <cell r="D259">
            <v>1246</v>
          </cell>
          <cell r="F259">
            <v>1246</v>
          </cell>
        </row>
        <row r="260">
          <cell r="A260" t="str">
            <v>К801 Сыч/Прод Коровино Тильзитер 50% 200г НОВАЯ СЗМЖ  ОСТАНКИНО</v>
          </cell>
          <cell r="D260">
            <v>1363</v>
          </cell>
          <cell r="F260">
            <v>1363</v>
          </cell>
        </row>
        <row r="261">
          <cell r="A261" t="str">
            <v>К811 Сыч/Прод Коровино Российский Оригин 50% ВЕС НОВАЯ (5 кг)  ОСТАНКИНО</v>
          </cell>
          <cell r="D261">
            <v>156.69999999999999</v>
          </cell>
          <cell r="F261">
            <v>156.69999999999999</v>
          </cell>
        </row>
        <row r="262">
          <cell r="A262" t="str">
            <v>К825 Сыч/Прод Коровино Тильзитер Оригин 50% ВЕС НОВАЯ (5 кг брус) СЗМЖ  ОСТАНКИНО</v>
          </cell>
          <cell r="D262">
            <v>71.099999999999994</v>
          </cell>
          <cell r="F262">
            <v>71.099999999999994</v>
          </cell>
        </row>
        <row r="263">
          <cell r="A263" t="str">
            <v>Карбонад Юбилейный термоус.пак.  СПК</v>
          </cell>
          <cell r="D263">
            <v>6.5</v>
          </cell>
          <cell r="F263">
            <v>6.5</v>
          </cell>
        </row>
        <row r="264">
          <cell r="A264" t="str">
            <v>Классическая вареная 400 гр.шт.  СПК</v>
          </cell>
          <cell r="D264">
            <v>31</v>
          </cell>
          <cell r="F264">
            <v>31</v>
          </cell>
        </row>
        <row r="265">
          <cell r="A265" t="str">
            <v>Классическая с/к 80 гр.шт.нар. (лоток с ср.защ.атм.)  СПК</v>
          </cell>
          <cell r="D265">
            <v>231</v>
          </cell>
          <cell r="F265">
            <v>231</v>
          </cell>
        </row>
        <row r="266">
          <cell r="A266" t="str">
            <v>Колбаски Мяснули оригинальные с/к 50 гр.шт. (в ср.защ.атм.)  СПК</v>
          </cell>
          <cell r="D266">
            <v>23</v>
          </cell>
          <cell r="F266">
            <v>23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637</v>
          </cell>
          <cell r="F267">
            <v>637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480</v>
          </cell>
          <cell r="F268">
            <v>480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157</v>
          </cell>
          <cell r="F269">
            <v>157</v>
          </cell>
        </row>
        <row r="270">
          <cell r="A270" t="str">
            <v>Круггетсы с сырным соусом ТМ Горячая штучка ТС Круггетсы флоу-пак 0,2 кг  ПОКОМ</v>
          </cell>
          <cell r="D270">
            <v>3</v>
          </cell>
          <cell r="F270">
            <v>731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425</v>
          </cell>
          <cell r="F271">
            <v>1408</v>
          </cell>
        </row>
        <row r="272">
          <cell r="A272" t="str">
            <v>Ла Фаворте с/в "Эликатессе" 140 гр.шт.  СПК</v>
          </cell>
          <cell r="D272">
            <v>90</v>
          </cell>
          <cell r="F272">
            <v>91</v>
          </cell>
        </row>
        <row r="273">
          <cell r="A273" t="str">
            <v>Ливерная Печеночная 250 гр.шт.  СПК</v>
          </cell>
          <cell r="D273">
            <v>15</v>
          </cell>
          <cell r="F273">
            <v>15</v>
          </cell>
        </row>
        <row r="274">
          <cell r="A274" t="str">
            <v>Любительская вареная термоус.пак. "Высокий вкус"  СПК</v>
          </cell>
          <cell r="D274">
            <v>106.6</v>
          </cell>
          <cell r="F274">
            <v>106.6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218.31299999999999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60</v>
          </cell>
        </row>
        <row r="277">
          <cell r="A277" t="str">
            <v>Мини-шарики с курочкой и сыром ТМ Зареченские ВЕС  ПОКОМ</v>
          </cell>
          <cell r="F277">
            <v>147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143</v>
          </cell>
          <cell r="F278">
            <v>2788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521</v>
          </cell>
          <cell r="F279">
            <v>2268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593</v>
          </cell>
          <cell r="F280">
            <v>2451</v>
          </cell>
        </row>
        <row r="281">
          <cell r="A281" t="str">
            <v>Наггетсы с куриным филе и сыром ТМ Вязанка 0,25 кг ПОКОМ</v>
          </cell>
          <cell r="D281">
            <v>622</v>
          </cell>
          <cell r="F281">
            <v>2315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2036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242</v>
          </cell>
        </row>
        <row r="284">
          <cell r="A284" t="str">
            <v>Оригинальная с перцем с/к  СПК</v>
          </cell>
          <cell r="D284">
            <v>117.85</v>
          </cell>
          <cell r="F284">
            <v>117.85</v>
          </cell>
        </row>
        <row r="285">
          <cell r="A285" t="str">
            <v>Паштет печеночный 140 гр.шт.  СПК</v>
          </cell>
          <cell r="D285">
            <v>28</v>
          </cell>
          <cell r="F285">
            <v>28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14</v>
          </cell>
          <cell r="F286">
            <v>393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4</v>
          </cell>
          <cell r="F287">
            <v>191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99</v>
          </cell>
          <cell r="F288">
            <v>1006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3</v>
          </cell>
          <cell r="F289">
            <v>148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639</v>
          </cell>
          <cell r="F290">
            <v>1799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113</v>
          </cell>
          <cell r="F291">
            <v>1867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</v>
          </cell>
          <cell r="F292">
            <v>406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130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25</v>
          </cell>
          <cell r="F294">
            <v>2490</v>
          </cell>
        </row>
        <row r="295">
          <cell r="A295" t="str">
            <v>Пельмени Бульмени с говядиной и свининой СЕВЕРНАЯ КОЛЛЕКЦИЯ 0,7кг ТМ Горячая штучка сфера  ПОКОМ</v>
          </cell>
          <cell r="D295">
            <v>268</v>
          </cell>
          <cell r="F295">
            <v>2004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13</v>
          </cell>
          <cell r="F296">
            <v>940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533</v>
          </cell>
          <cell r="F297">
            <v>2572</v>
          </cell>
        </row>
        <row r="298">
          <cell r="A298" t="str">
            <v>Пельмени Бульмени со сливочным маслом ТМ Горячая штучка. флоу-пак сфера 0,4 кг. ПОКОМ</v>
          </cell>
          <cell r="D298">
            <v>8</v>
          </cell>
          <cell r="F298">
            <v>1155</v>
          </cell>
        </row>
        <row r="299">
          <cell r="A299" t="str">
            <v>Пельмени Бульмени со сливочным маслом ТМ Горячая штучка.флоу-пак сфера 0,7 кг. ПОКОМ</v>
          </cell>
          <cell r="D299">
            <v>1028</v>
          </cell>
          <cell r="F299">
            <v>3226</v>
          </cell>
        </row>
        <row r="300">
          <cell r="A300" t="str">
            <v>Пельмени Бульмени хрустящие с мясом 0,22 кг ТМ Горячая штучка  ПОКОМ</v>
          </cell>
          <cell r="D300">
            <v>12</v>
          </cell>
          <cell r="F300">
            <v>195</v>
          </cell>
        </row>
        <row r="301">
          <cell r="A301" t="str">
            <v>Пельмени Добросельские со свининой и говядиной ТМ Стародворье флоу-пак клас. форма 0,65 кг.  ПОКОМ</v>
          </cell>
          <cell r="D301">
            <v>4</v>
          </cell>
          <cell r="F301">
            <v>143</v>
          </cell>
        </row>
        <row r="302">
          <cell r="A302" t="str">
            <v>Пельмени Зареченские сфера 5 кг.  ПОКОМ</v>
          </cell>
          <cell r="F302">
            <v>10</v>
          </cell>
        </row>
        <row r="303">
          <cell r="A303" t="str">
            <v>Пельмени Медвежьи ушки с фермерскими сливками 0,7кг  ПОКОМ</v>
          </cell>
          <cell r="F303">
            <v>4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7</v>
          </cell>
          <cell r="F304">
            <v>562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3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2</v>
          </cell>
          <cell r="F306">
            <v>387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20</v>
          </cell>
          <cell r="F307">
            <v>504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1050</v>
          </cell>
        </row>
        <row r="309">
          <cell r="A309" t="str">
            <v>Пельмени Сочные сфера 0,8 кг ТМ Стародворье  ПОКОМ</v>
          </cell>
          <cell r="D309">
            <v>2</v>
          </cell>
          <cell r="F309">
            <v>67</v>
          </cell>
        </row>
        <row r="310">
          <cell r="A310" t="str">
            <v>Пирожки с мясом 3,7кг ВЕС ТМ Зареченские  ПОКОМ</v>
          </cell>
          <cell r="F310">
            <v>91.813000000000002</v>
          </cell>
        </row>
        <row r="311">
          <cell r="A311" t="str">
            <v>Ричеза с/к 230 гр.шт.  СПК</v>
          </cell>
          <cell r="D311">
            <v>77</v>
          </cell>
          <cell r="F311">
            <v>77</v>
          </cell>
        </row>
        <row r="312">
          <cell r="A312" t="str">
            <v>Сальчетти с/к 230 гр.шт.  СПК</v>
          </cell>
          <cell r="D312">
            <v>195</v>
          </cell>
          <cell r="F312">
            <v>195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64</v>
          </cell>
          <cell r="F313">
            <v>64</v>
          </cell>
        </row>
        <row r="314">
          <cell r="A314" t="str">
            <v>Салями с/к 100 гр.шт.нар. (лоток с ср.защ.атм.)  СПК</v>
          </cell>
          <cell r="D314">
            <v>201</v>
          </cell>
          <cell r="F314">
            <v>201</v>
          </cell>
        </row>
        <row r="315">
          <cell r="A315" t="str">
            <v>Салями Трюфель с/в "Эликатессе" 0,16 кг.шт.  СПК</v>
          </cell>
          <cell r="D315">
            <v>132</v>
          </cell>
          <cell r="F315">
            <v>133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68.5</v>
          </cell>
          <cell r="F316">
            <v>68.5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22</v>
          </cell>
          <cell r="F317">
            <v>22</v>
          </cell>
        </row>
        <row r="318">
          <cell r="A318" t="str">
            <v>Сардельки Необыкновенные (черева) 400 гр.шт. (лоток с ср.защ.атм.)  СПК</v>
          </cell>
          <cell r="D318">
            <v>20</v>
          </cell>
          <cell r="F318">
            <v>20</v>
          </cell>
        </row>
        <row r="319">
          <cell r="A319" t="str">
            <v>Семейная с чесночком Экстра вареная  СПК</v>
          </cell>
          <cell r="D319">
            <v>6.5</v>
          </cell>
          <cell r="F319">
            <v>6.5</v>
          </cell>
        </row>
        <row r="320">
          <cell r="A320" t="str">
            <v>Сервелат Европейский в/к, в/с 0,38 кг.шт.термофор.пак  СПК</v>
          </cell>
          <cell r="D320">
            <v>20</v>
          </cell>
          <cell r="F320">
            <v>21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15</v>
          </cell>
          <cell r="F321">
            <v>15</v>
          </cell>
        </row>
        <row r="322">
          <cell r="A322" t="str">
            <v>Сервелат Финский в/к 0,38 кг.шт. термофор.пак.  СПК</v>
          </cell>
          <cell r="D322">
            <v>10</v>
          </cell>
          <cell r="F322">
            <v>10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83</v>
          </cell>
          <cell r="F323">
            <v>83</v>
          </cell>
        </row>
        <row r="324">
          <cell r="A324" t="str">
            <v>Сервелат Фирменный в/к 250 гр.шт. термоформ.пак.  СПК</v>
          </cell>
          <cell r="D324">
            <v>5</v>
          </cell>
          <cell r="F324">
            <v>5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81</v>
          </cell>
          <cell r="F325">
            <v>81</v>
          </cell>
        </row>
        <row r="326">
          <cell r="A326" t="str">
            <v>Сибирская особая с/к 0,235 кг шт.  СПК</v>
          </cell>
          <cell r="D326">
            <v>142</v>
          </cell>
          <cell r="F326">
            <v>142</v>
          </cell>
        </row>
        <row r="327">
          <cell r="A327" t="str">
            <v>Сосиски "Баварские" 0,36 кг.шт. вак.упак.  СПК</v>
          </cell>
          <cell r="D327">
            <v>10</v>
          </cell>
          <cell r="F327">
            <v>10</v>
          </cell>
        </row>
        <row r="328">
          <cell r="A328" t="str">
            <v>Сосиски "Молочные" 0,36 кг.шт. вак.упак.  СПК</v>
          </cell>
          <cell r="D328">
            <v>10</v>
          </cell>
          <cell r="F328">
            <v>10</v>
          </cell>
        </row>
        <row r="329">
          <cell r="A329" t="str">
            <v>Сосиски Баварские особые "Сибирский стандарт" (в ср.защ.атм.)  СПК</v>
          </cell>
          <cell r="D329">
            <v>1</v>
          </cell>
          <cell r="F329">
            <v>1</v>
          </cell>
        </row>
        <row r="330">
          <cell r="A330" t="str">
            <v>Сосиски Классические (в ср.защ.атм.) СПК</v>
          </cell>
          <cell r="D330">
            <v>16</v>
          </cell>
          <cell r="F330">
            <v>16</v>
          </cell>
        </row>
        <row r="331">
          <cell r="A331" t="str">
            <v>Сосиски Мусульманские "Просто выгодно" (в ср.защ.атм.)  СПК</v>
          </cell>
          <cell r="D331">
            <v>10</v>
          </cell>
          <cell r="F331">
            <v>10</v>
          </cell>
        </row>
        <row r="332">
          <cell r="A332" t="str">
            <v>Сосиски Хот-дог подкопченные (лоток с ср.защ.атм.)  СПК</v>
          </cell>
          <cell r="D332">
            <v>11</v>
          </cell>
          <cell r="F332">
            <v>11</v>
          </cell>
        </row>
        <row r="333">
          <cell r="A333" t="str">
            <v>Сочный мегачебурек ТМ Зареченские ВЕС ПОКОМ</v>
          </cell>
          <cell r="D333">
            <v>13.2</v>
          </cell>
          <cell r="F333">
            <v>152.36000000000001</v>
          </cell>
        </row>
        <row r="334">
          <cell r="A334" t="str">
            <v>Торо Неро с/в "Эликатессе" 140 гр.шт.  СПК</v>
          </cell>
          <cell r="D334">
            <v>48</v>
          </cell>
          <cell r="F334">
            <v>49</v>
          </cell>
        </row>
        <row r="335">
          <cell r="A335" t="str">
            <v>Утренняя вареная ВЕС СПК</v>
          </cell>
          <cell r="D335">
            <v>10.5</v>
          </cell>
          <cell r="F335">
            <v>10.5</v>
          </cell>
        </row>
        <row r="336">
          <cell r="A336" t="str">
            <v>Уши свиные копченые к пиву 0,15кг нар. д/ф шт.  СПК</v>
          </cell>
          <cell r="D336">
            <v>41</v>
          </cell>
          <cell r="F336">
            <v>41</v>
          </cell>
        </row>
        <row r="337">
          <cell r="A337" t="str">
            <v>Фестивальная пора с/к 100 гр.шт.нар. (лоток с ср.защ.атм.)  СПК</v>
          </cell>
          <cell r="D337">
            <v>63</v>
          </cell>
          <cell r="F337">
            <v>63</v>
          </cell>
        </row>
        <row r="338">
          <cell r="A338" t="str">
            <v>Фестивальная пора с/к 235 гр.шт.  СПК</v>
          </cell>
          <cell r="D338">
            <v>320</v>
          </cell>
          <cell r="F338">
            <v>320</v>
          </cell>
        </row>
        <row r="339">
          <cell r="A339" t="str">
            <v>Фестивальная пора с/к термоус.пак  СПК</v>
          </cell>
          <cell r="D339">
            <v>27.4</v>
          </cell>
          <cell r="F339">
            <v>27.4</v>
          </cell>
        </row>
        <row r="340">
          <cell r="A340" t="str">
            <v>Фирменная с/к 200 гр. срез "Эликатессе" термоформ.пак.  СПК</v>
          </cell>
          <cell r="D340">
            <v>152</v>
          </cell>
          <cell r="F340">
            <v>152</v>
          </cell>
        </row>
        <row r="341">
          <cell r="A341" t="str">
            <v>Фуэт с/в "Эликатессе" 160 гр.шт.  СПК</v>
          </cell>
          <cell r="D341">
            <v>161</v>
          </cell>
          <cell r="F341">
            <v>164</v>
          </cell>
        </row>
        <row r="342">
          <cell r="A342" t="str">
            <v>Хот-догстер ТМ Горячая штучка ТС Хот-Догстер флоу-пак 0,09 кг. ПОКОМ</v>
          </cell>
          <cell r="D342">
            <v>1</v>
          </cell>
          <cell r="F342">
            <v>237</v>
          </cell>
        </row>
        <row r="343">
          <cell r="A343" t="str">
            <v>Хотстеры с сыром 0,25кг ТМ Горячая штучка  ПОКОМ</v>
          </cell>
          <cell r="D343">
            <v>8</v>
          </cell>
          <cell r="F343">
            <v>626</v>
          </cell>
        </row>
        <row r="344">
          <cell r="A344" t="str">
            <v>Хотстеры ТМ Горячая штучка ТС Хотстеры 0,25 кг зам  ПОКОМ</v>
          </cell>
          <cell r="D344">
            <v>326</v>
          </cell>
          <cell r="F344">
            <v>2506</v>
          </cell>
        </row>
        <row r="345">
          <cell r="A345" t="str">
            <v>Хрустящие крылышки острые к пиву ТМ Горячая штучка 0,3кг зам  ПОКОМ</v>
          </cell>
          <cell r="D345">
            <v>2</v>
          </cell>
          <cell r="F345">
            <v>638</v>
          </cell>
        </row>
        <row r="346">
          <cell r="A346" t="str">
            <v>Хрустящие крылышки ТМ Горячая штучка 0,3 кг зам  ПОКОМ</v>
          </cell>
          <cell r="D346">
            <v>14</v>
          </cell>
          <cell r="F346">
            <v>606</v>
          </cell>
        </row>
        <row r="347">
          <cell r="A347" t="str">
            <v>Чебупели Курочка гриль ТМ Горячая штучка, 0,3 кг зам  ПОКОМ</v>
          </cell>
          <cell r="D347">
            <v>4</v>
          </cell>
          <cell r="F347">
            <v>328</v>
          </cell>
        </row>
        <row r="348">
          <cell r="A348" t="str">
            <v>Чебупицца курочка по-итальянски Горячая штучка 0,25 кг зам  ПОКОМ</v>
          </cell>
          <cell r="D348">
            <v>952</v>
          </cell>
          <cell r="F348">
            <v>3080</v>
          </cell>
        </row>
        <row r="349">
          <cell r="A349" t="str">
            <v>Чебупицца Маргарита 0,2кг ТМ Горячая штучка ТС Foodgital  ПОКОМ</v>
          </cell>
          <cell r="F349">
            <v>329</v>
          </cell>
        </row>
        <row r="350">
          <cell r="A350" t="str">
            <v>Чебупицца Пепперони ТМ Горячая штучка ТС Чебупицца 0.25кг зам  ПОКОМ</v>
          </cell>
          <cell r="D350">
            <v>763</v>
          </cell>
          <cell r="F350">
            <v>4193</v>
          </cell>
        </row>
        <row r="351">
          <cell r="A351" t="str">
            <v>Чебупицца со вкусом 4 сыра 0,2кг ТМ Горячая штучка ТС Foodgital  ПОКОМ</v>
          </cell>
          <cell r="F351">
            <v>306</v>
          </cell>
        </row>
        <row r="352">
          <cell r="A352" t="str">
            <v>Чебуреки сочные ВЕС ТМ Зареченские  ПОКОМ</v>
          </cell>
          <cell r="F352">
            <v>1051</v>
          </cell>
        </row>
        <row r="353">
          <cell r="A353" t="str">
            <v>Шпикачки Русские (черева) (в ср.защ.атм.) "Высокий вкус"  СПК</v>
          </cell>
          <cell r="D353">
            <v>40.6</v>
          </cell>
          <cell r="F353">
            <v>40.6</v>
          </cell>
        </row>
        <row r="354">
          <cell r="A354" t="str">
            <v>Эликапреза с/в "Эликатессе" 85 гр.шт. нарезка (лоток с ср.защ.атм.)  СПК</v>
          </cell>
          <cell r="D354">
            <v>29</v>
          </cell>
          <cell r="F354">
            <v>29</v>
          </cell>
        </row>
        <row r="355">
          <cell r="A355" t="str">
            <v>Юбилейная с/к 0,235 кг.шт.  СПК</v>
          </cell>
          <cell r="D355">
            <v>481</v>
          </cell>
          <cell r="F355">
            <v>481</v>
          </cell>
        </row>
        <row r="356">
          <cell r="A356" t="str">
            <v>Итого</v>
          </cell>
          <cell r="D356">
            <v>113412.01300000001</v>
          </cell>
          <cell r="F356">
            <v>280158.57400000002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09.10.2025 - 16.10.2025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Вит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17,10,</v>
          </cell>
          <cell r="L5" t="str">
            <v>18,10,</v>
          </cell>
          <cell r="T5" t="str">
            <v>21,10,</v>
          </cell>
        </row>
        <row r="6">
          <cell r="E6">
            <v>74752.053999999989</v>
          </cell>
          <cell r="F6">
            <v>110072.68199999999</v>
          </cell>
          <cell r="I6">
            <v>77636.95</v>
          </cell>
          <cell r="J6">
            <v>-2884.8959999999997</v>
          </cell>
          <cell r="K6">
            <v>16620</v>
          </cell>
          <cell r="L6">
            <v>14540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14950.4108</v>
          </cell>
          <cell r="T6">
            <v>12790</v>
          </cell>
          <cell r="X6">
            <v>12800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715</v>
          </cell>
          <cell r="D7">
            <v>869</v>
          </cell>
          <cell r="E7">
            <v>643</v>
          </cell>
          <cell r="F7">
            <v>912</v>
          </cell>
          <cell r="G7">
            <v>0.4</v>
          </cell>
          <cell r="H7">
            <v>60</v>
          </cell>
          <cell r="I7">
            <v>683</v>
          </cell>
          <cell r="J7">
            <v>-40</v>
          </cell>
          <cell r="K7">
            <v>160</v>
          </cell>
          <cell r="L7">
            <v>80</v>
          </cell>
          <cell r="S7">
            <v>128.6</v>
          </cell>
          <cell r="T7">
            <v>120</v>
          </cell>
          <cell r="U7">
            <v>9.8911353032659406</v>
          </cell>
          <cell r="V7">
            <v>7.091757387247279</v>
          </cell>
          <cell r="X7">
            <v>120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129</v>
          </cell>
          <cell r="D8">
            <v>162</v>
          </cell>
          <cell r="E8">
            <v>85</v>
          </cell>
          <cell r="F8">
            <v>204</v>
          </cell>
          <cell r="G8">
            <v>0.25</v>
          </cell>
          <cell r="H8">
            <v>120</v>
          </cell>
          <cell r="I8">
            <v>87</v>
          </cell>
          <cell r="J8">
            <v>-2</v>
          </cell>
          <cell r="K8">
            <v>40</v>
          </cell>
          <cell r="L8">
            <v>0</v>
          </cell>
          <cell r="S8">
            <v>17</v>
          </cell>
          <cell r="U8">
            <v>14.352941176470589</v>
          </cell>
          <cell r="V8">
            <v>12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600</v>
          </cell>
          <cell r="D9">
            <v>1024</v>
          </cell>
          <cell r="E9">
            <v>340</v>
          </cell>
          <cell r="F9">
            <v>1596</v>
          </cell>
          <cell r="G9">
            <v>0.25</v>
          </cell>
          <cell r="H9" t="e">
            <v>#N/A</v>
          </cell>
          <cell r="I9">
            <v>369</v>
          </cell>
          <cell r="J9">
            <v>-29</v>
          </cell>
          <cell r="K9">
            <v>0</v>
          </cell>
          <cell r="L9">
            <v>0</v>
          </cell>
          <cell r="S9">
            <v>68</v>
          </cell>
          <cell r="T9">
            <v>240</v>
          </cell>
          <cell r="U9">
            <v>27</v>
          </cell>
          <cell r="V9">
            <v>23.470588235294116</v>
          </cell>
          <cell r="X9">
            <v>240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2070.02</v>
          </cell>
          <cell r="D10">
            <v>1019.511</v>
          </cell>
          <cell r="E10">
            <v>1375.5260000000001</v>
          </cell>
          <cell r="F10">
            <v>1698.2080000000001</v>
          </cell>
          <cell r="G10">
            <v>1</v>
          </cell>
          <cell r="H10">
            <v>60</v>
          </cell>
          <cell r="I10">
            <v>1343.6189999999999</v>
          </cell>
          <cell r="J10">
            <v>31.907000000000153</v>
          </cell>
          <cell r="K10">
            <v>400</v>
          </cell>
          <cell r="L10">
            <v>400</v>
          </cell>
          <cell r="S10">
            <v>275.10520000000002</v>
          </cell>
          <cell r="T10">
            <v>200</v>
          </cell>
          <cell r="U10">
            <v>9.8079134818244071</v>
          </cell>
          <cell r="V10">
            <v>6.1729403878952489</v>
          </cell>
          <cell r="X10">
            <v>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46.911999999999999</v>
          </cell>
          <cell r="D11">
            <v>72.69</v>
          </cell>
          <cell r="E11">
            <v>41.12</v>
          </cell>
          <cell r="F11">
            <v>77.596000000000004</v>
          </cell>
          <cell r="G11">
            <v>1</v>
          </cell>
          <cell r="H11">
            <v>120</v>
          </cell>
          <cell r="I11">
            <v>40.5</v>
          </cell>
          <cell r="J11">
            <v>0.61999999999999744</v>
          </cell>
          <cell r="K11">
            <v>30</v>
          </cell>
          <cell r="L11">
            <v>0</v>
          </cell>
          <cell r="S11">
            <v>8.2240000000000002</v>
          </cell>
          <cell r="U11">
            <v>13.08317120622568</v>
          </cell>
          <cell r="V11">
            <v>9.4353112840466924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150.28299999999999</v>
          </cell>
          <cell r="D12">
            <v>102.437</v>
          </cell>
          <cell r="E12">
            <v>92.742000000000004</v>
          </cell>
          <cell r="F12">
            <v>159.97800000000001</v>
          </cell>
          <cell r="G12">
            <v>1</v>
          </cell>
          <cell r="H12">
            <v>60</v>
          </cell>
          <cell r="I12">
            <v>88</v>
          </cell>
          <cell r="J12">
            <v>4.7420000000000044</v>
          </cell>
          <cell r="K12">
            <v>20</v>
          </cell>
          <cell r="L12">
            <v>0</v>
          </cell>
          <cell r="S12">
            <v>18.548400000000001</v>
          </cell>
          <cell r="U12">
            <v>9.7031549891095725</v>
          </cell>
          <cell r="V12">
            <v>8.6248948696383518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736.63300000000004</v>
          </cell>
          <cell r="D13">
            <v>475.31799999999998</v>
          </cell>
          <cell r="E13">
            <v>523.51300000000003</v>
          </cell>
          <cell r="F13">
            <v>674.81600000000003</v>
          </cell>
          <cell r="G13">
            <v>1</v>
          </cell>
          <cell r="H13">
            <v>60</v>
          </cell>
          <cell r="I13">
            <v>517.1</v>
          </cell>
          <cell r="J13">
            <v>6.4130000000000109</v>
          </cell>
          <cell r="K13">
            <v>100</v>
          </cell>
          <cell r="L13">
            <v>250</v>
          </cell>
          <cell r="S13">
            <v>104.7026</v>
          </cell>
          <cell r="U13">
            <v>9.7878753727223575</v>
          </cell>
          <cell r="V13">
            <v>6.445073952318281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904</v>
          </cell>
          <cell r="D14">
            <v>615</v>
          </cell>
          <cell r="E14">
            <v>353</v>
          </cell>
          <cell r="F14">
            <v>1151</v>
          </cell>
          <cell r="G14">
            <v>0.25</v>
          </cell>
          <cell r="H14">
            <v>120</v>
          </cell>
          <cell r="I14">
            <v>369</v>
          </cell>
          <cell r="J14">
            <v>-16</v>
          </cell>
          <cell r="K14">
            <v>0</v>
          </cell>
          <cell r="L14">
            <v>0</v>
          </cell>
          <cell r="S14">
            <v>70.599999999999994</v>
          </cell>
          <cell r="U14">
            <v>16.303116147308785</v>
          </cell>
          <cell r="V14">
            <v>16.303116147308785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186.4</v>
          </cell>
          <cell r="D15">
            <v>12.068</v>
          </cell>
          <cell r="E15">
            <v>84.055999999999997</v>
          </cell>
          <cell r="F15">
            <v>102.34399999999999</v>
          </cell>
          <cell r="G15">
            <v>1</v>
          </cell>
          <cell r="H15">
            <v>30</v>
          </cell>
          <cell r="I15">
            <v>91.9</v>
          </cell>
          <cell r="J15">
            <v>-7.8440000000000083</v>
          </cell>
          <cell r="K15">
            <v>10</v>
          </cell>
          <cell r="L15">
            <v>20</v>
          </cell>
          <cell r="S15">
            <v>16.811199999999999</v>
          </cell>
          <cell r="T15">
            <v>10</v>
          </cell>
          <cell r="U15">
            <v>8.4672123346340538</v>
          </cell>
          <cell r="V15">
            <v>6.0878461977729135</v>
          </cell>
          <cell r="X15">
            <v>10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64.423000000000002</v>
          </cell>
          <cell r="D16">
            <v>23.99</v>
          </cell>
          <cell r="E16">
            <v>14.917999999999999</v>
          </cell>
          <cell r="F16">
            <v>61.652999999999999</v>
          </cell>
          <cell r="G16">
            <v>1</v>
          </cell>
          <cell r="H16">
            <v>30</v>
          </cell>
          <cell r="I16">
            <v>27.1</v>
          </cell>
          <cell r="J16">
            <v>-12.182000000000002</v>
          </cell>
          <cell r="K16">
            <v>0</v>
          </cell>
          <cell r="L16">
            <v>0</v>
          </cell>
          <cell r="S16">
            <v>2.9836</v>
          </cell>
          <cell r="U16">
            <v>20.663962997720873</v>
          </cell>
          <cell r="V16">
            <v>20.663962997720873</v>
          </cell>
          <cell r="X16">
            <v>10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1372</v>
          </cell>
          <cell r="D17">
            <v>1034</v>
          </cell>
          <cell r="E17">
            <v>812</v>
          </cell>
          <cell r="F17">
            <v>1563</v>
          </cell>
          <cell r="G17">
            <v>0.25</v>
          </cell>
          <cell r="H17">
            <v>120</v>
          </cell>
          <cell r="I17">
            <v>852</v>
          </cell>
          <cell r="J17">
            <v>-40</v>
          </cell>
          <cell r="K17">
            <v>1000</v>
          </cell>
          <cell r="L17">
            <v>0</v>
          </cell>
          <cell r="S17">
            <v>162.4</v>
          </cell>
          <cell r="U17">
            <v>15.782019704433496</v>
          </cell>
          <cell r="V17">
            <v>9.6243842364532011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1244.9780000000001</v>
          </cell>
          <cell r="D18">
            <v>1101.6079999999999</v>
          </cell>
          <cell r="E18">
            <v>817.08799999999997</v>
          </cell>
          <cell r="F18">
            <v>1476.0840000000001</v>
          </cell>
          <cell r="G18">
            <v>1</v>
          </cell>
          <cell r="H18">
            <v>45</v>
          </cell>
          <cell r="I18">
            <v>808.87</v>
          </cell>
          <cell r="J18">
            <v>8.2179999999999609</v>
          </cell>
          <cell r="K18">
            <v>200</v>
          </cell>
          <cell r="L18">
            <v>100</v>
          </cell>
          <cell r="S18">
            <v>163.41759999999999</v>
          </cell>
          <cell r="U18">
            <v>10.868376478420929</v>
          </cell>
          <cell r="V18">
            <v>9.0325889010730798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334</v>
          </cell>
          <cell r="D19">
            <v>410</v>
          </cell>
          <cell r="E19">
            <v>277</v>
          </cell>
          <cell r="F19">
            <v>456</v>
          </cell>
          <cell r="G19">
            <v>0.15</v>
          </cell>
          <cell r="H19">
            <v>60</v>
          </cell>
          <cell r="I19">
            <v>293</v>
          </cell>
          <cell r="J19">
            <v>-16</v>
          </cell>
          <cell r="K19">
            <v>80</v>
          </cell>
          <cell r="L19">
            <v>0</v>
          </cell>
          <cell r="S19">
            <v>55.4</v>
          </cell>
          <cell r="U19">
            <v>9.6750902527075819</v>
          </cell>
          <cell r="V19">
            <v>8.231046931407942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1790</v>
          </cell>
          <cell r="D20">
            <v>3297</v>
          </cell>
          <cell r="E20">
            <v>2073</v>
          </cell>
          <cell r="F20">
            <v>2927</v>
          </cell>
          <cell r="G20">
            <v>0.12</v>
          </cell>
          <cell r="H20">
            <v>60</v>
          </cell>
          <cell r="I20">
            <v>2154</v>
          </cell>
          <cell r="J20">
            <v>-81</v>
          </cell>
          <cell r="K20">
            <v>400</v>
          </cell>
          <cell r="L20">
            <v>400</v>
          </cell>
          <cell r="S20">
            <v>414.6</v>
          </cell>
          <cell r="T20">
            <v>400</v>
          </cell>
          <cell r="U20">
            <v>9.9541726965750108</v>
          </cell>
          <cell r="V20">
            <v>7.0598166907862998</v>
          </cell>
          <cell r="X20">
            <v>400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-60</v>
          </cell>
          <cell r="D21">
            <v>416</v>
          </cell>
          <cell r="E21">
            <v>9</v>
          </cell>
          <cell r="F21">
            <v>336</v>
          </cell>
          <cell r="G21">
            <v>0</v>
          </cell>
          <cell r="H21">
            <v>120</v>
          </cell>
          <cell r="I21">
            <v>171</v>
          </cell>
          <cell r="J21">
            <v>-162</v>
          </cell>
          <cell r="K21">
            <v>0</v>
          </cell>
          <cell r="L21">
            <v>0</v>
          </cell>
          <cell r="S21">
            <v>1.8</v>
          </cell>
          <cell r="U21">
            <v>186.66666666666666</v>
          </cell>
          <cell r="V21">
            <v>186.66666666666666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73.81</v>
          </cell>
          <cell r="D22">
            <v>87.61</v>
          </cell>
          <cell r="E22">
            <v>39.334000000000003</v>
          </cell>
          <cell r="F22">
            <v>118.18600000000001</v>
          </cell>
          <cell r="G22">
            <v>1</v>
          </cell>
          <cell r="H22">
            <v>120</v>
          </cell>
          <cell r="I22">
            <v>41.9</v>
          </cell>
          <cell r="J22">
            <v>-2.5659999999999954</v>
          </cell>
          <cell r="K22">
            <v>0</v>
          </cell>
          <cell r="L22">
            <v>0</v>
          </cell>
          <cell r="S22">
            <v>7.8668000000000005</v>
          </cell>
          <cell r="U22">
            <v>15.023389434077389</v>
          </cell>
          <cell r="V22">
            <v>15.023389434077389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311.93299999999999</v>
          </cell>
          <cell r="D23">
            <v>217.893</v>
          </cell>
          <cell r="E23">
            <v>225.69</v>
          </cell>
          <cell r="F23">
            <v>297.459</v>
          </cell>
          <cell r="G23">
            <v>1</v>
          </cell>
          <cell r="H23">
            <v>60</v>
          </cell>
          <cell r="I23">
            <v>221.5</v>
          </cell>
          <cell r="J23">
            <v>4.1899999999999977</v>
          </cell>
          <cell r="K23">
            <v>50</v>
          </cell>
          <cell r="L23">
            <v>0</v>
          </cell>
          <cell r="S23">
            <v>45.137999999999998</v>
          </cell>
          <cell r="T23">
            <v>110</v>
          </cell>
          <cell r="U23">
            <v>10.134675882848155</v>
          </cell>
          <cell r="V23">
            <v>6.5899906952013829</v>
          </cell>
          <cell r="X23">
            <v>110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2254</v>
          </cell>
          <cell r="D24">
            <v>1849</v>
          </cell>
          <cell r="E24">
            <v>1349</v>
          </cell>
          <cell r="F24">
            <v>2713</v>
          </cell>
          <cell r="G24">
            <v>0.22</v>
          </cell>
          <cell r="H24">
            <v>120</v>
          </cell>
          <cell r="I24">
            <v>1413</v>
          </cell>
          <cell r="J24">
            <v>-64</v>
          </cell>
          <cell r="K24">
            <v>1200</v>
          </cell>
          <cell r="L24">
            <v>0</v>
          </cell>
          <cell r="S24">
            <v>269.8</v>
          </cell>
          <cell r="U24">
            <v>14.50333580429948</v>
          </cell>
          <cell r="V24">
            <v>10.055596738324684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393</v>
          </cell>
          <cell r="E25">
            <v>391</v>
          </cell>
          <cell r="F25">
            <v>2</v>
          </cell>
          <cell r="G25">
            <v>0</v>
          </cell>
          <cell r="H25" t="e">
            <v>#N/A</v>
          </cell>
          <cell r="I25">
            <v>839</v>
          </cell>
          <cell r="J25">
            <v>-448</v>
          </cell>
          <cell r="K25">
            <v>0</v>
          </cell>
          <cell r="L25">
            <v>0</v>
          </cell>
          <cell r="S25">
            <v>78.2</v>
          </cell>
          <cell r="U25">
            <v>2.557544757033248E-2</v>
          </cell>
          <cell r="V25">
            <v>2.557544757033248E-2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38.875999999999998</v>
          </cell>
          <cell r="D26">
            <v>1.337</v>
          </cell>
          <cell r="E26">
            <v>5.3630000000000004</v>
          </cell>
          <cell r="F26">
            <v>34.85</v>
          </cell>
          <cell r="G26">
            <v>1</v>
          </cell>
          <cell r="H26" t="e">
            <v>#N/A</v>
          </cell>
          <cell r="I26">
            <v>5.2</v>
          </cell>
          <cell r="J26">
            <v>0.16300000000000026</v>
          </cell>
          <cell r="K26">
            <v>0</v>
          </cell>
          <cell r="L26">
            <v>0</v>
          </cell>
          <cell r="S26">
            <v>1.0726</v>
          </cell>
          <cell r="U26">
            <v>32.491143016968117</v>
          </cell>
          <cell r="V26">
            <v>32.491143016968117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701</v>
          </cell>
          <cell r="D27">
            <v>694</v>
          </cell>
          <cell r="E27">
            <v>574</v>
          </cell>
          <cell r="F27">
            <v>807</v>
          </cell>
          <cell r="G27">
            <v>0.09</v>
          </cell>
          <cell r="H27" t="e">
            <v>#N/A</v>
          </cell>
          <cell r="I27">
            <v>578</v>
          </cell>
          <cell r="J27">
            <v>-4</v>
          </cell>
          <cell r="K27">
            <v>120</v>
          </cell>
          <cell r="L27">
            <v>40</v>
          </cell>
          <cell r="S27">
            <v>114.8</v>
          </cell>
          <cell r="T27">
            <v>120</v>
          </cell>
          <cell r="U27">
            <v>9.468641114982578</v>
          </cell>
          <cell r="V27">
            <v>7.029616724738676</v>
          </cell>
          <cell r="X27">
            <v>120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493</v>
          </cell>
          <cell r="D28">
            <v>417</v>
          </cell>
          <cell r="E28">
            <v>438</v>
          </cell>
          <cell r="F28">
            <v>461</v>
          </cell>
          <cell r="G28">
            <v>0.09</v>
          </cell>
          <cell r="H28">
            <v>45</v>
          </cell>
          <cell r="I28">
            <v>462</v>
          </cell>
          <cell r="J28">
            <v>-24</v>
          </cell>
          <cell r="K28">
            <v>80</v>
          </cell>
          <cell r="L28">
            <v>40</v>
          </cell>
          <cell r="S28">
            <v>87.6</v>
          </cell>
          <cell r="T28">
            <v>240</v>
          </cell>
          <cell r="U28">
            <v>9.3721461187214619</v>
          </cell>
          <cell r="V28">
            <v>5.262557077625571</v>
          </cell>
          <cell r="X28">
            <v>240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131</v>
          </cell>
          <cell r="D29">
            <v>160</v>
          </cell>
          <cell r="E29">
            <v>95</v>
          </cell>
          <cell r="F29">
            <v>196</v>
          </cell>
          <cell r="G29">
            <v>0.4</v>
          </cell>
          <cell r="H29">
            <v>60</v>
          </cell>
          <cell r="I29">
            <v>95</v>
          </cell>
          <cell r="J29">
            <v>0</v>
          </cell>
          <cell r="K29">
            <v>0</v>
          </cell>
          <cell r="L29">
            <v>0</v>
          </cell>
          <cell r="S29">
            <v>19</v>
          </cell>
          <cell r="U29">
            <v>10.315789473684211</v>
          </cell>
          <cell r="V29">
            <v>10.315789473684211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836</v>
          </cell>
          <cell r="D30">
            <v>1118</v>
          </cell>
          <cell r="E30">
            <v>675</v>
          </cell>
          <cell r="F30">
            <v>1241</v>
          </cell>
          <cell r="G30">
            <v>0.4</v>
          </cell>
          <cell r="H30">
            <v>60</v>
          </cell>
          <cell r="I30">
            <v>712</v>
          </cell>
          <cell r="J30">
            <v>-37</v>
          </cell>
          <cell r="K30">
            <v>0</v>
          </cell>
          <cell r="L30">
            <v>80</v>
          </cell>
          <cell r="S30">
            <v>135</v>
          </cell>
          <cell r="U30">
            <v>9.7851851851851848</v>
          </cell>
          <cell r="V30">
            <v>9.1925925925925931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525</v>
          </cell>
          <cell r="D31">
            <v>898</v>
          </cell>
          <cell r="E31">
            <v>499</v>
          </cell>
          <cell r="F31">
            <v>876</v>
          </cell>
          <cell r="G31">
            <v>0.15</v>
          </cell>
          <cell r="H31" t="e">
            <v>#N/A</v>
          </cell>
          <cell r="I31">
            <v>563</v>
          </cell>
          <cell r="J31">
            <v>-64</v>
          </cell>
          <cell r="K31">
            <v>80</v>
          </cell>
          <cell r="L31">
            <v>80</v>
          </cell>
          <cell r="S31">
            <v>99.8</v>
          </cell>
          <cell r="U31">
            <v>10.380761523046093</v>
          </cell>
          <cell r="V31">
            <v>8.7775551102204403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606.38099999999997</v>
          </cell>
          <cell r="D32">
            <v>470.34899999999999</v>
          </cell>
          <cell r="E32">
            <v>483.96899999999999</v>
          </cell>
          <cell r="F32">
            <v>577.19500000000005</v>
          </cell>
          <cell r="G32">
            <v>1</v>
          </cell>
          <cell r="H32">
            <v>45</v>
          </cell>
          <cell r="I32">
            <v>475</v>
          </cell>
          <cell r="J32">
            <v>8.9689999999999941</v>
          </cell>
          <cell r="K32">
            <v>80</v>
          </cell>
          <cell r="L32">
            <v>50</v>
          </cell>
          <cell r="S32">
            <v>96.793800000000005</v>
          </cell>
          <cell r="T32">
            <v>200</v>
          </cell>
          <cell r="U32">
            <v>9.3724494750696845</v>
          </cell>
          <cell r="V32">
            <v>5.963140201128585</v>
          </cell>
          <cell r="X32">
            <v>200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87</v>
          </cell>
          <cell r="D33">
            <v>86</v>
          </cell>
          <cell r="E33">
            <v>74</v>
          </cell>
          <cell r="F33">
            <v>94</v>
          </cell>
          <cell r="G33">
            <v>0.4</v>
          </cell>
          <cell r="H33">
            <v>60</v>
          </cell>
          <cell r="I33">
            <v>79</v>
          </cell>
          <cell r="J33">
            <v>-5</v>
          </cell>
          <cell r="K33">
            <v>0</v>
          </cell>
          <cell r="L33">
            <v>0</v>
          </cell>
          <cell r="S33">
            <v>14.8</v>
          </cell>
          <cell r="T33">
            <v>40</v>
          </cell>
          <cell r="U33">
            <v>9.0540540540540544</v>
          </cell>
          <cell r="V33">
            <v>6.3513513513513509</v>
          </cell>
          <cell r="X33">
            <v>40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1602</v>
          </cell>
          <cell r="D34">
            <v>1817</v>
          </cell>
          <cell r="E34">
            <v>1479</v>
          </cell>
          <cell r="F34">
            <v>1890</v>
          </cell>
          <cell r="G34">
            <v>0.4</v>
          </cell>
          <cell r="H34">
            <v>60</v>
          </cell>
          <cell r="I34">
            <v>1525</v>
          </cell>
          <cell r="J34">
            <v>-46</v>
          </cell>
          <cell r="K34">
            <v>400</v>
          </cell>
          <cell r="L34">
            <v>200</v>
          </cell>
          <cell r="S34">
            <v>295.8</v>
          </cell>
          <cell r="T34">
            <v>400</v>
          </cell>
          <cell r="U34">
            <v>9.7701149425287355</v>
          </cell>
          <cell r="V34">
            <v>6.3894523326572008</v>
          </cell>
          <cell r="X34">
            <v>400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3203</v>
          </cell>
          <cell r="D35">
            <v>6124</v>
          </cell>
          <cell r="E35">
            <v>3551</v>
          </cell>
          <cell r="F35">
            <v>5682</v>
          </cell>
          <cell r="G35">
            <v>0.4</v>
          </cell>
          <cell r="H35">
            <v>60</v>
          </cell>
          <cell r="I35">
            <v>3648</v>
          </cell>
          <cell r="J35">
            <v>-97</v>
          </cell>
          <cell r="K35">
            <v>1000</v>
          </cell>
          <cell r="L35">
            <v>1200</v>
          </cell>
          <cell r="S35">
            <v>710.2</v>
          </cell>
          <cell r="U35">
            <v>11.098282174035482</v>
          </cell>
          <cell r="V35">
            <v>8.0005632216277096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297</v>
          </cell>
          <cell r="D36">
            <v>353</v>
          </cell>
          <cell r="E36">
            <v>245</v>
          </cell>
          <cell r="F36">
            <v>373</v>
          </cell>
          <cell r="G36">
            <v>0.5</v>
          </cell>
          <cell r="H36" t="e">
            <v>#N/A</v>
          </cell>
          <cell r="I36">
            <v>287</v>
          </cell>
          <cell r="J36">
            <v>-42</v>
          </cell>
          <cell r="K36">
            <v>0</v>
          </cell>
          <cell r="L36">
            <v>40</v>
          </cell>
          <cell r="S36">
            <v>49</v>
          </cell>
          <cell r="T36">
            <v>40</v>
          </cell>
          <cell r="U36">
            <v>9.2448979591836729</v>
          </cell>
          <cell r="V36">
            <v>7.6122448979591839</v>
          </cell>
          <cell r="X36">
            <v>40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1535</v>
          </cell>
          <cell r="D37">
            <v>1611</v>
          </cell>
          <cell r="E37">
            <v>1237</v>
          </cell>
          <cell r="F37">
            <v>1829</v>
          </cell>
          <cell r="G37">
            <v>0.4</v>
          </cell>
          <cell r="H37">
            <v>60</v>
          </cell>
          <cell r="I37">
            <v>1326</v>
          </cell>
          <cell r="J37">
            <v>-89</v>
          </cell>
          <cell r="K37">
            <v>200</v>
          </cell>
          <cell r="L37">
            <v>400</v>
          </cell>
          <cell r="S37">
            <v>247.4</v>
          </cell>
          <cell r="U37">
            <v>9.8181083265966045</v>
          </cell>
          <cell r="V37">
            <v>7.3928860145513333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3974</v>
          </cell>
          <cell r="D38">
            <v>3892</v>
          </cell>
          <cell r="E38">
            <v>3259</v>
          </cell>
          <cell r="F38">
            <v>4526</v>
          </cell>
          <cell r="G38">
            <v>0.4</v>
          </cell>
          <cell r="H38">
            <v>60</v>
          </cell>
          <cell r="I38">
            <v>3373</v>
          </cell>
          <cell r="J38">
            <v>-114</v>
          </cell>
          <cell r="K38">
            <v>1000</v>
          </cell>
          <cell r="L38">
            <v>1000</v>
          </cell>
          <cell r="S38">
            <v>651.79999999999995</v>
          </cell>
          <cell r="U38">
            <v>10.01227370359006</v>
          </cell>
          <cell r="V38">
            <v>6.9438478060754836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92</v>
          </cell>
          <cell r="D39">
            <v>206</v>
          </cell>
          <cell r="E39">
            <v>138</v>
          </cell>
          <cell r="F39">
            <v>155</v>
          </cell>
          <cell r="G39">
            <v>0.1</v>
          </cell>
          <cell r="H39" t="e">
            <v>#N/A</v>
          </cell>
          <cell r="I39">
            <v>159</v>
          </cell>
          <cell r="J39">
            <v>-21</v>
          </cell>
          <cell r="K39">
            <v>0</v>
          </cell>
          <cell r="L39">
            <v>0</v>
          </cell>
          <cell r="S39">
            <v>27.6</v>
          </cell>
          <cell r="T39">
            <v>100</v>
          </cell>
          <cell r="U39">
            <v>9.2391304347826075</v>
          </cell>
          <cell r="V39">
            <v>5.6159420289855069</v>
          </cell>
          <cell r="X39">
            <v>100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2535</v>
          </cell>
          <cell r="D40">
            <v>1873</v>
          </cell>
          <cell r="E40">
            <v>1824</v>
          </cell>
          <cell r="F40">
            <v>2537</v>
          </cell>
          <cell r="G40">
            <v>0.1</v>
          </cell>
          <cell r="H40">
            <v>60</v>
          </cell>
          <cell r="I40">
            <v>1877</v>
          </cell>
          <cell r="J40">
            <v>-53</v>
          </cell>
          <cell r="K40">
            <v>420</v>
          </cell>
          <cell r="L40">
            <v>280</v>
          </cell>
          <cell r="S40">
            <v>364.8</v>
          </cell>
          <cell r="T40">
            <v>280</v>
          </cell>
          <cell r="U40">
            <v>9.6408991228070171</v>
          </cell>
          <cell r="V40">
            <v>6.9544956140350873</v>
          </cell>
          <cell r="X40">
            <v>280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1558</v>
          </cell>
          <cell r="D41">
            <v>2205</v>
          </cell>
          <cell r="E41">
            <v>1545</v>
          </cell>
          <cell r="F41">
            <v>2174</v>
          </cell>
          <cell r="G41">
            <v>0.1</v>
          </cell>
          <cell r="H41" t="e">
            <v>#N/A</v>
          </cell>
          <cell r="I41">
            <v>1613</v>
          </cell>
          <cell r="J41">
            <v>-68</v>
          </cell>
          <cell r="K41">
            <v>280</v>
          </cell>
          <cell r="L41">
            <v>150</v>
          </cell>
          <cell r="S41">
            <v>309</v>
          </cell>
          <cell r="T41">
            <v>280</v>
          </cell>
          <cell r="U41">
            <v>9.3333333333333339</v>
          </cell>
          <cell r="V41">
            <v>7.0355987055016183</v>
          </cell>
          <cell r="X41">
            <v>280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1213</v>
          </cell>
          <cell r="D42">
            <v>1133</v>
          </cell>
          <cell r="E42">
            <v>1049</v>
          </cell>
          <cell r="F42">
            <v>1270</v>
          </cell>
          <cell r="G42">
            <v>0.1</v>
          </cell>
          <cell r="H42" t="e">
            <v>#N/A</v>
          </cell>
          <cell r="I42">
            <v>1085</v>
          </cell>
          <cell r="J42">
            <v>-36</v>
          </cell>
          <cell r="K42">
            <v>200</v>
          </cell>
          <cell r="L42">
            <v>120</v>
          </cell>
          <cell r="S42">
            <v>209.8</v>
          </cell>
          <cell r="T42">
            <v>360</v>
          </cell>
          <cell r="U42">
            <v>9.2945662535748319</v>
          </cell>
          <cell r="V42">
            <v>6.0533841754051476</v>
          </cell>
          <cell r="X42">
            <v>360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76.319999999999993</v>
          </cell>
          <cell r="D43">
            <v>38.6</v>
          </cell>
          <cell r="E43">
            <v>37.4</v>
          </cell>
          <cell r="F43">
            <v>77.52</v>
          </cell>
          <cell r="G43">
            <v>1</v>
          </cell>
          <cell r="H43">
            <v>45</v>
          </cell>
          <cell r="I43">
            <v>37.6</v>
          </cell>
          <cell r="J43">
            <v>-0.20000000000000284</v>
          </cell>
          <cell r="K43">
            <v>0</v>
          </cell>
          <cell r="L43">
            <v>10</v>
          </cell>
          <cell r="S43">
            <v>7.4799999999999995</v>
          </cell>
          <cell r="U43">
            <v>11.700534759358289</v>
          </cell>
          <cell r="V43">
            <v>10.363636363636363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315</v>
          </cell>
          <cell r="D44">
            <v>696</v>
          </cell>
          <cell r="E44">
            <v>358</v>
          </cell>
          <cell r="F44">
            <v>647</v>
          </cell>
          <cell r="G44">
            <v>0.3</v>
          </cell>
          <cell r="H44">
            <v>45</v>
          </cell>
          <cell r="I44">
            <v>363</v>
          </cell>
          <cell r="J44">
            <v>-5</v>
          </cell>
          <cell r="K44">
            <v>60</v>
          </cell>
          <cell r="L44">
            <v>60</v>
          </cell>
          <cell r="S44">
            <v>71.599999999999994</v>
          </cell>
          <cell r="U44">
            <v>10.712290502793296</v>
          </cell>
          <cell r="V44">
            <v>9.0363128491620124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416.83499999999998</v>
          </cell>
          <cell r="D45">
            <v>438.56400000000002</v>
          </cell>
          <cell r="E45">
            <v>357.33600000000001</v>
          </cell>
          <cell r="F45">
            <v>480.61099999999999</v>
          </cell>
          <cell r="G45">
            <v>1</v>
          </cell>
          <cell r="H45">
            <v>45</v>
          </cell>
          <cell r="I45">
            <v>356.77100000000002</v>
          </cell>
          <cell r="J45">
            <v>0.56499999999999773</v>
          </cell>
          <cell r="K45">
            <v>70</v>
          </cell>
          <cell r="L45">
            <v>50</v>
          </cell>
          <cell r="S45">
            <v>71.467200000000005</v>
          </cell>
          <cell r="T45">
            <v>100</v>
          </cell>
          <cell r="U45">
            <v>9.8032524011014832</v>
          </cell>
          <cell r="V45">
            <v>6.7249171647972767</v>
          </cell>
          <cell r="X45">
            <v>100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140</v>
          </cell>
          <cell r="D46">
            <v>44</v>
          </cell>
          <cell r="E46">
            <v>57</v>
          </cell>
          <cell r="F46">
            <v>126</v>
          </cell>
          <cell r="G46">
            <v>0.4</v>
          </cell>
          <cell r="H46" t="e">
            <v>#N/A</v>
          </cell>
          <cell r="I46">
            <v>58</v>
          </cell>
          <cell r="J46">
            <v>-1</v>
          </cell>
          <cell r="K46">
            <v>0</v>
          </cell>
          <cell r="L46">
            <v>0</v>
          </cell>
          <cell r="S46">
            <v>11.4</v>
          </cell>
          <cell r="U46">
            <v>11.052631578947368</v>
          </cell>
          <cell r="V46">
            <v>11.052631578947368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79</v>
          </cell>
          <cell r="D47">
            <v>44</v>
          </cell>
          <cell r="E47">
            <v>37</v>
          </cell>
          <cell r="F47">
            <v>84</v>
          </cell>
          <cell r="G47">
            <v>0.4</v>
          </cell>
          <cell r="H47" t="e">
            <v>#N/A</v>
          </cell>
          <cell r="I47">
            <v>39</v>
          </cell>
          <cell r="J47">
            <v>-2</v>
          </cell>
          <cell r="K47">
            <v>0</v>
          </cell>
          <cell r="L47">
            <v>0</v>
          </cell>
          <cell r="S47">
            <v>7.4</v>
          </cell>
          <cell r="U47">
            <v>11.351351351351351</v>
          </cell>
          <cell r="V47">
            <v>11.351351351351351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2658</v>
          </cell>
          <cell r="D48">
            <v>2144</v>
          </cell>
          <cell r="E48">
            <v>1859</v>
          </cell>
          <cell r="F48">
            <v>3088</v>
          </cell>
          <cell r="G48">
            <v>0.3</v>
          </cell>
          <cell r="H48">
            <v>45</v>
          </cell>
          <cell r="I48">
            <v>1920</v>
          </cell>
          <cell r="J48">
            <v>-61</v>
          </cell>
          <cell r="K48">
            <v>240</v>
          </cell>
          <cell r="L48">
            <v>240</v>
          </cell>
          <cell r="S48">
            <v>371.8</v>
          </cell>
          <cell r="U48">
            <v>9.5965572888649806</v>
          </cell>
          <cell r="V48">
            <v>8.305540613232921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4959</v>
          </cell>
          <cell r="D49">
            <v>5113</v>
          </cell>
          <cell r="E49">
            <v>4240</v>
          </cell>
          <cell r="F49">
            <v>5729</v>
          </cell>
          <cell r="G49">
            <v>0.35</v>
          </cell>
          <cell r="H49">
            <v>45</v>
          </cell>
          <cell r="I49">
            <v>4331</v>
          </cell>
          <cell r="J49">
            <v>-91</v>
          </cell>
          <cell r="K49">
            <v>600</v>
          </cell>
          <cell r="L49">
            <v>1000</v>
          </cell>
          <cell r="S49">
            <v>848</v>
          </cell>
          <cell r="T49">
            <v>1000</v>
          </cell>
          <cell r="U49">
            <v>9.8219339622641506</v>
          </cell>
          <cell r="V49">
            <v>6.7558962264150946</v>
          </cell>
          <cell r="X49">
            <v>1000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1867</v>
          </cell>
          <cell r="D50">
            <v>898</v>
          </cell>
          <cell r="E50">
            <v>1190</v>
          </cell>
          <cell r="F50">
            <v>1523</v>
          </cell>
          <cell r="G50">
            <v>0.41</v>
          </cell>
          <cell r="H50">
            <v>45</v>
          </cell>
          <cell r="I50">
            <v>1248</v>
          </cell>
          <cell r="J50">
            <v>-58</v>
          </cell>
          <cell r="K50">
            <v>240</v>
          </cell>
          <cell r="L50">
            <v>120</v>
          </cell>
          <cell r="S50">
            <v>238</v>
          </cell>
          <cell r="T50">
            <v>320</v>
          </cell>
          <cell r="U50">
            <v>9.2563025210084042</v>
          </cell>
          <cell r="V50">
            <v>6.3991596638655466</v>
          </cell>
          <cell r="X50">
            <v>320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696</v>
          </cell>
          <cell r="D51">
            <v>725</v>
          </cell>
          <cell r="E51">
            <v>576</v>
          </cell>
          <cell r="F51">
            <v>821</v>
          </cell>
          <cell r="G51">
            <v>0.41</v>
          </cell>
          <cell r="H51" t="e">
            <v>#N/A</v>
          </cell>
          <cell r="I51">
            <v>596</v>
          </cell>
          <cell r="J51">
            <v>-20</v>
          </cell>
          <cell r="K51">
            <v>120</v>
          </cell>
          <cell r="L51">
            <v>80</v>
          </cell>
          <cell r="S51">
            <v>115.2</v>
          </cell>
          <cell r="T51">
            <v>100</v>
          </cell>
          <cell r="U51">
            <v>9.7309027777777768</v>
          </cell>
          <cell r="V51">
            <v>7.1267361111111107</v>
          </cell>
          <cell r="X51">
            <v>100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493</v>
          </cell>
          <cell r="D52">
            <v>316</v>
          </cell>
          <cell r="E52">
            <v>367</v>
          </cell>
          <cell r="F52">
            <v>426</v>
          </cell>
          <cell r="G52">
            <v>0.36</v>
          </cell>
          <cell r="H52" t="e">
            <v>#N/A</v>
          </cell>
          <cell r="I52">
            <v>383</v>
          </cell>
          <cell r="J52">
            <v>-16</v>
          </cell>
          <cell r="K52">
            <v>60</v>
          </cell>
          <cell r="L52">
            <v>60</v>
          </cell>
          <cell r="S52">
            <v>73.400000000000006</v>
          </cell>
          <cell r="T52">
            <v>150</v>
          </cell>
          <cell r="U52">
            <v>9.4822888283378735</v>
          </cell>
          <cell r="V52">
            <v>5.8038147138964575</v>
          </cell>
          <cell r="X52">
            <v>150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117</v>
          </cell>
          <cell r="D53">
            <v>203</v>
          </cell>
          <cell r="E53">
            <v>103</v>
          </cell>
          <cell r="F53">
            <v>214</v>
          </cell>
          <cell r="G53">
            <v>0.33</v>
          </cell>
          <cell r="H53" t="e">
            <v>#N/A</v>
          </cell>
          <cell r="I53">
            <v>106</v>
          </cell>
          <cell r="J53">
            <v>-3</v>
          </cell>
          <cell r="K53">
            <v>0</v>
          </cell>
          <cell r="L53">
            <v>40</v>
          </cell>
          <cell r="S53">
            <v>20.6</v>
          </cell>
          <cell r="U53">
            <v>12.33009708737864</v>
          </cell>
          <cell r="V53">
            <v>10.388349514563107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288</v>
          </cell>
          <cell r="D54">
            <v>205</v>
          </cell>
          <cell r="E54">
            <v>152</v>
          </cell>
          <cell r="F54">
            <v>336</v>
          </cell>
          <cell r="G54">
            <v>0.33</v>
          </cell>
          <cell r="H54" t="e">
            <v>#N/A</v>
          </cell>
          <cell r="I54">
            <v>155</v>
          </cell>
          <cell r="J54">
            <v>-3</v>
          </cell>
          <cell r="K54">
            <v>40</v>
          </cell>
          <cell r="L54">
            <v>40</v>
          </cell>
          <cell r="S54">
            <v>30.4</v>
          </cell>
          <cell r="U54">
            <v>13.684210526315789</v>
          </cell>
          <cell r="V54">
            <v>11.052631578947368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328</v>
          </cell>
          <cell r="D55">
            <v>524</v>
          </cell>
          <cell r="E55">
            <v>305</v>
          </cell>
          <cell r="F55">
            <v>543</v>
          </cell>
          <cell r="G55">
            <v>0.33</v>
          </cell>
          <cell r="H55" t="e">
            <v>#N/A</v>
          </cell>
          <cell r="I55">
            <v>309</v>
          </cell>
          <cell r="J55">
            <v>-4</v>
          </cell>
          <cell r="K55">
            <v>40</v>
          </cell>
          <cell r="L55">
            <v>40</v>
          </cell>
          <cell r="S55">
            <v>61</v>
          </cell>
          <cell r="U55">
            <v>10.21311475409836</v>
          </cell>
          <cell r="V55">
            <v>8.9016393442622945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855.76800000000003</v>
          </cell>
          <cell r="D56">
            <v>917.65599999999995</v>
          </cell>
          <cell r="E56">
            <v>865</v>
          </cell>
          <cell r="F56">
            <v>993</v>
          </cell>
          <cell r="G56">
            <v>1</v>
          </cell>
          <cell r="H56">
            <v>45</v>
          </cell>
          <cell r="I56">
            <v>881.37</v>
          </cell>
          <cell r="J56">
            <v>-16.370000000000005</v>
          </cell>
          <cell r="K56">
            <v>160</v>
          </cell>
          <cell r="L56">
            <v>160</v>
          </cell>
          <cell r="S56">
            <v>173</v>
          </cell>
          <cell r="T56">
            <v>300</v>
          </cell>
          <cell r="U56">
            <v>9.3236994219653173</v>
          </cell>
          <cell r="V56">
            <v>5.7398843930635834</v>
          </cell>
          <cell r="X56">
            <v>300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2004</v>
          </cell>
          <cell r="D57">
            <v>414</v>
          </cell>
          <cell r="E57">
            <v>1071</v>
          </cell>
          <cell r="F57">
            <v>1305</v>
          </cell>
          <cell r="G57">
            <v>0.4</v>
          </cell>
          <cell r="H57" t="e">
            <v>#N/A</v>
          </cell>
          <cell r="I57">
            <v>1079</v>
          </cell>
          <cell r="J57">
            <v>-8</v>
          </cell>
          <cell r="K57">
            <v>0</v>
          </cell>
          <cell r="L57">
            <v>0</v>
          </cell>
          <cell r="S57">
            <v>214.2</v>
          </cell>
          <cell r="T57">
            <v>480</v>
          </cell>
          <cell r="U57">
            <v>8.3333333333333339</v>
          </cell>
          <cell r="V57">
            <v>6.0924369747899165</v>
          </cell>
          <cell r="X57">
            <v>480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325</v>
          </cell>
          <cell r="D58">
            <v>320</v>
          </cell>
          <cell r="E58">
            <v>212</v>
          </cell>
          <cell r="F58">
            <v>431</v>
          </cell>
          <cell r="G58">
            <v>0.3</v>
          </cell>
          <cell r="H58" t="e">
            <v>#N/A</v>
          </cell>
          <cell r="I58">
            <v>212</v>
          </cell>
          <cell r="J58">
            <v>0</v>
          </cell>
          <cell r="K58">
            <v>40</v>
          </cell>
          <cell r="L58">
            <v>40</v>
          </cell>
          <cell r="S58">
            <v>42.4</v>
          </cell>
          <cell r="U58">
            <v>12.05188679245283</v>
          </cell>
          <cell r="V58">
            <v>10.165094339622641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1076.9970000000001</v>
          </cell>
          <cell r="D59">
            <v>1246.7560000000001</v>
          </cell>
          <cell r="E59">
            <v>1084.77</v>
          </cell>
          <cell r="F59">
            <v>1213.606</v>
          </cell>
          <cell r="G59">
            <v>1</v>
          </cell>
          <cell r="H59">
            <v>60</v>
          </cell>
          <cell r="I59">
            <v>1100.252</v>
          </cell>
          <cell r="J59">
            <v>-15.481999999999971</v>
          </cell>
          <cell r="K59">
            <v>280</v>
          </cell>
          <cell r="L59">
            <v>400</v>
          </cell>
          <cell r="S59">
            <v>216.95400000000001</v>
          </cell>
          <cell r="T59">
            <v>350</v>
          </cell>
          <cell r="U59">
            <v>10.341390340809571</v>
          </cell>
          <cell r="V59">
            <v>5.5938401688837267</v>
          </cell>
          <cell r="X59">
            <v>350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369.93599999999998</v>
          </cell>
          <cell r="D60">
            <v>208.19499999999999</v>
          </cell>
          <cell r="E60">
            <v>193.96</v>
          </cell>
          <cell r="F60">
            <v>373.62099999999998</v>
          </cell>
          <cell r="G60">
            <v>1</v>
          </cell>
          <cell r="H60">
            <v>60</v>
          </cell>
          <cell r="I60">
            <v>205.5</v>
          </cell>
          <cell r="J60">
            <v>-11.539999999999992</v>
          </cell>
          <cell r="K60">
            <v>60</v>
          </cell>
          <cell r="L60">
            <v>50</v>
          </cell>
          <cell r="S60">
            <v>38.792000000000002</v>
          </cell>
          <cell r="U60">
            <v>12.467029284388532</v>
          </cell>
          <cell r="V60">
            <v>9.6313930707362339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330.286</v>
          </cell>
          <cell r="D61">
            <v>407.774</v>
          </cell>
          <cell r="E61">
            <v>260.99900000000002</v>
          </cell>
          <cell r="F61">
            <v>471.92500000000001</v>
          </cell>
          <cell r="G61">
            <v>1</v>
          </cell>
          <cell r="H61" t="e">
            <v>#N/A</v>
          </cell>
          <cell r="I61">
            <v>256.66199999999998</v>
          </cell>
          <cell r="J61">
            <v>4.3370000000000459</v>
          </cell>
          <cell r="K61">
            <v>60</v>
          </cell>
          <cell r="L61">
            <v>30</v>
          </cell>
          <cell r="S61">
            <v>52.199800000000003</v>
          </cell>
          <cell r="U61">
            <v>10.76488798807658</v>
          </cell>
          <cell r="V61">
            <v>9.0407434511243334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288</v>
          </cell>
          <cell r="D62">
            <v>84</v>
          </cell>
          <cell r="E62">
            <v>182</v>
          </cell>
          <cell r="F62">
            <v>184</v>
          </cell>
          <cell r="G62">
            <v>0.27</v>
          </cell>
          <cell r="H62" t="e">
            <v>#N/A</v>
          </cell>
          <cell r="I62">
            <v>191</v>
          </cell>
          <cell r="J62">
            <v>-9</v>
          </cell>
          <cell r="K62">
            <v>0</v>
          </cell>
          <cell r="L62">
            <v>40</v>
          </cell>
          <cell r="S62">
            <v>36.4</v>
          </cell>
          <cell r="T62">
            <v>120</v>
          </cell>
          <cell r="U62">
            <v>9.4505494505494507</v>
          </cell>
          <cell r="V62">
            <v>5.0549450549450547</v>
          </cell>
          <cell r="X62">
            <v>120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549</v>
          </cell>
          <cell r="D63">
            <v>211</v>
          </cell>
          <cell r="E63">
            <v>346</v>
          </cell>
          <cell r="F63">
            <v>403</v>
          </cell>
          <cell r="G63">
            <v>0.3</v>
          </cell>
          <cell r="H63" t="e">
            <v>#N/A</v>
          </cell>
          <cell r="I63">
            <v>359</v>
          </cell>
          <cell r="J63">
            <v>-13</v>
          </cell>
          <cell r="K63">
            <v>40</v>
          </cell>
          <cell r="L63">
            <v>40</v>
          </cell>
          <cell r="S63">
            <v>69.2</v>
          </cell>
          <cell r="T63">
            <v>120</v>
          </cell>
          <cell r="U63">
            <v>8.7138728323699421</v>
          </cell>
          <cell r="V63">
            <v>5.8236994219653173</v>
          </cell>
          <cell r="X63">
            <v>120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9401</v>
          </cell>
          <cell r="D64">
            <v>7750</v>
          </cell>
          <cell r="E64">
            <v>7397</v>
          </cell>
          <cell r="F64">
            <v>10577</v>
          </cell>
          <cell r="G64">
            <v>0.41</v>
          </cell>
          <cell r="H64" t="e">
            <v>#N/A</v>
          </cell>
          <cell r="I64">
            <v>7469</v>
          </cell>
          <cell r="J64">
            <v>-72</v>
          </cell>
          <cell r="K64">
            <v>2100</v>
          </cell>
          <cell r="L64">
            <v>1800</v>
          </cell>
          <cell r="S64">
            <v>1479.4</v>
          </cell>
          <cell r="T64">
            <v>800</v>
          </cell>
          <cell r="U64">
            <v>10.326483709612004</v>
          </cell>
          <cell r="V64">
            <v>7.1495200757063673</v>
          </cell>
          <cell r="X64">
            <v>800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4517.6840000000002</v>
          </cell>
          <cell r="D65">
            <v>2895.1</v>
          </cell>
          <cell r="E65">
            <v>2926</v>
          </cell>
          <cell r="F65">
            <v>4010</v>
          </cell>
          <cell r="G65">
            <v>1</v>
          </cell>
          <cell r="H65" t="e">
            <v>#N/A</v>
          </cell>
          <cell r="I65">
            <v>2810.8829999999998</v>
          </cell>
          <cell r="J65">
            <v>115.11700000000019</v>
          </cell>
          <cell r="K65">
            <v>650</v>
          </cell>
          <cell r="L65">
            <v>1000</v>
          </cell>
          <cell r="S65">
            <v>585.20000000000005</v>
          </cell>
          <cell r="T65">
            <v>300</v>
          </cell>
          <cell r="U65">
            <v>10.184552289815446</v>
          </cell>
          <cell r="V65">
            <v>6.8523581681476413</v>
          </cell>
          <cell r="X65">
            <v>300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1850</v>
          </cell>
          <cell r="D66">
            <v>1784</v>
          </cell>
          <cell r="E66">
            <v>1465</v>
          </cell>
          <cell r="F66">
            <v>2099</v>
          </cell>
          <cell r="G66">
            <v>0.35</v>
          </cell>
          <cell r="H66" t="e">
            <v>#N/A</v>
          </cell>
          <cell r="I66">
            <v>1518</v>
          </cell>
          <cell r="J66">
            <v>-53</v>
          </cell>
          <cell r="K66">
            <v>160</v>
          </cell>
          <cell r="L66">
            <v>240</v>
          </cell>
          <cell r="S66">
            <v>293</v>
          </cell>
          <cell r="T66">
            <v>240</v>
          </cell>
          <cell r="U66">
            <v>9.3481228668941974</v>
          </cell>
          <cell r="V66">
            <v>7.1638225255972694</v>
          </cell>
          <cell r="X66">
            <v>240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112</v>
          </cell>
          <cell r="D67">
            <v>5</v>
          </cell>
          <cell r="E67">
            <v>34</v>
          </cell>
          <cell r="F67">
            <v>53</v>
          </cell>
          <cell r="G67">
            <v>0.6</v>
          </cell>
          <cell r="H67" t="e">
            <v>#N/A</v>
          </cell>
          <cell r="I67">
            <v>44</v>
          </cell>
          <cell r="J67">
            <v>-10</v>
          </cell>
          <cell r="K67">
            <v>0</v>
          </cell>
          <cell r="L67">
            <v>0</v>
          </cell>
          <cell r="S67">
            <v>6.8</v>
          </cell>
          <cell r="U67">
            <v>7.7941176470588234</v>
          </cell>
          <cell r="V67">
            <v>7.7941176470588234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138.92099999999999</v>
          </cell>
          <cell r="D68">
            <v>46.732999999999997</v>
          </cell>
          <cell r="E68">
            <v>76.864000000000004</v>
          </cell>
          <cell r="F68">
            <v>105.66</v>
          </cell>
          <cell r="G68">
            <v>1</v>
          </cell>
          <cell r="H68" t="e">
            <v>#N/A</v>
          </cell>
          <cell r="I68">
            <v>75.400000000000006</v>
          </cell>
          <cell r="J68">
            <v>1.4639999999999986</v>
          </cell>
          <cell r="K68">
            <v>0</v>
          </cell>
          <cell r="L68">
            <v>20</v>
          </cell>
          <cell r="S68">
            <v>15.372800000000002</v>
          </cell>
          <cell r="U68">
            <v>8.1741777685262278</v>
          </cell>
          <cell r="V68">
            <v>6.8731786011656943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2318</v>
          </cell>
          <cell r="D69">
            <v>1950</v>
          </cell>
          <cell r="E69">
            <v>1687</v>
          </cell>
          <cell r="F69">
            <v>2515</v>
          </cell>
          <cell r="G69">
            <v>0.4</v>
          </cell>
          <cell r="H69" t="e">
            <v>#N/A</v>
          </cell>
          <cell r="I69">
            <v>1765</v>
          </cell>
          <cell r="J69">
            <v>-78</v>
          </cell>
          <cell r="K69">
            <v>240</v>
          </cell>
          <cell r="L69">
            <v>240</v>
          </cell>
          <cell r="S69">
            <v>337.4</v>
          </cell>
          <cell r="T69">
            <v>280</v>
          </cell>
          <cell r="U69">
            <v>9.7065797273266163</v>
          </cell>
          <cell r="V69">
            <v>7.4540604623592177</v>
          </cell>
          <cell r="X69">
            <v>280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3316</v>
          </cell>
          <cell r="D70">
            <v>3821</v>
          </cell>
          <cell r="E70">
            <v>2670</v>
          </cell>
          <cell r="F70">
            <v>4240</v>
          </cell>
          <cell r="G70">
            <v>0.41</v>
          </cell>
          <cell r="H70" t="e">
            <v>#N/A</v>
          </cell>
          <cell r="I70">
            <v>2890</v>
          </cell>
          <cell r="J70">
            <v>-220</v>
          </cell>
          <cell r="K70">
            <v>600</v>
          </cell>
          <cell r="L70">
            <v>650</v>
          </cell>
          <cell r="S70">
            <v>534</v>
          </cell>
          <cell r="U70">
            <v>10.280898876404494</v>
          </cell>
          <cell r="V70">
            <v>7.9400749063670411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238.80699999999999</v>
          </cell>
          <cell r="D71">
            <v>114.069</v>
          </cell>
          <cell r="E71">
            <v>163.31899999999999</v>
          </cell>
          <cell r="F71">
            <v>181.82900000000001</v>
          </cell>
          <cell r="G71">
            <v>1</v>
          </cell>
          <cell r="H71" t="e">
            <v>#N/A</v>
          </cell>
          <cell r="I71">
            <v>162.91900000000001</v>
          </cell>
          <cell r="J71">
            <v>0.39999999999997726</v>
          </cell>
          <cell r="K71">
            <v>20</v>
          </cell>
          <cell r="L71">
            <v>30</v>
          </cell>
          <cell r="S71">
            <v>32.663799999999995</v>
          </cell>
          <cell r="T71">
            <v>50</v>
          </cell>
          <cell r="U71">
            <v>8.6281755337713317</v>
          </cell>
          <cell r="V71">
            <v>5.5666823823315115</v>
          </cell>
          <cell r="X71">
            <v>50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334</v>
          </cell>
          <cell r="D72">
            <v>411</v>
          </cell>
          <cell r="E72">
            <v>275</v>
          </cell>
          <cell r="F72">
            <v>461</v>
          </cell>
          <cell r="G72">
            <v>0.3</v>
          </cell>
          <cell r="H72">
            <v>50</v>
          </cell>
          <cell r="I72">
            <v>283</v>
          </cell>
          <cell r="J72">
            <v>-8</v>
          </cell>
          <cell r="K72">
            <v>40</v>
          </cell>
          <cell r="L72">
            <v>40</v>
          </cell>
          <cell r="S72">
            <v>55</v>
          </cell>
          <cell r="U72">
            <v>9.836363636363636</v>
          </cell>
          <cell r="V72">
            <v>8.3818181818181809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768</v>
          </cell>
          <cell r="D73">
            <v>863</v>
          </cell>
          <cell r="E73">
            <v>616</v>
          </cell>
          <cell r="F73">
            <v>990</v>
          </cell>
          <cell r="G73">
            <v>0.3</v>
          </cell>
          <cell r="H73" t="e">
            <v>#N/A</v>
          </cell>
          <cell r="I73">
            <v>645</v>
          </cell>
          <cell r="J73">
            <v>-29</v>
          </cell>
          <cell r="K73">
            <v>0</v>
          </cell>
          <cell r="L73">
            <v>120</v>
          </cell>
          <cell r="S73">
            <v>123.2</v>
          </cell>
          <cell r="T73">
            <v>120</v>
          </cell>
          <cell r="U73">
            <v>9.9837662337662341</v>
          </cell>
          <cell r="V73">
            <v>8.0357142857142847</v>
          </cell>
          <cell r="X73">
            <v>120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1005</v>
          </cell>
          <cell r="D74">
            <v>1130</v>
          </cell>
          <cell r="E74">
            <v>950</v>
          </cell>
          <cell r="F74">
            <v>1134</v>
          </cell>
          <cell r="G74">
            <v>0.14000000000000001</v>
          </cell>
          <cell r="H74" t="e">
            <v>#N/A</v>
          </cell>
          <cell r="I74">
            <v>1003</v>
          </cell>
          <cell r="J74">
            <v>-53</v>
          </cell>
          <cell r="K74">
            <v>120</v>
          </cell>
          <cell r="L74">
            <v>120</v>
          </cell>
          <cell r="S74">
            <v>190</v>
          </cell>
          <cell r="T74">
            <v>480</v>
          </cell>
          <cell r="U74">
            <v>9.7578947368421058</v>
          </cell>
          <cell r="V74">
            <v>5.9684210526315793</v>
          </cell>
          <cell r="X74">
            <v>480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81</v>
          </cell>
          <cell r="D75">
            <v>63</v>
          </cell>
          <cell r="E75">
            <v>53</v>
          </cell>
          <cell r="F75">
            <v>91</v>
          </cell>
          <cell r="G75">
            <v>0.09</v>
          </cell>
          <cell r="H75">
            <v>60</v>
          </cell>
          <cell r="I75">
            <v>49</v>
          </cell>
          <cell r="J75">
            <v>4</v>
          </cell>
          <cell r="K75">
            <v>0</v>
          </cell>
          <cell r="L75">
            <v>0</v>
          </cell>
          <cell r="S75">
            <v>10.6</v>
          </cell>
          <cell r="U75">
            <v>8.584905660377359</v>
          </cell>
          <cell r="V75">
            <v>8.584905660377359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62</v>
          </cell>
          <cell r="D76">
            <v>68</v>
          </cell>
          <cell r="E76">
            <v>37</v>
          </cell>
          <cell r="F76">
            <v>85</v>
          </cell>
          <cell r="G76">
            <v>0.84</v>
          </cell>
          <cell r="H76">
            <v>50</v>
          </cell>
          <cell r="I76">
            <v>47</v>
          </cell>
          <cell r="J76">
            <v>-10</v>
          </cell>
          <cell r="K76">
            <v>0</v>
          </cell>
          <cell r="L76">
            <v>0</v>
          </cell>
          <cell r="S76">
            <v>7.4</v>
          </cell>
          <cell r="U76">
            <v>11.486486486486486</v>
          </cell>
          <cell r="V76">
            <v>11.486486486486486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2942</v>
          </cell>
          <cell r="D77">
            <v>3599</v>
          </cell>
          <cell r="E77">
            <v>2872</v>
          </cell>
          <cell r="F77">
            <v>3568</v>
          </cell>
          <cell r="G77">
            <v>0.35</v>
          </cell>
          <cell r="H77" t="e">
            <v>#N/A</v>
          </cell>
          <cell r="I77">
            <v>2975</v>
          </cell>
          <cell r="J77">
            <v>-103</v>
          </cell>
          <cell r="K77">
            <v>600</v>
          </cell>
          <cell r="L77">
            <v>800</v>
          </cell>
          <cell r="S77">
            <v>574.4</v>
          </cell>
          <cell r="T77">
            <v>720</v>
          </cell>
          <cell r="U77">
            <v>9.9025069637883014</v>
          </cell>
          <cell r="V77">
            <v>6.2116991643454043</v>
          </cell>
          <cell r="X77">
            <v>720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101.10599999999999</v>
          </cell>
          <cell r="D78">
            <v>47.033000000000001</v>
          </cell>
          <cell r="E78">
            <v>59.75</v>
          </cell>
          <cell r="F78">
            <v>86.795000000000002</v>
          </cell>
          <cell r="G78">
            <v>1</v>
          </cell>
          <cell r="H78" t="e">
            <v>#N/A</v>
          </cell>
          <cell r="I78">
            <v>64.900000000000006</v>
          </cell>
          <cell r="J78">
            <v>-5.1500000000000057</v>
          </cell>
          <cell r="K78">
            <v>20</v>
          </cell>
          <cell r="L78">
            <v>20</v>
          </cell>
          <cell r="S78">
            <v>11.95</v>
          </cell>
          <cell r="U78">
            <v>10.610460251046026</v>
          </cell>
          <cell r="V78">
            <v>7.2631799163179922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476.11900000000003</v>
          </cell>
          <cell r="D79">
            <v>437.76</v>
          </cell>
          <cell r="E79">
            <v>425.59899999999999</v>
          </cell>
          <cell r="F79">
            <v>463.01100000000002</v>
          </cell>
          <cell r="G79">
            <v>1</v>
          </cell>
          <cell r="H79" t="e">
            <v>#N/A</v>
          </cell>
          <cell r="I79">
            <v>425.80399999999997</v>
          </cell>
          <cell r="J79">
            <v>-0.20499999999998408</v>
          </cell>
          <cell r="K79">
            <v>100</v>
          </cell>
          <cell r="L79">
            <v>80</v>
          </cell>
          <cell r="S79">
            <v>85.119799999999998</v>
          </cell>
          <cell r="T79">
            <v>200</v>
          </cell>
          <cell r="U79">
            <v>9.903817913105998</v>
          </cell>
          <cell r="V79">
            <v>5.4395217094025128</v>
          </cell>
          <cell r="X79">
            <v>200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4297</v>
          </cell>
          <cell r="D80">
            <v>3294</v>
          </cell>
          <cell r="E80">
            <v>2746</v>
          </cell>
          <cell r="F80">
            <v>4743</v>
          </cell>
          <cell r="G80">
            <v>0.35</v>
          </cell>
          <cell r="H80" t="e">
            <v>#N/A</v>
          </cell>
          <cell r="I80">
            <v>2844</v>
          </cell>
          <cell r="J80">
            <v>-98</v>
          </cell>
          <cell r="K80">
            <v>800</v>
          </cell>
          <cell r="L80">
            <v>600</v>
          </cell>
          <cell r="S80">
            <v>549.20000000000005</v>
          </cell>
          <cell r="U80">
            <v>11.185360524399124</v>
          </cell>
          <cell r="V80">
            <v>8.6361981063364883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1177</v>
          </cell>
          <cell r="D81">
            <v>1101</v>
          </cell>
          <cell r="E81">
            <v>1009</v>
          </cell>
          <cell r="F81">
            <v>1252</v>
          </cell>
          <cell r="G81">
            <v>0.3</v>
          </cell>
          <cell r="H81" t="e">
            <v>#N/A</v>
          </cell>
          <cell r="I81">
            <v>1019</v>
          </cell>
          <cell r="J81">
            <v>-10</v>
          </cell>
          <cell r="K81">
            <v>120</v>
          </cell>
          <cell r="L81">
            <v>120</v>
          </cell>
          <cell r="S81">
            <v>201.8</v>
          </cell>
          <cell r="T81">
            <v>480</v>
          </cell>
          <cell r="U81">
            <v>9.7720515361744305</v>
          </cell>
          <cell r="V81">
            <v>6.2041625371655105</v>
          </cell>
          <cell r="X81">
            <v>480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50</v>
          </cell>
          <cell r="E82">
            <v>17</v>
          </cell>
          <cell r="F82">
            <v>33</v>
          </cell>
          <cell r="G82">
            <v>0.18</v>
          </cell>
          <cell r="H82" t="e">
            <v>#N/A</v>
          </cell>
          <cell r="I82">
            <v>17</v>
          </cell>
          <cell r="J82">
            <v>0</v>
          </cell>
          <cell r="K82">
            <v>0</v>
          </cell>
          <cell r="L82">
            <v>0</v>
          </cell>
          <cell r="S82">
            <v>3.4</v>
          </cell>
          <cell r="U82">
            <v>9.7058823529411775</v>
          </cell>
          <cell r="V82">
            <v>9.7058823529411775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1719</v>
          </cell>
          <cell r="D83">
            <v>1840</v>
          </cell>
          <cell r="E83">
            <v>1455</v>
          </cell>
          <cell r="F83">
            <v>2065</v>
          </cell>
          <cell r="G83">
            <v>0.3</v>
          </cell>
          <cell r="H83" t="e">
            <v>#N/A</v>
          </cell>
          <cell r="I83">
            <v>1514</v>
          </cell>
          <cell r="J83">
            <v>-59</v>
          </cell>
          <cell r="K83">
            <v>240</v>
          </cell>
          <cell r="L83">
            <v>200</v>
          </cell>
          <cell r="S83">
            <v>291</v>
          </cell>
          <cell r="T83">
            <v>360</v>
          </cell>
          <cell r="U83">
            <v>9.8453608247422686</v>
          </cell>
          <cell r="V83">
            <v>7.0962199312714773</v>
          </cell>
          <cell r="X83">
            <v>360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1791</v>
          </cell>
          <cell r="D84">
            <v>1574</v>
          </cell>
          <cell r="E84">
            <v>1422</v>
          </cell>
          <cell r="F84">
            <v>1887</v>
          </cell>
          <cell r="G84">
            <v>0.28000000000000003</v>
          </cell>
          <cell r="H84" t="e">
            <v>#N/A</v>
          </cell>
          <cell r="I84">
            <v>1474</v>
          </cell>
          <cell r="J84">
            <v>-52</v>
          </cell>
          <cell r="K84">
            <v>200</v>
          </cell>
          <cell r="L84">
            <v>200</v>
          </cell>
          <cell r="S84">
            <v>284.39999999999998</v>
          </cell>
          <cell r="T84">
            <v>480</v>
          </cell>
          <cell r="U84">
            <v>9.7292545710267238</v>
          </cell>
          <cell r="V84">
            <v>6.6350210970464136</v>
          </cell>
          <cell r="X84">
            <v>480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57</v>
          </cell>
          <cell r="D85">
            <v>86</v>
          </cell>
          <cell r="E85">
            <v>64</v>
          </cell>
          <cell r="F85">
            <v>73</v>
          </cell>
          <cell r="G85">
            <v>0.35</v>
          </cell>
          <cell r="H85" t="e">
            <v>#N/A</v>
          </cell>
          <cell r="I85">
            <v>71</v>
          </cell>
          <cell r="J85">
            <v>-7</v>
          </cell>
          <cell r="K85">
            <v>40</v>
          </cell>
          <cell r="L85">
            <v>0</v>
          </cell>
          <cell r="S85">
            <v>12.8</v>
          </cell>
          <cell r="U85">
            <v>8.828125</v>
          </cell>
          <cell r="V85">
            <v>5.703125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4414</v>
          </cell>
          <cell r="D86">
            <v>3555</v>
          </cell>
          <cell r="E86">
            <v>3552</v>
          </cell>
          <cell r="F86">
            <v>4283</v>
          </cell>
          <cell r="G86">
            <v>0.28000000000000003</v>
          </cell>
          <cell r="H86">
            <v>45</v>
          </cell>
          <cell r="I86">
            <v>3713</v>
          </cell>
          <cell r="J86">
            <v>-161</v>
          </cell>
          <cell r="K86">
            <v>480</v>
          </cell>
          <cell r="L86">
            <v>400</v>
          </cell>
          <cell r="S86">
            <v>710.4</v>
          </cell>
          <cell r="T86">
            <v>1600</v>
          </cell>
          <cell r="U86">
            <v>9.5199887387387392</v>
          </cell>
          <cell r="V86">
            <v>6.0289977477477477</v>
          </cell>
          <cell r="X86">
            <v>1600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1118</v>
          </cell>
          <cell r="D87">
            <v>867</v>
          </cell>
          <cell r="E87">
            <v>886</v>
          </cell>
          <cell r="F87">
            <v>1071</v>
          </cell>
          <cell r="G87">
            <v>0.28000000000000003</v>
          </cell>
          <cell r="H87" t="e">
            <v>#N/A</v>
          </cell>
          <cell r="I87">
            <v>913</v>
          </cell>
          <cell r="J87">
            <v>-27</v>
          </cell>
          <cell r="K87">
            <v>160</v>
          </cell>
          <cell r="L87">
            <v>120</v>
          </cell>
          <cell r="S87">
            <v>177.2</v>
          </cell>
          <cell r="T87">
            <v>360</v>
          </cell>
          <cell r="U87">
            <v>9.6557562076749441</v>
          </cell>
          <cell r="V87">
            <v>6.044018058690745</v>
          </cell>
          <cell r="X87">
            <v>360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99</v>
          </cell>
          <cell r="D88">
            <v>42</v>
          </cell>
          <cell r="E88">
            <v>93</v>
          </cell>
          <cell r="F88">
            <v>46</v>
          </cell>
          <cell r="G88">
            <v>0.4</v>
          </cell>
          <cell r="H88" t="e">
            <v>#N/A</v>
          </cell>
          <cell r="I88">
            <v>101</v>
          </cell>
          <cell r="J88">
            <v>-8</v>
          </cell>
          <cell r="K88">
            <v>0</v>
          </cell>
          <cell r="L88">
            <v>40</v>
          </cell>
          <cell r="S88">
            <v>18.600000000000001</v>
          </cell>
          <cell r="T88">
            <v>80</v>
          </cell>
          <cell r="U88">
            <v>8.9247311827956981</v>
          </cell>
          <cell r="V88">
            <v>2.4731182795698925</v>
          </cell>
          <cell r="X88">
            <v>80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124.126</v>
          </cell>
          <cell r="D89">
            <v>184.423</v>
          </cell>
          <cell r="E89">
            <v>57.110999999999997</v>
          </cell>
          <cell r="F89">
            <v>245.29900000000001</v>
          </cell>
          <cell r="G89">
            <v>1</v>
          </cell>
          <cell r="H89" t="e">
            <v>#N/A</v>
          </cell>
          <cell r="I89">
            <v>66.2</v>
          </cell>
          <cell r="J89">
            <v>-9.0890000000000057</v>
          </cell>
          <cell r="K89">
            <v>0</v>
          </cell>
          <cell r="L89">
            <v>0</v>
          </cell>
          <cell r="S89">
            <v>11.4222</v>
          </cell>
          <cell r="U89">
            <v>21.475635166605382</v>
          </cell>
          <cell r="V89">
            <v>21.475635166605382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124</v>
          </cell>
          <cell r="D90">
            <v>124</v>
          </cell>
          <cell r="E90">
            <v>131</v>
          </cell>
          <cell r="F90">
            <v>107</v>
          </cell>
          <cell r="G90">
            <v>0.33</v>
          </cell>
          <cell r="H90">
            <v>30</v>
          </cell>
          <cell r="I90">
            <v>140</v>
          </cell>
          <cell r="J90">
            <v>-9</v>
          </cell>
          <cell r="K90">
            <v>30</v>
          </cell>
          <cell r="L90">
            <v>30</v>
          </cell>
          <cell r="S90">
            <v>26.2</v>
          </cell>
          <cell r="T90">
            <v>60</v>
          </cell>
          <cell r="U90">
            <v>8.6641221374045809</v>
          </cell>
          <cell r="V90">
            <v>4.0839694656488552</v>
          </cell>
          <cell r="X90">
            <v>60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247</v>
          </cell>
          <cell r="E91">
            <v>82</v>
          </cell>
          <cell r="F91">
            <v>165</v>
          </cell>
          <cell r="G91">
            <v>0.28000000000000003</v>
          </cell>
          <cell r="H91" t="e">
            <v>#N/A</v>
          </cell>
          <cell r="I91">
            <v>82</v>
          </cell>
          <cell r="J91">
            <v>0</v>
          </cell>
          <cell r="K91">
            <v>0</v>
          </cell>
          <cell r="L91">
            <v>0</v>
          </cell>
          <cell r="S91">
            <v>16.399999999999999</v>
          </cell>
          <cell r="U91">
            <v>10.060975609756099</v>
          </cell>
          <cell r="V91">
            <v>10.060975609756099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317</v>
          </cell>
          <cell r="D92">
            <v>3</v>
          </cell>
          <cell r="E92">
            <v>105</v>
          </cell>
          <cell r="F92">
            <v>213</v>
          </cell>
          <cell r="G92">
            <v>0.28000000000000003</v>
          </cell>
          <cell r="H92" t="e">
            <v>#N/A</v>
          </cell>
          <cell r="I92">
            <v>108</v>
          </cell>
          <cell r="J92">
            <v>-3</v>
          </cell>
          <cell r="K92">
            <v>0</v>
          </cell>
          <cell r="L92">
            <v>0</v>
          </cell>
          <cell r="S92">
            <v>21</v>
          </cell>
          <cell r="U92">
            <v>10.142857142857142</v>
          </cell>
          <cell r="V92">
            <v>10.142857142857142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600</v>
          </cell>
          <cell r="D93">
            <v>745</v>
          </cell>
          <cell r="E93">
            <v>484</v>
          </cell>
          <cell r="F93">
            <v>836</v>
          </cell>
          <cell r="G93">
            <v>0.4</v>
          </cell>
          <cell r="H93" t="e">
            <v>#N/A</v>
          </cell>
          <cell r="I93">
            <v>507</v>
          </cell>
          <cell r="J93">
            <v>-23</v>
          </cell>
          <cell r="K93">
            <v>240</v>
          </cell>
          <cell r="L93">
            <v>240</v>
          </cell>
          <cell r="S93">
            <v>96.8</v>
          </cell>
          <cell r="U93">
            <v>13.595041322314049</v>
          </cell>
          <cell r="V93">
            <v>8.6363636363636367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248</v>
          </cell>
          <cell r="D94">
            <v>2</v>
          </cell>
          <cell r="E94">
            <v>48</v>
          </cell>
          <cell r="F94">
            <v>200</v>
          </cell>
          <cell r="G94">
            <v>0</v>
          </cell>
          <cell r="H94" t="e">
            <v>#N/A</v>
          </cell>
          <cell r="I94">
            <v>50</v>
          </cell>
          <cell r="J94">
            <v>-2</v>
          </cell>
          <cell r="K94">
            <v>0</v>
          </cell>
          <cell r="L94">
            <v>0</v>
          </cell>
          <cell r="S94">
            <v>9.6</v>
          </cell>
          <cell r="U94">
            <v>20.833333333333336</v>
          </cell>
          <cell r="V94">
            <v>20.833333333333336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145.001</v>
          </cell>
          <cell r="D95">
            <v>8.3350000000000009</v>
          </cell>
          <cell r="E95">
            <v>10.423</v>
          </cell>
          <cell r="F95">
            <v>134.578</v>
          </cell>
          <cell r="G95">
            <v>0</v>
          </cell>
          <cell r="H95" t="e">
            <v>#N/A</v>
          </cell>
          <cell r="I95">
            <v>18</v>
          </cell>
          <cell r="J95">
            <v>-7.577</v>
          </cell>
          <cell r="K95">
            <v>0</v>
          </cell>
          <cell r="L95">
            <v>0</v>
          </cell>
          <cell r="S95">
            <v>2.0846</v>
          </cell>
          <cell r="U95">
            <v>64.558188621318237</v>
          </cell>
          <cell r="V95">
            <v>64.558188621318237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131.06200000000001</v>
          </cell>
          <cell r="D96">
            <v>509.18700000000001</v>
          </cell>
          <cell r="E96">
            <v>151.20400000000001</v>
          </cell>
          <cell r="F96">
            <v>479.858</v>
          </cell>
          <cell r="G96">
            <v>0</v>
          </cell>
          <cell r="H96" t="e">
            <v>#N/A</v>
          </cell>
          <cell r="I96">
            <v>153</v>
          </cell>
          <cell r="J96">
            <v>-1.7959999999999923</v>
          </cell>
          <cell r="K96">
            <v>0</v>
          </cell>
          <cell r="L96">
            <v>0</v>
          </cell>
          <cell r="S96">
            <v>30.2408</v>
          </cell>
          <cell r="U96">
            <v>15.867900320097352</v>
          </cell>
          <cell r="V96">
            <v>15.867900320097352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1017</v>
          </cell>
          <cell r="D97">
            <v>3</v>
          </cell>
          <cell r="E97">
            <v>160</v>
          </cell>
          <cell r="F97">
            <v>859</v>
          </cell>
          <cell r="G97">
            <v>0</v>
          </cell>
          <cell r="H97">
            <v>0</v>
          </cell>
          <cell r="I97">
            <v>159</v>
          </cell>
          <cell r="J97">
            <v>1</v>
          </cell>
          <cell r="K97">
            <v>0</v>
          </cell>
          <cell r="L97">
            <v>0</v>
          </cell>
          <cell r="S97">
            <v>32</v>
          </cell>
          <cell r="U97">
            <v>26.84375</v>
          </cell>
          <cell r="V97">
            <v>26.84375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16.10.2025 - 16.10.2025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80.335999999999999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159.756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673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101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306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22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33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75.287999999999997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736.91899999999998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51.966999999999999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226.471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90.491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31.494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92.302999999999997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53.64</v>
          </cell>
        </row>
        <row r="30">
          <cell r="A30" t="str">
            <v xml:space="preserve"> 247  Сардельки Нежные, ВЕС.  ПОКОМ</v>
          </cell>
          <cell r="D30">
            <v>17.068999999999999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24.361000000000001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164.785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11.744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18.994</v>
          </cell>
        </row>
        <row r="35">
          <cell r="A35" t="str">
            <v xml:space="preserve"> 263  Шпикачки Стародворские, ВЕС.  ПОКОМ</v>
          </cell>
          <cell r="D35">
            <v>287.303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11.82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0.89700000000000002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2.7280000000000002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246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712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467</v>
          </cell>
        </row>
        <row r="42">
          <cell r="A42" t="str">
            <v xml:space="preserve"> 283  Сосиски Сочинки, ВЕС, ТМ Стародворье ПОКОМ</v>
          </cell>
          <cell r="D42">
            <v>336.11399999999998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165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242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40.283999999999999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176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236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29.355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136.589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398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194.68199999999999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42.832999999999998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6.05</v>
          </cell>
        </row>
        <row r="56">
          <cell r="A56" t="str">
            <v xml:space="preserve"> 318  Сосиски Датские ТМ Зареченские, ВЕС  ПОКОМ</v>
          </cell>
          <cell r="D56">
            <v>290.95600000000002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399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740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312</v>
          </cell>
        </row>
        <row r="60">
          <cell r="A60" t="str">
            <v xml:space="preserve"> 328  Сардельки Сочинки Стародворье ТМ  0,4 кг ПОКОМ</v>
          </cell>
          <cell r="D60">
            <v>44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47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64.552000000000007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127</v>
          </cell>
        </row>
        <row r="64">
          <cell r="A64" t="str">
            <v xml:space="preserve"> 335  Колбаса Сливушка ТМ Вязанка. ВЕС.  ПОКОМ </v>
          </cell>
          <cell r="D64">
            <v>209.66900000000001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505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97.405000000000001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44.448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396.642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61.234999999999999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31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58.927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81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125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165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201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167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911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1643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96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36.101999999999997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49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8.58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113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36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48.707999999999998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811.89300000000003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920.64200000000005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1331.376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45.624000000000002</v>
          </cell>
        </row>
        <row r="94">
          <cell r="A94" t="str">
            <v xml:space="preserve"> 467  Колбаса Филейная 0,5кг ТМ Особый рецепт  ПОКОМ</v>
          </cell>
          <cell r="D94">
            <v>23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332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263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155</v>
          </cell>
        </row>
        <row r="99">
          <cell r="A99" t="str">
            <v xml:space="preserve"> 519  Грудинка 0,12 кг нарезка ТМ Стародворье  ПОКОМ</v>
          </cell>
          <cell r="D99">
            <v>70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71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97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87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96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58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49</v>
          </cell>
        </row>
        <row r="106">
          <cell r="A106" t="str">
            <v>3215 ВЕТЧ.МЯСНАЯ Папа может п/о 0.4кг 8шт.    ОСТАНКИНО</v>
          </cell>
          <cell r="D106">
            <v>124</v>
          </cell>
        </row>
        <row r="107">
          <cell r="A107" t="str">
            <v>3684 ПРЕСИЖН с/к в/у 1/250 8шт.   ОСТАНКИНО</v>
          </cell>
          <cell r="D107">
            <v>12</v>
          </cell>
        </row>
        <row r="108">
          <cell r="A108" t="str">
            <v>3986 Ароматная с/к в/у 1/250 ОСТАНКИНО</v>
          </cell>
          <cell r="D108">
            <v>113</v>
          </cell>
        </row>
        <row r="109">
          <cell r="A109" t="str">
            <v>4063 МЯСНАЯ Папа может вар п/о_Л   ОСТАНКИНО</v>
          </cell>
          <cell r="D109">
            <v>180.21600000000001</v>
          </cell>
        </row>
        <row r="110">
          <cell r="A110" t="str">
            <v>4117 ЭКСТРА Папа может с/к в/у_Л   ОСТАНКИНО</v>
          </cell>
          <cell r="D110">
            <v>6.0819999999999999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17.916</v>
          </cell>
        </row>
        <row r="112">
          <cell r="A112" t="str">
            <v>4813 ФИЛЕЙНАЯ Папа может вар п/о_Л   ОСТАНКИНО</v>
          </cell>
          <cell r="D112">
            <v>57.4</v>
          </cell>
        </row>
        <row r="113">
          <cell r="A113" t="str">
            <v>4993 САЛЯМИ ИТАЛЬЯНСКАЯ с/к в/у 1/250*8_120c ОСТАНКИНО</v>
          </cell>
          <cell r="D113">
            <v>77</v>
          </cell>
        </row>
        <row r="114">
          <cell r="A114" t="str">
            <v>5483 ЭКСТРА Папа может с/к в/у 1/250 8шт.   ОСТАНКИНО</v>
          </cell>
          <cell r="D114">
            <v>160</v>
          </cell>
        </row>
        <row r="115">
          <cell r="A115" t="str">
            <v>5544 Сервелат Финский в/к в/у_45с НОВАЯ ОСТАНКИНО</v>
          </cell>
          <cell r="D115">
            <v>71.596999999999994</v>
          </cell>
        </row>
        <row r="116">
          <cell r="A116" t="str">
            <v>5679 САЛЯМИ ИТАЛЬЯНСКАЯ с/к в/у 1/150_60с ОСТАНКИНО</v>
          </cell>
          <cell r="D116">
            <v>54</v>
          </cell>
        </row>
        <row r="117">
          <cell r="A117" t="str">
            <v>5682 САЛЯМИ МЕЛКОЗЕРНЕНАЯ с/к в/у 1/120_60с   ОСТАНКИНО</v>
          </cell>
          <cell r="D117">
            <v>261</v>
          </cell>
        </row>
        <row r="118">
          <cell r="A118" t="str">
            <v>5706 АРОМАТНАЯ Папа может с/к в/у 1/250 8шт.  ОСТАНКИНО</v>
          </cell>
          <cell r="D118">
            <v>-1</v>
          </cell>
        </row>
        <row r="119">
          <cell r="A119" t="str">
            <v>5708 ПОСОЛЬСКАЯ Папа может с/к в/у ОСТАНКИНО</v>
          </cell>
          <cell r="D119">
            <v>2.0009999999999999</v>
          </cell>
        </row>
        <row r="120">
          <cell r="A120" t="str">
            <v>5851 ЭКСТРА Папа может вар п/о   ОСТАНКИНО</v>
          </cell>
          <cell r="D120">
            <v>28.064</v>
          </cell>
        </row>
        <row r="121">
          <cell r="A121" t="str">
            <v>5931 ОХОТНИЧЬЯ Папа может с/к в/у 1/220 8шт.   ОСТАНКИНО</v>
          </cell>
          <cell r="D121">
            <v>197</v>
          </cell>
        </row>
        <row r="122">
          <cell r="A122" t="str">
            <v>5992 ВРЕМЯ ОКРОШКИ Папа может вар п/о 0.4кг   ОСТАНКИНО</v>
          </cell>
          <cell r="D122">
            <v>-1</v>
          </cell>
        </row>
        <row r="123">
          <cell r="A123" t="str">
            <v>6004 РАГУ СВИНОЕ 1кг 8шт.зам_120с ОСТАНКИНО</v>
          </cell>
          <cell r="D123">
            <v>32</v>
          </cell>
        </row>
        <row r="124">
          <cell r="A124" t="str">
            <v>6220 ГОВЯЖЬЯ Папа может вар п/о  ОСТАНКИНО</v>
          </cell>
          <cell r="D124">
            <v>2.6640000000000001</v>
          </cell>
        </row>
        <row r="125">
          <cell r="A125" t="str">
            <v>6221 НЕАПОЛИТАНСКИЙ ДУЭТ с/к с/н мгс 1/90  ОСТАНКИНО</v>
          </cell>
          <cell r="D125">
            <v>75</v>
          </cell>
        </row>
        <row r="126">
          <cell r="A126" t="str">
            <v>6228 МЯСНОЕ АССОРТИ к/з с/н мгс 1/90 10шт.  ОСТАНКИНО</v>
          </cell>
          <cell r="D126">
            <v>23</v>
          </cell>
        </row>
        <row r="127">
          <cell r="A127" t="str">
            <v>6247 ДОМАШНЯЯ Папа может вар п/о 0,4кг 8шт.  ОСТАНКИНО</v>
          </cell>
          <cell r="D127">
            <v>10</v>
          </cell>
        </row>
        <row r="128">
          <cell r="A128" t="str">
            <v>6268 ГОВЯЖЬЯ Папа может вар п/о 0,4кг 8 шт.  ОСТАНКИНО</v>
          </cell>
          <cell r="D128">
            <v>133</v>
          </cell>
        </row>
        <row r="129">
          <cell r="A129" t="str">
            <v>6279 КОРЕЙКА ПО-ОСТ.к/в в/с с/н в/у 1/150_45с  ОСТАНКИНО</v>
          </cell>
          <cell r="D129">
            <v>75</v>
          </cell>
        </row>
        <row r="130">
          <cell r="A130" t="str">
            <v>6303 МЯСНЫЕ Папа может сос п/о мгс 1.5*3  ОСТАНКИНО</v>
          </cell>
          <cell r="D130">
            <v>123.593</v>
          </cell>
        </row>
        <row r="131">
          <cell r="A131" t="str">
            <v>6324 ДОКТОРСКАЯ ГОСТ вар п/о 0.4кг 8шт.  ОСТАНКИНО</v>
          </cell>
          <cell r="D131">
            <v>32</v>
          </cell>
        </row>
        <row r="132">
          <cell r="A132" t="str">
            <v>6325 ДОКТОРСКАЯ ПРЕМИУМ вар п/о 0.4кг 8шт.  ОСТАНКИНО</v>
          </cell>
          <cell r="D132">
            <v>203</v>
          </cell>
        </row>
        <row r="133">
          <cell r="A133" t="str">
            <v>6333 МЯСНАЯ Папа может вар п/о 0.4кг 8шт.  ОСТАНКИНО</v>
          </cell>
          <cell r="D133">
            <v>483</v>
          </cell>
        </row>
        <row r="134">
          <cell r="A134" t="str">
            <v>6340 ДОМАШНИЙ РЕЦЕПТ Коровино 0.5кг 8шт.  ОСТАНКИНО</v>
          </cell>
          <cell r="D134">
            <v>35</v>
          </cell>
        </row>
        <row r="135">
          <cell r="A135" t="str">
            <v>6353 ЭКСТРА Папа может вар п/о 0.4кг 8шт.  ОСТАНКИНО</v>
          </cell>
          <cell r="D135">
            <v>233</v>
          </cell>
        </row>
        <row r="136">
          <cell r="A136" t="str">
            <v>6392 ФИЛЕЙНАЯ Папа может вар п/о 0.4кг. ОСТАНКИНО</v>
          </cell>
          <cell r="D136">
            <v>479</v>
          </cell>
        </row>
        <row r="137">
          <cell r="A137" t="str">
            <v>6448 СВИНИНА МАДЕРА с/к с/н в/у 1/100 10шт.   ОСТАНКИНО</v>
          </cell>
          <cell r="D137">
            <v>36</v>
          </cell>
        </row>
        <row r="138">
          <cell r="A138" t="str">
            <v>6453 ЭКСТРА Папа может с/к с/н в/у 1/100 14шт.   ОСТАНКИНО</v>
          </cell>
          <cell r="D138">
            <v>357</v>
          </cell>
        </row>
        <row r="139">
          <cell r="A139" t="str">
            <v>6454 АРОМАТНАЯ с/к с/н в/у 1/100 10шт.  ОСТАНКИНО</v>
          </cell>
          <cell r="D139">
            <v>351</v>
          </cell>
        </row>
        <row r="140">
          <cell r="A140" t="str">
            <v>6459 СЕРВЕЛАТ ШВЕЙЦАРСК. в/к с/н в/у 1/100*10  ОСТАНКИНО</v>
          </cell>
          <cell r="D140">
            <v>126</v>
          </cell>
        </row>
        <row r="141">
          <cell r="A141" t="str">
            <v>6470 ВЕТЧ.МРАМОРНАЯ в/у_45с  ОСТАНКИНО</v>
          </cell>
          <cell r="D141">
            <v>2.38</v>
          </cell>
        </row>
        <row r="142">
          <cell r="A142" t="str">
            <v>6495 ВЕТЧ.МРАМОРНАЯ в/у срез 0.3кг 6шт_45с  ОСТАНКИНО</v>
          </cell>
          <cell r="D142">
            <v>80</v>
          </cell>
        </row>
        <row r="143">
          <cell r="A143" t="str">
            <v>6527 ШПИКАЧКИ СОЧНЫЕ ПМ сар б/о мгс 1*3 45с ОСТАНКИНО</v>
          </cell>
          <cell r="D143">
            <v>64.888000000000005</v>
          </cell>
        </row>
        <row r="144">
          <cell r="A144" t="str">
            <v>6528 ШПИКАЧКИ СОЧНЫЕ ПМ сар б/о мгс 0.4кг 45с  ОСТАНКИНО</v>
          </cell>
          <cell r="D144">
            <v>26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194</v>
          </cell>
        </row>
        <row r="147">
          <cell r="A147" t="str">
            <v>6697 СЕРВЕЛАТ ФИНСКИЙ ПМ в/к в/у 0,35кг 8шт.  ОСТАНКИНО</v>
          </cell>
          <cell r="D147">
            <v>594</v>
          </cell>
        </row>
        <row r="148">
          <cell r="A148" t="str">
            <v>6713 СОЧНЫЙ ГРИЛЬ ПМ сос п/о мгс 0.41кг 8шт.  ОСТАНКИНО</v>
          </cell>
          <cell r="D148">
            <v>141</v>
          </cell>
        </row>
        <row r="149">
          <cell r="A149" t="str">
            <v>6724 МОЛОЧНЫЕ ПМ сос п/о мгс 0.41кг 10шт.  ОСТАНКИНО</v>
          </cell>
          <cell r="D149">
            <v>125</v>
          </cell>
        </row>
        <row r="150">
          <cell r="A150" t="str">
            <v>6765 РУБЛЕНЫЕ сос ц/о мгс 0.36кг 6шт.  ОСТАНКИНО</v>
          </cell>
          <cell r="D150">
            <v>82</v>
          </cell>
        </row>
        <row r="151">
          <cell r="A151" t="str">
            <v>6785 ВЕНСКАЯ САЛЯМИ п/к в/у 0.33кг 8шт.  ОСТАНКИНО</v>
          </cell>
          <cell r="D151">
            <v>26</v>
          </cell>
        </row>
        <row r="152">
          <cell r="A152" t="str">
            <v>6787 СЕРВЕЛАТ КРЕМЛЕВСКИЙ в/к в/у 0,33кг 8шт.  ОСТАНКИНО</v>
          </cell>
          <cell r="D152">
            <v>21</v>
          </cell>
        </row>
        <row r="153">
          <cell r="A153" t="str">
            <v>6793 БАЛЫКОВАЯ в/к в/у 0,33кг 8шт.  ОСТАНКИНО</v>
          </cell>
          <cell r="D153">
            <v>50</v>
          </cell>
        </row>
        <row r="154">
          <cell r="A154" t="str">
            <v>6829 МОЛОЧНЫЕ КЛАССИЧЕСКИЕ сос п/о мгс 2*4_С  ОСТАНКИНО</v>
          </cell>
          <cell r="D154">
            <v>74.331999999999994</v>
          </cell>
        </row>
        <row r="155">
          <cell r="A155" t="str">
            <v>6837 ФИЛЕЙНЫЕ Папа Может сос ц/о мгс 0.4кг  ОСТАНКИНО</v>
          </cell>
          <cell r="D155">
            <v>151</v>
          </cell>
        </row>
        <row r="156">
          <cell r="A156" t="str">
            <v>6842 ДЫМОВИЦА ИЗ ОКОРОКА к/в мл/к в/у 0,3кг  ОСТАНКИНО</v>
          </cell>
          <cell r="D156">
            <v>4</v>
          </cell>
        </row>
        <row r="157">
          <cell r="A157" t="str">
            <v>6861 ДОМАШНИЙ РЕЦЕПТ Коровино вар п/о  ОСТАНКИНО</v>
          </cell>
          <cell r="D157">
            <v>12.920999999999999</v>
          </cell>
        </row>
        <row r="158">
          <cell r="A158" t="str">
            <v>6866 ВЕТЧ.НЕЖНАЯ Коровино п/о_Маяк  ОСТАНКИНО</v>
          </cell>
          <cell r="D158">
            <v>12.01</v>
          </cell>
        </row>
        <row r="159">
          <cell r="A159" t="str">
            <v>7001 КЛАССИЧЕСКИЕ Папа может сар б/о мгс 1*3  ОСТАНКИНО</v>
          </cell>
          <cell r="D159">
            <v>42.756999999999998</v>
          </cell>
        </row>
        <row r="160">
          <cell r="A160" t="str">
            <v>7040 С ИНДЕЙКОЙ ПМ сос ц/о в/у 1/270 8шт.  ОСТАНКИНО</v>
          </cell>
          <cell r="D160">
            <v>31</v>
          </cell>
        </row>
        <row r="161">
          <cell r="A161" t="str">
            <v>7059 ШПИКАЧКИ СОЧНЫЕ С БЕК. п/о мгс 0.3кг_60с  ОСТАНКИНО</v>
          </cell>
          <cell r="D161">
            <v>58</v>
          </cell>
        </row>
        <row r="162">
          <cell r="A162" t="str">
            <v>7066 СОЧНЫЕ ПМ сос п/о мгс 0.41кг 10шт_50с  ОСТАНКИНО</v>
          </cell>
          <cell r="D162">
            <v>723</v>
          </cell>
        </row>
        <row r="163">
          <cell r="A163" t="str">
            <v>7070 СОЧНЫЕ ПМ сос п/о мгс 1.5*4_А_50с  ОСТАНКИНО</v>
          </cell>
          <cell r="D163">
            <v>283.80399999999997</v>
          </cell>
        </row>
        <row r="164">
          <cell r="A164" t="str">
            <v>7073 МОЛОЧ.ПРЕМИУМ ПМ сос п/о в/у 1/350_50с  ОСТАНКИНО</v>
          </cell>
          <cell r="D164">
            <v>216</v>
          </cell>
        </row>
        <row r="165">
          <cell r="A165" t="str">
            <v>7074 МОЛОЧ.ПРЕМИУМ ПМ сос п/о мгс 0.6кг_50с  ОСТАНКИНО</v>
          </cell>
          <cell r="D165">
            <v>3</v>
          </cell>
        </row>
        <row r="166">
          <cell r="A166" t="str">
            <v>7075 МОЛОЧ.ПРЕМИУМ ПМ сос п/о мгс 1.5*4_О_50с  ОСТАНКИНО</v>
          </cell>
          <cell r="D166">
            <v>17.077999999999999</v>
          </cell>
        </row>
        <row r="167">
          <cell r="A167" t="str">
            <v>7077 МЯСНЫЕ С ГОВЯД.ПМ сос п/о мгс 0.4кг_50с  ОСТАНКИНО</v>
          </cell>
          <cell r="D167">
            <v>262</v>
          </cell>
        </row>
        <row r="168">
          <cell r="A168" t="str">
            <v>7080 СЛИВОЧНЫЕ ПМ сос п/о мгс 0.41кг 10шт. 50с  ОСТАНКИНО</v>
          </cell>
          <cell r="D168">
            <v>388</v>
          </cell>
        </row>
        <row r="169">
          <cell r="A169" t="str">
            <v>7082 СЛИВОЧНЫЕ ПМ сос п/о мгс 1.5*4_50с  ОСТАНКИНО</v>
          </cell>
          <cell r="D169">
            <v>29.716999999999999</v>
          </cell>
        </row>
        <row r="170">
          <cell r="A170" t="str">
            <v>7087 ШПИК С ЧЕСНОК.И ПЕРЦЕМ к/в в/у 0.3кг_50с  ОСТАНКИНО</v>
          </cell>
          <cell r="D170">
            <v>27</v>
          </cell>
        </row>
        <row r="171">
          <cell r="A171" t="str">
            <v>7090 СВИНИНА ПО-ДОМ. к/в мл/к в/у 0.3кг_50с  ОСТАНКИНО</v>
          </cell>
          <cell r="D171">
            <v>41</v>
          </cell>
        </row>
        <row r="172">
          <cell r="A172" t="str">
            <v>7092 БЕКОН Папа может с/к с/н в/у 1/140_50с  ОСТАНКИНО</v>
          </cell>
          <cell r="D172">
            <v>221</v>
          </cell>
        </row>
        <row r="173">
          <cell r="A173" t="str">
            <v>7107 САН-РЕМО с/в с/н мгс 1/90 12шт.  ОСТАНКИНО</v>
          </cell>
          <cell r="D173">
            <v>3</v>
          </cell>
        </row>
        <row r="174">
          <cell r="A174" t="str">
            <v>7149 БАЛЫКОВАЯ Коровино п/к в/у 0.84кг_50с  ОСТАНКИНО</v>
          </cell>
          <cell r="D174">
            <v>7</v>
          </cell>
        </row>
        <row r="175">
          <cell r="A175" t="str">
            <v>7154 СЕРВЕЛАТ ЗЕРНИСТЫЙ ПМ в/к в/у 0.35кг_50с  ОСТАНКИНО</v>
          </cell>
          <cell r="D175">
            <v>453</v>
          </cell>
        </row>
        <row r="176">
          <cell r="A176" t="str">
            <v>7157 СЕРВЕЛАТ ЗЕРНИСНЫЙ ПМ в/к в/у_50с  ОСТАНКИНО</v>
          </cell>
          <cell r="D176">
            <v>21.670999999999999</v>
          </cell>
        </row>
        <row r="177">
          <cell r="A177" t="str">
            <v>7166 СЕРВЕЛТ ОХОТНИЧИЙ ПМ в/к в/у_50с  ОСТАНКИНО</v>
          </cell>
          <cell r="D177">
            <v>44.95</v>
          </cell>
        </row>
        <row r="178">
          <cell r="A178" t="str">
            <v>7169 СЕРВЕЛАТ ОХОТНИЧИЙ ПМ в/к в/у 0.35кг_50с  ОСТАНКИНО</v>
          </cell>
          <cell r="D178">
            <v>455</v>
          </cell>
        </row>
        <row r="179">
          <cell r="A179" t="str">
            <v>7187 ГРУДИНКА ПРЕМИУМ к/в мл/к в/у 0,3кг_50с ОСТАНКИНО</v>
          </cell>
          <cell r="D179">
            <v>86</v>
          </cell>
        </row>
        <row r="180">
          <cell r="A180" t="str">
            <v>7227 САЛЯМИ ФИНСКАЯ Папа может с/к в/у 1/180  ОСТАНКИНО</v>
          </cell>
          <cell r="D180">
            <v>5</v>
          </cell>
        </row>
        <row r="181">
          <cell r="A181" t="str">
            <v>7231 КЛАССИЧЕСКАЯ ПМ вар п/о 0,3кг 8шт_209к ОСТАНКИНО</v>
          </cell>
          <cell r="D181">
            <v>115</v>
          </cell>
        </row>
        <row r="182">
          <cell r="A182" t="str">
            <v>7232 БОЯNСКАЯ ПМ п/к в/у 0,28кг 8шт_209к ОСТАНКИНО</v>
          </cell>
          <cell r="D182">
            <v>328</v>
          </cell>
        </row>
        <row r="183">
          <cell r="A183" t="str">
            <v>7235 ВЕТЧ.КЛАССИЧЕСКАЯ ПМ п/о 0,35кг 8шт_209к ОСТАНКИНО</v>
          </cell>
          <cell r="D183">
            <v>24</v>
          </cell>
        </row>
        <row r="184">
          <cell r="A184" t="str">
            <v>7236 СЕРВЕЛАТ КАРЕЛЬСКИЙ в/к в/у 0,28кг_209к ОСТАНКИНО</v>
          </cell>
          <cell r="D184">
            <v>445</v>
          </cell>
        </row>
        <row r="185">
          <cell r="A185" t="str">
            <v>7241 САЛЯМИ Папа может п/к в/у 0,28кг_209к ОСТАНКИНО</v>
          </cell>
          <cell r="D185">
            <v>189</v>
          </cell>
        </row>
        <row r="186">
          <cell r="A186" t="str">
            <v>7245 ВЕТЧ.ФИЛЕЙНАЯ ПМ п/о 0,4кг 8шт ОСТАНКИНО</v>
          </cell>
          <cell r="D186">
            <v>21</v>
          </cell>
        </row>
        <row r="187">
          <cell r="A187" t="str">
            <v>7252 СЕРВЕЛАТ ФИНСКИЙ ПМ в/к с/н мгс 1/100*12  ОСТАНКИНО</v>
          </cell>
          <cell r="D187">
            <v>-13</v>
          </cell>
        </row>
        <row r="188">
          <cell r="A188" t="str">
            <v>7271 МЯСНЫЕ С ГОВЯДИНОЙ ПМ сос п/о мгс 1.5*4 ВЕС  ОСТАНКИНО</v>
          </cell>
          <cell r="D188">
            <v>9.2620000000000005</v>
          </cell>
        </row>
        <row r="189">
          <cell r="A189" t="str">
            <v>7284 ДЛЯ ДЕТЕЙ сос п/о мгс 0,33кг 6шт  ОСТАНКИНО</v>
          </cell>
          <cell r="D189">
            <v>30</v>
          </cell>
        </row>
        <row r="190">
          <cell r="A190" t="str">
            <v>7332 БОЯРСКАЯ ПМ п/к в/у 0.28кг_СНГ  ОСТАНКИНО</v>
          </cell>
          <cell r="D190">
            <v>37</v>
          </cell>
        </row>
        <row r="191">
          <cell r="A191" t="str">
            <v>7333 СЕРВЕЛАТ ОХОТНИЧИЙ ПМ в/к в/у 0.28кг_СНГ  ОСТАНКИНО</v>
          </cell>
          <cell r="D191">
            <v>42</v>
          </cell>
        </row>
        <row r="192">
          <cell r="A192" t="str">
            <v>7343 СЕЙЧАС СЕЗОН ПМ вар п/о 0,4кг  ОСТАНКИНО</v>
          </cell>
          <cell r="D192">
            <v>34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5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22</v>
          </cell>
        </row>
        <row r="195">
          <cell r="A195" t="str">
            <v>Балыковая с/к 200 гр. срез "Эликатессе" термоформ.пак.  СПК</v>
          </cell>
          <cell r="D195">
            <v>24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13</v>
          </cell>
        </row>
        <row r="197">
          <cell r="A197" t="str">
            <v>БОНУС МОЛОЧНЫЕ КЛАССИЧЕСКИЕ сос п/о мгс 2*4_С (4980)  ОСТАНКИНО</v>
          </cell>
          <cell r="D197">
            <v>2.1800000000000002</v>
          </cell>
        </row>
        <row r="198">
          <cell r="A198" t="str">
            <v>БОНУС СОЧНЫЕ Папа может сос п/о мгс 1.5*4 (6954)  ОСТАНКИНО</v>
          </cell>
          <cell r="D198">
            <v>1.554</v>
          </cell>
        </row>
        <row r="199">
          <cell r="A199" t="str">
            <v>БОНУС СОЧНЫЕ сос п/о мгс 0.41кг_UZ (6087)  ОСТАНКИНО</v>
          </cell>
          <cell r="D199">
            <v>24</v>
          </cell>
        </row>
        <row r="200">
          <cell r="A200" t="str">
            <v>Бутербродная вареная 0,47 кг шт.  СПК</v>
          </cell>
          <cell r="D200">
            <v>4</v>
          </cell>
        </row>
        <row r="201">
          <cell r="A201" t="str">
            <v>Вацлавская п/к (черева) 390 гр.шт. термоус.пак  СПК</v>
          </cell>
          <cell r="D201">
            <v>2</v>
          </cell>
        </row>
        <row r="202">
          <cell r="A202" t="str">
            <v>Готовые бельмеши сочные с мясом ТМ Горячая штучка 0,3кг зам  ПОКОМ</v>
          </cell>
          <cell r="D202">
            <v>78</v>
          </cell>
        </row>
        <row r="203">
          <cell r="A203" t="str">
            <v>Готовые чебупели острые с мясом 0,24кг ТМ Горячая штучка  ПОКОМ</v>
          </cell>
          <cell r="D203">
            <v>121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309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351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57</v>
          </cell>
        </row>
        <row r="207">
          <cell r="A207" t="str">
            <v>Грудинка Деревенская в аджике к/в 150 гр.шт. нарезка (лоток с ср.защ.атм.)  СПК</v>
          </cell>
          <cell r="D207">
            <v>-2</v>
          </cell>
        </row>
        <row r="208">
          <cell r="A208" t="str">
            <v>Гуцульская с/к "КолбасГрад" 160 гр.шт. термоус. пак  СПК</v>
          </cell>
          <cell r="D208">
            <v>8</v>
          </cell>
        </row>
        <row r="209">
          <cell r="A209" t="str">
            <v>Дельгаро с/в "Эликатессе" 140 гр.шт.  СПК</v>
          </cell>
          <cell r="D209">
            <v>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19</v>
          </cell>
        </row>
        <row r="211">
          <cell r="A211" t="str">
            <v>Докторская вареная в/с 0,47 кг шт.  СПК</v>
          </cell>
          <cell r="D211">
            <v>2</v>
          </cell>
        </row>
        <row r="212">
          <cell r="A212" t="str">
            <v>Докторская вареная термоус.пак. "Высокий вкус"  СПК</v>
          </cell>
          <cell r="D212">
            <v>-1.1200000000000001</v>
          </cell>
        </row>
        <row r="213">
          <cell r="A213" t="str">
            <v>ЖАР-ладушки с мясом 0,2кг ТМ Стародворье  ПОКОМ</v>
          </cell>
          <cell r="D213">
            <v>71</v>
          </cell>
        </row>
        <row r="214">
          <cell r="A214" t="str">
            <v>ЖАР-ладушки с яблоком и грушей ТМ Стародворье 0,2 кг. ПОКОМ</v>
          </cell>
          <cell r="D214">
            <v>6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75</v>
          </cell>
        </row>
        <row r="216">
          <cell r="A216" t="str">
            <v>Карбонад Юбилейный термоус.пак.  СПК</v>
          </cell>
          <cell r="D216">
            <v>-0.85199999999999998</v>
          </cell>
        </row>
        <row r="217">
          <cell r="A217" t="str">
            <v>Классическая вареная 400 гр.шт.  СПК</v>
          </cell>
          <cell r="D217">
            <v>2</v>
          </cell>
        </row>
        <row r="218">
          <cell r="A218" t="str">
            <v>Классическая с/к 80 гр.шт.нар. (лоток с ср.защ.атм.)  СПК</v>
          </cell>
          <cell r="D218">
            <v>8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131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49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133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185</v>
          </cell>
        </row>
        <row r="224">
          <cell r="A224" t="str">
            <v>Ла Фаворте с/в "Эликатессе" 140 гр.шт.  СПК</v>
          </cell>
          <cell r="D224">
            <v>8</v>
          </cell>
        </row>
        <row r="225">
          <cell r="A225" t="str">
            <v>Любительская вареная термоус.пак. "Высокий вкус"  СПК</v>
          </cell>
          <cell r="D225">
            <v>-9.9000000000000005E-2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62.9</v>
          </cell>
        </row>
        <row r="227">
          <cell r="A227" t="str">
            <v>Мини-чебуречки с мясом ВЕС 5,5кг ТМ Зареченские  ПОКОМ</v>
          </cell>
          <cell r="D227">
            <v>5.5</v>
          </cell>
        </row>
        <row r="228">
          <cell r="A228" t="str">
            <v>Мини-шарики с курочкой и сыром ТМ Зареченские ВЕС  ПОКОМ</v>
          </cell>
          <cell r="D228">
            <v>42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272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300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260</v>
          </cell>
        </row>
        <row r="232">
          <cell r="A232" t="str">
            <v>Наггетсы с куриным филе и сыром ТМ Вязанка 0,25 кг ПОКОМ</v>
          </cell>
          <cell r="D232">
            <v>228</v>
          </cell>
        </row>
        <row r="233">
          <cell r="A233" t="str">
            <v>Наггетсы Хрустящие ТМ Зареченские. ВЕС ПОКОМ</v>
          </cell>
          <cell r="D233">
            <v>516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51</v>
          </cell>
        </row>
        <row r="235">
          <cell r="A235" t="str">
            <v>Оригинальная с перцем с/к  СПК</v>
          </cell>
          <cell r="D235">
            <v>11.446</v>
          </cell>
        </row>
        <row r="236">
          <cell r="A236" t="str">
            <v>Паштет печеночный 140 гр.шт.  СПК</v>
          </cell>
          <cell r="D236">
            <v>4</v>
          </cell>
        </row>
        <row r="237">
          <cell r="A237" t="str">
            <v>Пекерсы с индейкой в сливочном соусе ТМ Горячая штучка 0,25 кг зам  ПОКОМ</v>
          </cell>
          <cell r="D237">
            <v>96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4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82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42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256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259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94</v>
          </cell>
        </row>
        <row r="244">
          <cell r="A244" t="str">
            <v>Пельмени Бульмени Нейробуст с мясом ТМ Горячая штучка ТС Бульмени ГШ сфера флоу-пак 0,6 кг.  ПОКОМ</v>
          </cell>
          <cell r="D244">
            <v>17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535</v>
          </cell>
        </row>
        <row r="246">
          <cell r="A246" t="str">
            <v>Пельмени Бульмени с говядиной и свининой СЕВЕРНАЯ КОЛЛЕКЦИЯ 0,7кг ТМ Горячая штучка сфера  ПОКОМ</v>
          </cell>
          <cell r="D246">
            <v>16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214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293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229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327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50</v>
          </cell>
        </row>
        <row r="252">
          <cell r="A252" t="str">
            <v>Пельмени Добросельские со свининой и говядиной ТМ Стародворье флоу-пак клас. форма 0,65 кг.  ПОКОМ</v>
          </cell>
          <cell r="D252">
            <v>38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128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3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103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75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268</v>
          </cell>
        </row>
        <row r="258">
          <cell r="A258" t="str">
            <v>Пельмени Сочные сфера 0,8 кг ТМ Стародворье  ПОКОМ</v>
          </cell>
          <cell r="D258">
            <v>12</v>
          </cell>
        </row>
        <row r="259">
          <cell r="A259" t="str">
            <v>Пипперони с/к "Эликатессе" 0,10 кг.шт.  СПК</v>
          </cell>
          <cell r="D259">
            <v>-1</v>
          </cell>
        </row>
        <row r="260">
          <cell r="A260" t="str">
            <v>Пирожки с мясом 3,7кг ВЕС ТМ Зареченские  ПОКОМ</v>
          </cell>
          <cell r="D260">
            <v>37</v>
          </cell>
        </row>
        <row r="261">
          <cell r="A261" t="str">
            <v>Ричеза с/к 230 гр.шт.  СПК</v>
          </cell>
          <cell r="D261">
            <v>6</v>
          </cell>
        </row>
        <row r="262">
          <cell r="A262" t="str">
            <v>Сальчетти с/к 230 гр.шт.  СПК</v>
          </cell>
          <cell r="D262">
            <v>28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4</v>
          </cell>
        </row>
        <row r="264">
          <cell r="A264" t="str">
            <v>Салями с/к 100 гр.шт.нар. (лоток с ср.защ.атм.)  СПК</v>
          </cell>
        </row>
        <row r="265">
          <cell r="A265" t="str">
            <v>Салями Трюфель с/в "Эликатессе" 0,16 кг.шт.  СПК</v>
          </cell>
          <cell r="D265">
            <v>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3.6970000000000001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1.917</v>
          </cell>
        </row>
        <row r="268">
          <cell r="A268" t="str">
            <v>Сервелат Европейский в/к, в/с 0,38 кг.шт.термофор.пак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5</v>
          </cell>
        </row>
        <row r="272">
          <cell r="A272" t="str">
            <v>Сервелат Фирменный в/к 250 гр.шт. термоформ.пак.  СПК</v>
          </cell>
          <cell r="D272">
            <v>2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</v>
          </cell>
        </row>
        <row r="274">
          <cell r="A274" t="str">
            <v>Сибирская особая с/к 0,235 кг шт.  СПК</v>
          </cell>
          <cell r="D274">
            <v>21</v>
          </cell>
        </row>
        <row r="275">
          <cell r="A275" t="str">
            <v>Сосиски "Баварские" 0,36 кг.шт. вак.упак.  СПК</v>
          </cell>
          <cell r="D275">
            <v>4</v>
          </cell>
        </row>
        <row r="276">
          <cell r="A276" t="str">
            <v>Сосиски "Молочные" 0,36 кг.шт. вак.упак.  СПК</v>
          </cell>
          <cell r="D276">
            <v>2</v>
          </cell>
        </row>
        <row r="277">
          <cell r="A277" t="str">
            <v>Сосиски Классические (в ср.защ.атм.) СПК</v>
          </cell>
          <cell r="D277">
            <v>3.8159999999999998</v>
          </cell>
        </row>
        <row r="278">
          <cell r="A278" t="str">
            <v>Сосиски Мусульманские "Просто выгодно" (в ср.защ.атм.)  СПК</v>
          </cell>
          <cell r="D278">
            <v>8.8569999999999993</v>
          </cell>
        </row>
        <row r="279">
          <cell r="A279" t="str">
            <v>Сосиски Хот-дог подкопченные (лоток с ср.защ.атм.)  СПК</v>
          </cell>
          <cell r="D279">
            <v>1.0660000000000001</v>
          </cell>
        </row>
        <row r="280">
          <cell r="A280" t="str">
            <v>Сочный мегачебурек ТМ Зареченские ВЕС ПОКОМ</v>
          </cell>
          <cell r="D280">
            <v>38.08</v>
          </cell>
        </row>
        <row r="281">
          <cell r="A281" t="str">
            <v>Торо Неро с/в "Эликатессе" 140 гр.шт.  СПК</v>
          </cell>
          <cell r="D281">
            <v>2</v>
          </cell>
        </row>
        <row r="282">
          <cell r="A282" t="str">
            <v>Уши свиные копченые к пиву 0,15кг нар. д/ф шт.  СПК</v>
          </cell>
          <cell r="D282">
            <v>16</v>
          </cell>
        </row>
        <row r="283">
          <cell r="A283" t="str">
            <v>Фестивальная пора с/к 100 гр.шт.нар. (лоток с ср.защ.атм.)  СПК</v>
          </cell>
          <cell r="D283">
            <v>5</v>
          </cell>
        </row>
        <row r="284">
          <cell r="A284" t="str">
            <v>Фестивальная пора с/к 235 гр.шт.  СПК</v>
          </cell>
          <cell r="D284">
            <v>47</v>
          </cell>
        </row>
        <row r="285">
          <cell r="A285" t="str">
            <v>Фестивальная пора с/к термоус.пак  СПК</v>
          </cell>
          <cell r="D285">
            <v>0.59199999999999997</v>
          </cell>
        </row>
        <row r="286">
          <cell r="A286" t="str">
            <v>Фирменная с/к 200 гр. срез "Эликатессе" термоформ.пак.  СПК</v>
          </cell>
          <cell r="D286">
            <v>14</v>
          </cell>
        </row>
        <row r="287">
          <cell r="A287" t="str">
            <v>Фуэт с/в "Эликатессе" 160 гр.шт.  СПК</v>
          </cell>
          <cell r="D287">
            <v>9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61</v>
          </cell>
        </row>
        <row r="289">
          <cell r="A289" t="str">
            <v>Хотстеры с сыром 0,25кг ТМ Горячая штучка  ПОКОМ</v>
          </cell>
          <cell r="D289">
            <v>126</v>
          </cell>
        </row>
        <row r="290">
          <cell r="A290" t="str">
            <v>Хотстеры ТМ Горячая штучка ТС Хотстеры 0,25 кг зам  ПОКОМ</v>
          </cell>
          <cell r="D290">
            <v>220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114</v>
          </cell>
        </row>
        <row r="292">
          <cell r="A292" t="str">
            <v>Хрустящие крылышки ТМ Горячая штучка 0,3 кг зам  ПОКОМ</v>
          </cell>
          <cell r="D292">
            <v>105</v>
          </cell>
        </row>
        <row r="293">
          <cell r="A293" t="str">
            <v>Чебупели Курочка гриль ТМ Горячая штучка, 0,3 кг зам  ПОКОМ</v>
          </cell>
          <cell r="D293">
            <v>61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472</v>
          </cell>
        </row>
        <row r="295">
          <cell r="A295" t="str">
            <v>Чебупицца Маргарита 0,2кг ТМ Горячая штучка ТС Foodgital  ПОКОМ</v>
          </cell>
          <cell r="D295">
            <v>71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536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64</v>
          </cell>
        </row>
        <row r="298">
          <cell r="A298" t="str">
            <v>Чебуреки сочные ВЕС ТМ Зареченские  ПОКОМ</v>
          </cell>
          <cell r="D298">
            <v>215</v>
          </cell>
        </row>
        <row r="299">
          <cell r="A299" t="str">
            <v>Шпикачки Русские (черева) (в ср.защ.атм.) "Высокий вкус"  СПК</v>
          </cell>
          <cell r="D299">
            <v>7.1260000000000003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1</v>
          </cell>
        </row>
        <row r="301">
          <cell r="A301" t="str">
            <v>Юбилейная с/к 0,235 кг.шт.  СПК</v>
          </cell>
          <cell r="D301">
            <v>56</v>
          </cell>
        </row>
        <row r="302">
          <cell r="A302" t="str">
            <v>Итого</v>
          </cell>
          <cell r="D302">
            <v>40138.633999999998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10" sqref="AI10"/>
    </sheetView>
  </sheetViews>
  <sheetFormatPr defaultColWidth="10.5" defaultRowHeight="11.45" customHeight="1" outlineLevelRow="1" x14ac:dyDescent="0.2"/>
  <cols>
    <col min="1" max="1" width="50.83203125" style="1" customWidth="1"/>
    <col min="2" max="2" width="4.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" style="5" customWidth="1"/>
    <col min="19" max="20" width="6.6640625" style="5" bestFit="1" customWidth="1"/>
    <col min="21" max="21" width="7" style="5" customWidth="1"/>
    <col min="22" max="22" width="5.6640625" style="5" bestFit="1" customWidth="1"/>
    <col min="23" max="23" width="1.1640625" style="5" customWidth="1"/>
    <col min="24" max="24" width="7.1640625" style="5" bestFit="1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3" width="1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6" t="s">
        <v>116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113</v>
      </c>
      <c r="Y4" s="9" t="s">
        <v>102</v>
      </c>
      <c r="Z4" s="9" t="s">
        <v>102</v>
      </c>
      <c r="AA4" s="9" t="s">
        <v>102</v>
      </c>
      <c r="AB4" s="9" t="s">
        <v>109</v>
      </c>
      <c r="AC4" s="9" t="s">
        <v>110</v>
      </c>
      <c r="AD4" s="9" t="s">
        <v>111</v>
      </c>
      <c r="AE4" s="13" t="s">
        <v>112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9" t="s">
        <v>114</v>
      </c>
      <c r="L5" s="19" t="s">
        <v>115</v>
      </c>
      <c r="T5" s="19" t="s">
        <v>117</v>
      </c>
      <c r="Y5" s="19" t="s">
        <v>118</v>
      </c>
      <c r="Z5" s="19" t="s">
        <v>119</v>
      </c>
      <c r="AA5" s="19" t="s">
        <v>120</v>
      </c>
      <c r="AB5" s="19" t="s">
        <v>121</v>
      </c>
      <c r="AE5" s="19" t="s">
        <v>117</v>
      </c>
    </row>
    <row r="6" spans="1:34" ht="11.1" customHeight="1" x14ac:dyDescent="0.2">
      <c r="A6" s="6"/>
      <c r="B6" s="6"/>
      <c r="C6" s="3"/>
      <c r="D6" s="3"/>
      <c r="E6" s="14">
        <f>SUM(E7:E124)</f>
        <v>74752.053999999989</v>
      </c>
      <c r="F6" s="14">
        <f>SUM(F7:F124)</f>
        <v>110072.68199999999</v>
      </c>
      <c r="I6" s="14">
        <f>SUM(I7:I124)</f>
        <v>77636.95</v>
      </c>
      <c r="J6" s="14">
        <f t="shared" ref="J6:T6" si="0">SUM(J7:J124)</f>
        <v>-2884.8959999999997</v>
      </c>
      <c r="K6" s="14">
        <f t="shared" si="0"/>
        <v>16620</v>
      </c>
      <c r="L6" s="14">
        <f t="shared" si="0"/>
        <v>14540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14950.4108</v>
      </c>
      <c r="T6" s="14">
        <f t="shared" si="0"/>
        <v>12800</v>
      </c>
      <c r="X6" s="14">
        <f t="shared" ref="X6" si="1">SUM(X7:X124)</f>
        <v>12800</v>
      </c>
      <c r="Y6" s="14">
        <f t="shared" ref="Y6" si="2">SUM(Y7:Y124)</f>
        <v>19106.704799999996</v>
      </c>
      <c r="Z6" s="14">
        <f t="shared" ref="Z6" si="3">SUM(Z7:Z124)</f>
        <v>17769.053200000006</v>
      </c>
      <c r="AA6" s="14">
        <f t="shared" ref="AA6" si="4">SUM(AA7:AA124)</f>
        <v>17325.434799999999</v>
      </c>
      <c r="AB6" s="14">
        <f t="shared" ref="AB6" si="5">SUM(AB7:AB124)</f>
        <v>10543.037000000004</v>
      </c>
      <c r="AC6" s="14"/>
      <c r="AD6" s="14"/>
      <c r="AE6" s="14">
        <f t="shared" ref="AE6" si="6">SUM(AE7:AE124)</f>
        <v>5019.2000000000007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715</v>
      </c>
      <c r="D7" s="8">
        <v>869</v>
      </c>
      <c r="E7" s="8">
        <v>643</v>
      </c>
      <c r="F7" s="8">
        <v>912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683</v>
      </c>
      <c r="J7" s="15">
        <f>E7-I7</f>
        <v>-40</v>
      </c>
      <c r="K7" s="15">
        <f>VLOOKUP(A:A,[1]TDSheet!$A:$T,20,0)</f>
        <v>160</v>
      </c>
      <c r="L7" s="15">
        <f>VLOOKUP(A:A,[1]TDSheet!$A:$N,14,0)</f>
        <v>80</v>
      </c>
      <c r="M7" s="15"/>
      <c r="N7" s="15"/>
      <c r="O7" s="15"/>
      <c r="P7" s="15"/>
      <c r="Q7" s="15"/>
      <c r="R7" s="15"/>
      <c r="S7" s="15">
        <f>E7/5</f>
        <v>128.6</v>
      </c>
      <c r="T7" s="20">
        <v>120</v>
      </c>
      <c r="U7" s="23">
        <f>(F7+K7+L7+T7)/S7</f>
        <v>9.8911353032659406</v>
      </c>
      <c r="V7" s="15">
        <f>F7/S7</f>
        <v>7.091757387247279</v>
      </c>
      <c r="W7" s="15"/>
      <c r="X7" s="15">
        <f>VLOOKUP(A:A,[3]TDSheet!$A:$X,24,0)</f>
        <v>120</v>
      </c>
      <c r="Y7" s="15">
        <f>VLOOKUP(A:A,[1]TDSheet!$A:$Y,25,0)</f>
        <v>199.4</v>
      </c>
      <c r="Z7" s="15">
        <f>VLOOKUP(A:A,[1]TDSheet!$A:$Z,26,0)</f>
        <v>149.6</v>
      </c>
      <c r="AA7" s="15">
        <f>VLOOKUP(A:A,[1]TDSheet!$A:$AA,27,0)</f>
        <v>152.80000000000001</v>
      </c>
      <c r="AB7" s="15">
        <f>VLOOKUP(A:A,[4]TDSheet!$A:$D,4,0)</f>
        <v>124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48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129</v>
      </c>
      <c r="D8" s="8">
        <v>162</v>
      </c>
      <c r="E8" s="8">
        <v>85</v>
      </c>
      <c r="F8" s="8">
        <v>204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87</v>
      </c>
      <c r="J8" s="15">
        <f t="shared" ref="J8:J71" si="7">E8-I8</f>
        <v>-2</v>
      </c>
      <c r="K8" s="15">
        <f>VLOOKUP(A:A,[1]TDSheet!$A:$T,20,0)</f>
        <v>40</v>
      </c>
      <c r="L8" s="15">
        <f>VLOOKUP(A:A,[1]TDSheet!$A:$N,14,0)</f>
        <v>0</v>
      </c>
      <c r="M8" s="15"/>
      <c r="N8" s="15"/>
      <c r="O8" s="15"/>
      <c r="P8" s="15"/>
      <c r="Q8" s="15"/>
      <c r="R8" s="15"/>
      <c r="S8" s="15">
        <f t="shared" ref="S8:S71" si="8">E8/5</f>
        <v>17</v>
      </c>
      <c r="T8" s="20"/>
      <c r="U8" s="23">
        <f t="shared" ref="U8:U71" si="9">(F8+K8+L8+T8)/S8</f>
        <v>14.352941176470589</v>
      </c>
      <c r="V8" s="15">
        <f t="shared" ref="V8:V71" si="10">F8/S8</f>
        <v>12</v>
      </c>
      <c r="W8" s="15"/>
      <c r="X8" s="15">
        <f>VLOOKUP(A:A,[3]TDSheet!$A:$X,24,0)</f>
        <v>0</v>
      </c>
      <c r="Y8" s="15">
        <f>VLOOKUP(A:A,[1]TDSheet!$A:$Y,25,0)</f>
        <v>23.4</v>
      </c>
      <c r="Z8" s="15">
        <f>VLOOKUP(A:A,[1]TDSheet!$A:$Z,26,0)</f>
        <v>23.2</v>
      </c>
      <c r="AA8" s="15">
        <f>VLOOKUP(A:A,[1]TDSheet!$A:$AA,27,0)</f>
        <v>20.2</v>
      </c>
      <c r="AB8" s="15">
        <f>VLOOKUP(A:A,[4]TDSheet!$A:$D,4,0)</f>
        <v>12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1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8</v>
      </c>
      <c r="C9" s="8">
        <v>600</v>
      </c>
      <c r="D9" s="8">
        <v>1024</v>
      </c>
      <c r="E9" s="8">
        <v>340</v>
      </c>
      <c r="F9" s="24">
        <v>1596</v>
      </c>
      <c r="G9" s="18">
        <v>0.25</v>
      </c>
      <c r="H9" s="1" t="e">
        <f>VLOOKUP(A:A,[1]TDSheet!$A:$H,8,0)</f>
        <v>#N/A</v>
      </c>
      <c r="I9" s="15">
        <f>VLOOKUP(A:A,[2]TDSheet!$A:$F,6,0)</f>
        <v>369</v>
      </c>
      <c r="J9" s="15">
        <f t="shared" si="7"/>
        <v>-29</v>
      </c>
      <c r="K9" s="15">
        <f>VLOOKUP(A:A,[1]TDSheet!$A:$T,20,0)</f>
        <v>0</v>
      </c>
      <c r="L9" s="15">
        <f>VLOOKUP(A:A,[1]TDSheet!$A:$N,14,0)</f>
        <v>0</v>
      </c>
      <c r="M9" s="15"/>
      <c r="N9" s="15"/>
      <c r="O9" s="15"/>
      <c r="P9" s="15"/>
      <c r="Q9" s="15"/>
      <c r="R9" s="15"/>
      <c r="S9" s="15">
        <f t="shared" si="8"/>
        <v>68</v>
      </c>
      <c r="T9" s="20">
        <v>240</v>
      </c>
      <c r="U9" s="23">
        <f t="shared" si="9"/>
        <v>27</v>
      </c>
      <c r="V9" s="15">
        <f t="shared" si="10"/>
        <v>23.470588235294116</v>
      </c>
      <c r="W9" s="15"/>
      <c r="X9" s="15">
        <f>VLOOKUP(A:A,[3]TDSheet!$A:$X,24,0)</f>
        <v>240</v>
      </c>
      <c r="Y9" s="15">
        <f>VLOOKUP(A:A,[1]TDSheet!$A:$Y,25,0)</f>
        <v>0</v>
      </c>
      <c r="Z9" s="15">
        <f>VLOOKUP(A:A,[1]TDSheet!$A:$Z,26,0)</f>
        <v>0</v>
      </c>
      <c r="AA9" s="15">
        <f>VLOOKUP(A:A,[1]TDSheet!$A:$AA,27,0)</f>
        <v>0</v>
      </c>
      <c r="AB9" s="15">
        <f>VLOOKUP(A:A,[4]TDSheet!$A:$D,4,0)</f>
        <v>113</v>
      </c>
      <c r="AC9" s="15">
        <v>0</v>
      </c>
      <c r="AD9" s="15" t="e">
        <f>VLOOKUP(A:A,[1]TDSheet!$A:$AD,30,0)</f>
        <v>#N/A</v>
      </c>
      <c r="AE9" s="15">
        <f t="shared" si="11"/>
        <v>60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2070.02</v>
      </c>
      <c r="D10" s="8">
        <v>1019.511</v>
      </c>
      <c r="E10" s="8">
        <v>1375.5260000000001</v>
      </c>
      <c r="F10" s="8">
        <v>1698.2080000000001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1343.6189999999999</v>
      </c>
      <c r="J10" s="15">
        <f t="shared" si="7"/>
        <v>31.907000000000153</v>
      </c>
      <c r="K10" s="15">
        <f>VLOOKUP(A:A,[1]TDSheet!$A:$T,20,0)</f>
        <v>400</v>
      </c>
      <c r="L10" s="15">
        <f>VLOOKUP(A:A,[1]TDSheet!$A:$N,14,0)</f>
        <v>400</v>
      </c>
      <c r="M10" s="15"/>
      <c r="N10" s="15"/>
      <c r="O10" s="15"/>
      <c r="P10" s="15"/>
      <c r="Q10" s="15"/>
      <c r="R10" s="15"/>
      <c r="S10" s="15">
        <f t="shared" si="8"/>
        <v>275.10520000000002</v>
      </c>
      <c r="T10" s="20">
        <v>200</v>
      </c>
      <c r="U10" s="23">
        <f t="shared" si="9"/>
        <v>9.8079134818244071</v>
      </c>
      <c r="V10" s="15">
        <f t="shared" si="10"/>
        <v>6.1729403878952489</v>
      </c>
      <c r="W10" s="15"/>
      <c r="X10" s="15">
        <f>VLOOKUP(A:A,[3]TDSheet!$A:$X,24,0)</f>
        <v>200</v>
      </c>
      <c r="Y10" s="15">
        <f>VLOOKUP(A:A,[1]TDSheet!$A:$Y,25,0)</f>
        <v>316.89999999999998</v>
      </c>
      <c r="Z10" s="15">
        <f>VLOOKUP(A:A,[1]TDSheet!$A:$Z,26,0)</f>
        <v>278.49599999999998</v>
      </c>
      <c r="AA10" s="15">
        <f>VLOOKUP(A:A,[1]TDSheet!$A:$AA,27,0)</f>
        <v>295.3272</v>
      </c>
      <c r="AB10" s="15">
        <f>VLOOKUP(A:A,[4]TDSheet!$A:$D,4,0)</f>
        <v>180.21600000000001</v>
      </c>
      <c r="AC10" s="15">
        <v>0</v>
      </c>
      <c r="AD10" s="15">
        <f>VLOOKUP(A:A,[1]TDSheet!$A:$AD,30,0)</f>
        <v>0</v>
      </c>
      <c r="AE10" s="15">
        <f t="shared" si="11"/>
        <v>200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46.911999999999999</v>
      </c>
      <c r="D11" s="8">
        <v>72.69</v>
      </c>
      <c r="E11" s="8">
        <v>41.12</v>
      </c>
      <c r="F11" s="8">
        <v>77.596000000000004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40.5</v>
      </c>
      <c r="J11" s="15">
        <f t="shared" si="7"/>
        <v>0.61999999999999744</v>
      </c>
      <c r="K11" s="15">
        <f>VLOOKUP(A:A,[1]TDSheet!$A:$T,20,0)</f>
        <v>30</v>
      </c>
      <c r="L11" s="15">
        <f>VLOOKUP(A:A,[1]TDSheet!$A:$N,14,0)</f>
        <v>0</v>
      </c>
      <c r="M11" s="15"/>
      <c r="N11" s="15"/>
      <c r="O11" s="15"/>
      <c r="P11" s="15"/>
      <c r="Q11" s="15"/>
      <c r="R11" s="15"/>
      <c r="S11" s="15">
        <f t="shared" si="8"/>
        <v>8.2240000000000002</v>
      </c>
      <c r="T11" s="20"/>
      <c r="U11" s="23">
        <f t="shared" si="9"/>
        <v>13.08317120622568</v>
      </c>
      <c r="V11" s="15">
        <f t="shared" si="10"/>
        <v>9.4353112840466924</v>
      </c>
      <c r="W11" s="15"/>
      <c r="X11" s="15">
        <f>VLOOKUP(A:A,[3]TDSheet!$A:$X,24,0)</f>
        <v>0</v>
      </c>
      <c r="Y11" s="15">
        <f>VLOOKUP(A:A,[1]TDSheet!$A:$Y,25,0)</f>
        <v>8.1004000000000005</v>
      </c>
      <c r="Z11" s="15">
        <f>VLOOKUP(A:A,[1]TDSheet!$A:$Z,26,0)</f>
        <v>9.8251999999999988</v>
      </c>
      <c r="AA11" s="15">
        <f>VLOOKUP(A:A,[1]TDSheet!$A:$AA,27,0)</f>
        <v>6.2060000000000004</v>
      </c>
      <c r="AB11" s="15">
        <f>VLOOKUP(A:A,[4]TDSheet!$A:$D,4,0)</f>
        <v>6.0819999999999999</v>
      </c>
      <c r="AC11" s="15">
        <f>VLOOKUP(A:A,[1]TDSheet!$A:$AC,29,0)</f>
        <v>0</v>
      </c>
      <c r="AD11" s="15">
        <f>VLOOKUP(A:A,[1]TDSheet!$A:$AD,30,0)</f>
        <v>0</v>
      </c>
      <c r="AE11" s="15">
        <f t="shared" si="11"/>
        <v>0</v>
      </c>
      <c r="AF11" s="15"/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150.28299999999999</v>
      </c>
      <c r="D12" s="8">
        <v>102.437</v>
      </c>
      <c r="E12" s="8">
        <v>92.742000000000004</v>
      </c>
      <c r="F12" s="8">
        <v>159.97800000000001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88</v>
      </c>
      <c r="J12" s="15">
        <f t="shared" si="7"/>
        <v>4.7420000000000044</v>
      </c>
      <c r="K12" s="15">
        <f>VLOOKUP(A:A,[1]TDSheet!$A:$T,20,0)</f>
        <v>20</v>
      </c>
      <c r="L12" s="15">
        <f>VLOOKUP(A:A,[1]TDSheet!$A:$N,14,0)</f>
        <v>0</v>
      </c>
      <c r="M12" s="15"/>
      <c r="N12" s="15"/>
      <c r="O12" s="15"/>
      <c r="P12" s="15"/>
      <c r="Q12" s="15"/>
      <c r="R12" s="15"/>
      <c r="S12" s="15">
        <f t="shared" si="8"/>
        <v>18.548400000000001</v>
      </c>
      <c r="T12" s="20"/>
      <c r="U12" s="23">
        <f t="shared" si="9"/>
        <v>9.7031549891095725</v>
      </c>
      <c r="V12" s="15">
        <f t="shared" si="10"/>
        <v>8.6248948696383518</v>
      </c>
      <c r="W12" s="15"/>
      <c r="X12" s="15">
        <f>VLOOKUP(A:A,[3]TDSheet!$A:$X,24,0)</f>
        <v>0</v>
      </c>
      <c r="Y12" s="15">
        <f>VLOOKUP(A:A,[1]TDSheet!$A:$Y,25,0)</f>
        <v>24.755400000000002</v>
      </c>
      <c r="Z12" s="15">
        <f>VLOOKUP(A:A,[1]TDSheet!$A:$Z,26,0)</f>
        <v>24.474</v>
      </c>
      <c r="AA12" s="15">
        <f>VLOOKUP(A:A,[1]TDSheet!$A:$AA,27,0)</f>
        <v>20.969799999999999</v>
      </c>
      <c r="AB12" s="15">
        <f>VLOOKUP(A:A,[4]TDSheet!$A:$D,4,0)</f>
        <v>17.916</v>
      </c>
      <c r="AC12" s="15">
        <f>VLOOKUP(A:A,[1]TDSheet!$A:$AC,29,0)</f>
        <v>0</v>
      </c>
      <c r="AD12" s="15">
        <f>VLOOKUP(A:A,[1]TDSheet!$A:$AD,30,0)</f>
        <v>0</v>
      </c>
      <c r="AE12" s="15">
        <f t="shared" si="11"/>
        <v>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736.63300000000004</v>
      </c>
      <c r="D13" s="8">
        <v>475.31799999999998</v>
      </c>
      <c r="E13" s="8">
        <v>523.51300000000003</v>
      </c>
      <c r="F13" s="8">
        <v>674.81600000000003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517.1</v>
      </c>
      <c r="J13" s="15">
        <f t="shared" si="7"/>
        <v>6.4130000000000109</v>
      </c>
      <c r="K13" s="15">
        <f>VLOOKUP(A:A,[1]TDSheet!$A:$T,20,0)</f>
        <v>100</v>
      </c>
      <c r="L13" s="15">
        <f>VLOOKUP(A:A,[1]TDSheet!$A:$N,14,0)</f>
        <v>250</v>
      </c>
      <c r="M13" s="15"/>
      <c r="N13" s="15"/>
      <c r="O13" s="15"/>
      <c r="P13" s="15"/>
      <c r="Q13" s="15"/>
      <c r="R13" s="15"/>
      <c r="S13" s="15">
        <f t="shared" si="8"/>
        <v>104.7026</v>
      </c>
      <c r="T13" s="20"/>
      <c r="U13" s="23">
        <f t="shared" si="9"/>
        <v>9.7878753727223575</v>
      </c>
      <c r="V13" s="15">
        <f t="shared" si="10"/>
        <v>6.445073952318281</v>
      </c>
      <c r="W13" s="15"/>
      <c r="X13" s="15">
        <f>VLOOKUP(A:A,[3]TDSheet!$A:$X,24,0)</f>
        <v>0</v>
      </c>
      <c r="Y13" s="15">
        <f>VLOOKUP(A:A,[1]TDSheet!$A:$Y,25,0)</f>
        <v>117.61500000000001</v>
      </c>
      <c r="Z13" s="15">
        <f>VLOOKUP(A:A,[1]TDSheet!$A:$Z,26,0)</f>
        <v>108.51739999999999</v>
      </c>
      <c r="AA13" s="15">
        <f>VLOOKUP(A:A,[1]TDSheet!$A:$AA,27,0)</f>
        <v>107.50960000000001</v>
      </c>
      <c r="AB13" s="15">
        <f>VLOOKUP(A:A,[4]TDSheet!$A:$D,4,0)</f>
        <v>57.4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1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904</v>
      </c>
      <c r="D14" s="8">
        <v>615</v>
      </c>
      <c r="E14" s="8">
        <v>353</v>
      </c>
      <c r="F14" s="8">
        <v>1151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369</v>
      </c>
      <c r="J14" s="15">
        <f t="shared" si="7"/>
        <v>-16</v>
      </c>
      <c r="K14" s="15">
        <f>VLOOKUP(A:A,[1]TDSheet!$A:$T,20,0)</f>
        <v>0</v>
      </c>
      <c r="L14" s="15">
        <f>VLOOKUP(A:A,[1]TDSheet!$A:$N,14,0)</f>
        <v>0</v>
      </c>
      <c r="M14" s="15"/>
      <c r="N14" s="15"/>
      <c r="O14" s="15"/>
      <c r="P14" s="15"/>
      <c r="Q14" s="15"/>
      <c r="R14" s="15"/>
      <c r="S14" s="15">
        <f t="shared" si="8"/>
        <v>70.599999999999994</v>
      </c>
      <c r="T14" s="20"/>
      <c r="U14" s="23">
        <f t="shared" si="9"/>
        <v>16.303116147308785</v>
      </c>
      <c r="V14" s="15">
        <f t="shared" si="10"/>
        <v>16.303116147308785</v>
      </c>
      <c r="W14" s="15"/>
      <c r="X14" s="15">
        <f>VLOOKUP(A:A,[3]TDSheet!$A:$X,24,0)</f>
        <v>0</v>
      </c>
      <c r="Y14" s="15">
        <f>VLOOKUP(A:A,[1]TDSheet!$A:$Y,25,0)</f>
        <v>111.6</v>
      </c>
      <c r="Z14" s="15">
        <f>VLOOKUP(A:A,[1]TDSheet!$A:$Z,26,0)</f>
        <v>84.8</v>
      </c>
      <c r="AA14" s="15">
        <f>VLOOKUP(A:A,[1]TDSheet!$A:$AA,27,0)</f>
        <v>75</v>
      </c>
      <c r="AB14" s="15">
        <f>VLOOKUP(A:A,[4]TDSheet!$A:$D,4,0)</f>
        <v>77</v>
      </c>
      <c r="AC14" s="15">
        <f>VLOOKUP(A:A,[1]TDSheet!$A:$AC,29,0)</f>
        <v>0</v>
      </c>
      <c r="AD14" s="15">
        <f>VLOOKUP(A:A,[1]TDSheet!$A:$AD,30,0)</f>
        <v>0</v>
      </c>
      <c r="AE14" s="15">
        <f t="shared" si="11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186.4</v>
      </c>
      <c r="D15" s="8">
        <v>12.068</v>
      </c>
      <c r="E15" s="8">
        <v>84.055999999999997</v>
      </c>
      <c r="F15" s="8">
        <v>102.34399999999999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91.9</v>
      </c>
      <c r="J15" s="15">
        <f t="shared" si="7"/>
        <v>-7.8440000000000083</v>
      </c>
      <c r="K15" s="15">
        <f>VLOOKUP(A:A,[1]TDSheet!$A:$T,20,0)</f>
        <v>10</v>
      </c>
      <c r="L15" s="15">
        <f>VLOOKUP(A:A,[1]TDSheet!$A:$N,14,0)</f>
        <v>20</v>
      </c>
      <c r="M15" s="15"/>
      <c r="N15" s="15"/>
      <c r="O15" s="15"/>
      <c r="P15" s="15"/>
      <c r="Q15" s="15"/>
      <c r="R15" s="15"/>
      <c r="S15" s="15">
        <f t="shared" si="8"/>
        <v>16.811199999999999</v>
      </c>
      <c r="T15" s="20">
        <v>10</v>
      </c>
      <c r="U15" s="23">
        <f t="shared" si="9"/>
        <v>8.4672123346340538</v>
      </c>
      <c r="V15" s="15">
        <f t="shared" si="10"/>
        <v>6.0878461977729135</v>
      </c>
      <c r="W15" s="15"/>
      <c r="X15" s="15">
        <f>VLOOKUP(A:A,[3]TDSheet!$A:$X,24,0)</f>
        <v>10</v>
      </c>
      <c r="Y15" s="15">
        <f>VLOOKUP(A:A,[1]TDSheet!$A:$Y,25,0)</f>
        <v>23.369999999999997</v>
      </c>
      <c r="Z15" s="15">
        <f>VLOOKUP(A:A,[1]TDSheet!$A:$Z,26,0)</f>
        <v>32.660000000000004</v>
      </c>
      <c r="AA15" s="15">
        <f>VLOOKUP(A:A,[1]TDSheet!$A:$AA,27,0)</f>
        <v>17.9802</v>
      </c>
      <c r="AB15" s="15">
        <v>0</v>
      </c>
      <c r="AC15" s="15">
        <v>0</v>
      </c>
      <c r="AD15" s="15">
        <f>VLOOKUP(A:A,[1]TDSheet!$A:$AD,30,0)</f>
        <v>0</v>
      </c>
      <c r="AE15" s="15">
        <f t="shared" si="11"/>
        <v>10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64.423000000000002</v>
      </c>
      <c r="D16" s="8">
        <v>23.99</v>
      </c>
      <c r="E16" s="8">
        <v>14.917999999999999</v>
      </c>
      <c r="F16" s="8">
        <v>61.652999999999999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27.1</v>
      </c>
      <c r="J16" s="15">
        <f t="shared" si="7"/>
        <v>-12.182000000000002</v>
      </c>
      <c r="K16" s="15">
        <f>VLOOKUP(A:A,[1]TDSheet!$A:$T,20,0)</f>
        <v>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8"/>
        <v>2.9836</v>
      </c>
      <c r="T16" s="20">
        <v>10</v>
      </c>
      <c r="U16" s="23">
        <f t="shared" si="9"/>
        <v>24.015618715645527</v>
      </c>
      <c r="V16" s="15">
        <f t="shared" si="10"/>
        <v>20.663962997720873</v>
      </c>
      <c r="W16" s="15"/>
      <c r="X16" s="21">
        <f>VLOOKUP(A:A,[3]TDSheet!$A:$X,24,0)</f>
        <v>10</v>
      </c>
      <c r="Y16" s="15">
        <f>VLOOKUP(A:A,[1]TDSheet!$A:$Y,25,0)</f>
        <v>2.6616</v>
      </c>
      <c r="Z16" s="15">
        <f>VLOOKUP(A:A,[1]TDSheet!$A:$Z,26,0)</f>
        <v>12.0464</v>
      </c>
      <c r="AA16" s="15">
        <f>VLOOKUP(A:A,[1]TDSheet!$A:$AA,27,0)</f>
        <v>6.8903999999999996</v>
      </c>
      <c r="AB16" s="15">
        <v>0</v>
      </c>
      <c r="AC16" s="21" t="str">
        <f>VLOOKUP(A:A,[1]TDSheet!$A:$AC,29,0)</f>
        <v>увел</v>
      </c>
      <c r="AD16" s="15">
        <f>VLOOKUP(A:A,[1]TDSheet!$A:$AD,30,0)</f>
        <v>0</v>
      </c>
      <c r="AE16" s="15">
        <f t="shared" si="11"/>
        <v>10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1372</v>
      </c>
      <c r="D17" s="8">
        <v>1034</v>
      </c>
      <c r="E17" s="8">
        <v>812</v>
      </c>
      <c r="F17" s="8">
        <v>1563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852</v>
      </c>
      <c r="J17" s="15">
        <f t="shared" si="7"/>
        <v>-40</v>
      </c>
      <c r="K17" s="15">
        <f>VLOOKUP(A:A,[1]TDSheet!$A:$T,20,0)</f>
        <v>1000</v>
      </c>
      <c r="L17" s="15">
        <f>VLOOKUP(A:A,[1]TDSheet!$A:$N,14,0)</f>
        <v>0</v>
      </c>
      <c r="M17" s="15"/>
      <c r="N17" s="15"/>
      <c r="O17" s="15"/>
      <c r="P17" s="15"/>
      <c r="Q17" s="15"/>
      <c r="R17" s="15"/>
      <c r="S17" s="15">
        <f t="shared" si="8"/>
        <v>162.4</v>
      </c>
      <c r="T17" s="20"/>
      <c r="U17" s="23">
        <f t="shared" si="9"/>
        <v>15.782019704433496</v>
      </c>
      <c r="V17" s="15">
        <f t="shared" si="10"/>
        <v>9.6243842364532011</v>
      </c>
      <c r="W17" s="15"/>
      <c r="X17" s="15">
        <f>VLOOKUP(A:A,[3]TDSheet!$A:$X,24,0)</f>
        <v>0</v>
      </c>
      <c r="Y17" s="15">
        <f>VLOOKUP(A:A,[1]TDSheet!$A:$Y,25,0)</f>
        <v>206.6</v>
      </c>
      <c r="Z17" s="15">
        <f>VLOOKUP(A:A,[1]TDSheet!$A:$Z,26,0)</f>
        <v>171.4</v>
      </c>
      <c r="AA17" s="15">
        <f>VLOOKUP(A:A,[1]TDSheet!$A:$AA,27,0)</f>
        <v>172</v>
      </c>
      <c r="AB17" s="15">
        <f>VLOOKUP(A:A,[4]TDSheet!$A:$D,4,0)</f>
        <v>160</v>
      </c>
      <c r="AC17" s="15">
        <f>VLOOKUP(A:A,[1]TDSheet!$A:$AC,29,0)</f>
        <v>0</v>
      </c>
      <c r="AD17" s="15">
        <f>VLOOKUP(A:A,[1]TDSheet!$A:$AD,30,0)</f>
        <v>0</v>
      </c>
      <c r="AE17" s="15">
        <f t="shared" si="11"/>
        <v>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1244.9780000000001</v>
      </c>
      <c r="D18" s="8">
        <v>1101.6079999999999</v>
      </c>
      <c r="E18" s="8">
        <v>817.08799999999997</v>
      </c>
      <c r="F18" s="8">
        <v>1476.0840000000001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808.87</v>
      </c>
      <c r="J18" s="15">
        <f t="shared" si="7"/>
        <v>8.2179999999999609</v>
      </c>
      <c r="K18" s="15">
        <f>VLOOKUP(A:A,[1]TDSheet!$A:$T,20,0)</f>
        <v>200</v>
      </c>
      <c r="L18" s="15">
        <f>VLOOKUP(A:A,[1]TDSheet!$A:$N,14,0)</f>
        <v>100</v>
      </c>
      <c r="M18" s="15"/>
      <c r="N18" s="15"/>
      <c r="O18" s="15"/>
      <c r="P18" s="15"/>
      <c r="Q18" s="15"/>
      <c r="R18" s="15"/>
      <c r="S18" s="15">
        <f t="shared" si="8"/>
        <v>163.41759999999999</v>
      </c>
      <c r="T18" s="20"/>
      <c r="U18" s="23">
        <f t="shared" si="9"/>
        <v>10.868376478420929</v>
      </c>
      <c r="V18" s="15">
        <f t="shared" si="10"/>
        <v>9.0325889010730798</v>
      </c>
      <c r="W18" s="15"/>
      <c r="X18" s="15">
        <f>VLOOKUP(A:A,[3]TDSheet!$A:$X,24,0)</f>
        <v>0</v>
      </c>
      <c r="Y18" s="15">
        <f>VLOOKUP(A:A,[1]TDSheet!$A:$Y,25,0)</f>
        <v>227.6156</v>
      </c>
      <c r="Z18" s="15">
        <f>VLOOKUP(A:A,[1]TDSheet!$A:$Z,26,0)</f>
        <v>241.70140000000001</v>
      </c>
      <c r="AA18" s="15">
        <f>VLOOKUP(A:A,[1]TDSheet!$A:$AA,27,0)</f>
        <v>238.23079999999999</v>
      </c>
      <c r="AB18" s="15">
        <f>VLOOKUP(A:A,[4]TDSheet!$A:$D,4,0)</f>
        <v>71.596999999999994</v>
      </c>
      <c r="AC18" s="15">
        <f>VLOOKUP(A:A,[1]TDSheet!$A:$AC,29,0)</f>
        <v>0</v>
      </c>
      <c r="AD18" s="15">
        <f>VLOOKUP(A:A,[1]TDSheet!$A:$AD,30,0)</f>
        <v>0</v>
      </c>
      <c r="AE18" s="15">
        <f t="shared" si="11"/>
        <v>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334</v>
      </c>
      <c r="D19" s="8">
        <v>410</v>
      </c>
      <c r="E19" s="8">
        <v>277</v>
      </c>
      <c r="F19" s="8">
        <v>456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293</v>
      </c>
      <c r="J19" s="15">
        <f t="shared" si="7"/>
        <v>-16</v>
      </c>
      <c r="K19" s="15">
        <f>VLOOKUP(A:A,[1]TDSheet!$A:$T,20,0)</f>
        <v>80</v>
      </c>
      <c r="L19" s="15">
        <f>VLOOKUP(A:A,[1]TDSheet!$A:$N,14,0)</f>
        <v>0</v>
      </c>
      <c r="M19" s="15"/>
      <c r="N19" s="15"/>
      <c r="O19" s="15"/>
      <c r="P19" s="15"/>
      <c r="Q19" s="15"/>
      <c r="R19" s="15"/>
      <c r="S19" s="15">
        <f t="shared" si="8"/>
        <v>55.4</v>
      </c>
      <c r="T19" s="20"/>
      <c r="U19" s="23">
        <f t="shared" si="9"/>
        <v>9.6750902527075819</v>
      </c>
      <c r="V19" s="15">
        <f t="shared" si="10"/>
        <v>8.231046931407942</v>
      </c>
      <c r="W19" s="15"/>
      <c r="X19" s="15">
        <f>VLOOKUP(A:A,[3]TDSheet!$A:$X,24,0)</f>
        <v>0</v>
      </c>
      <c r="Y19" s="15">
        <f>VLOOKUP(A:A,[1]TDSheet!$A:$Y,25,0)</f>
        <v>102.4</v>
      </c>
      <c r="Z19" s="15">
        <f>VLOOKUP(A:A,[1]TDSheet!$A:$Z,26,0)</f>
        <v>89.8</v>
      </c>
      <c r="AA19" s="15">
        <f>VLOOKUP(A:A,[1]TDSheet!$A:$AA,27,0)</f>
        <v>78.8</v>
      </c>
      <c r="AB19" s="15">
        <f>VLOOKUP(A:A,[4]TDSheet!$A:$D,4,0)</f>
        <v>54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1"/>
        <v>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1790</v>
      </c>
      <c r="D20" s="8">
        <v>3297</v>
      </c>
      <c r="E20" s="8">
        <v>2073</v>
      </c>
      <c r="F20" s="8">
        <v>2927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2154</v>
      </c>
      <c r="J20" s="15">
        <f t="shared" si="7"/>
        <v>-81</v>
      </c>
      <c r="K20" s="15">
        <f>VLOOKUP(A:A,[1]TDSheet!$A:$T,20,0)</f>
        <v>400</v>
      </c>
      <c r="L20" s="15">
        <f>VLOOKUP(A:A,[1]TDSheet!$A:$N,14,0)</f>
        <v>400</v>
      </c>
      <c r="M20" s="15"/>
      <c r="N20" s="15"/>
      <c r="O20" s="15"/>
      <c r="P20" s="15"/>
      <c r="Q20" s="15"/>
      <c r="R20" s="15"/>
      <c r="S20" s="15">
        <f t="shared" si="8"/>
        <v>414.6</v>
      </c>
      <c r="T20" s="20">
        <v>400</v>
      </c>
      <c r="U20" s="23">
        <f t="shared" si="9"/>
        <v>9.9541726965750108</v>
      </c>
      <c r="V20" s="15">
        <f t="shared" si="10"/>
        <v>7.0598166907862998</v>
      </c>
      <c r="W20" s="15"/>
      <c r="X20" s="15">
        <f>VLOOKUP(A:A,[3]TDSheet!$A:$X,24,0)</f>
        <v>400</v>
      </c>
      <c r="Y20" s="15">
        <f>VLOOKUP(A:A,[1]TDSheet!$A:$Y,25,0)</f>
        <v>532.79999999999995</v>
      </c>
      <c r="Z20" s="15">
        <f>VLOOKUP(A:A,[1]TDSheet!$A:$Z,26,0)</f>
        <v>466.6</v>
      </c>
      <c r="AA20" s="15">
        <f>VLOOKUP(A:A,[1]TDSheet!$A:$AA,27,0)</f>
        <v>435.6</v>
      </c>
      <c r="AB20" s="15">
        <f>VLOOKUP(A:A,[4]TDSheet!$A:$D,4,0)</f>
        <v>261</v>
      </c>
      <c r="AC20" s="15">
        <f>VLOOKUP(A:A,[1]TDSheet!$A:$AC,29,0)</f>
        <v>0</v>
      </c>
      <c r="AD20" s="15">
        <f>VLOOKUP(A:A,[1]TDSheet!$A:$AD,30,0)</f>
        <v>0</v>
      </c>
      <c r="AE20" s="15">
        <f t="shared" si="11"/>
        <v>48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-60</v>
      </c>
      <c r="D21" s="8">
        <v>416</v>
      </c>
      <c r="E21" s="8">
        <v>9</v>
      </c>
      <c r="F21" s="24">
        <v>336</v>
      </c>
      <c r="G21" s="18">
        <v>0</v>
      </c>
      <c r="H21" s="1">
        <f>VLOOKUP(A:A,[1]TDSheet!$A:$H,8,0)</f>
        <v>120</v>
      </c>
      <c r="I21" s="15">
        <f>VLOOKUP(A:A,[2]TDSheet!$A:$F,6,0)</f>
        <v>171</v>
      </c>
      <c r="J21" s="15">
        <f t="shared" si="7"/>
        <v>-162</v>
      </c>
      <c r="K21" s="15">
        <f>VLOOKUP(A:A,[1]TDSheet!$A:$T,20,0)</f>
        <v>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8"/>
        <v>1.8</v>
      </c>
      <c r="T21" s="20"/>
      <c r="U21" s="23">
        <f t="shared" si="9"/>
        <v>186.66666666666666</v>
      </c>
      <c r="V21" s="15">
        <f t="shared" si="10"/>
        <v>186.66666666666666</v>
      </c>
      <c r="W21" s="15"/>
      <c r="X21" s="15">
        <f>VLOOKUP(A:A,[3]TDSheet!$A:$X,24,0)</f>
        <v>0</v>
      </c>
      <c r="Y21" s="15">
        <f>VLOOKUP(A:A,[1]TDSheet!$A:$Y,25,0)</f>
        <v>163.19999999999999</v>
      </c>
      <c r="Z21" s="15">
        <f>VLOOKUP(A:A,[1]TDSheet!$A:$Z,26,0)</f>
        <v>151.19999999999999</v>
      </c>
      <c r="AA21" s="15">
        <f>VLOOKUP(A:A,[1]TDSheet!$A:$AA,27,0)</f>
        <v>159</v>
      </c>
      <c r="AB21" s="15">
        <f>VLOOKUP(A:A,[4]TDSheet!$A:$D,4,0)</f>
        <v>-1</v>
      </c>
      <c r="AC21" s="15">
        <f>VLOOKUP(A:A,[1]TDSheet!$A:$AC,29,0)</f>
        <v>0</v>
      </c>
      <c r="AD21" s="15">
        <f>VLOOKUP(A:A,[1]TDSheet!$A:$AD,30,0)</f>
        <v>0</v>
      </c>
      <c r="AE21" s="15">
        <f t="shared" si="11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73.81</v>
      </c>
      <c r="D22" s="8">
        <v>87.61</v>
      </c>
      <c r="E22" s="8">
        <v>39.334000000000003</v>
      </c>
      <c r="F22" s="8">
        <v>118.18600000000001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41.9</v>
      </c>
      <c r="J22" s="15">
        <f t="shared" si="7"/>
        <v>-2.5659999999999954</v>
      </c>
      <c r="K22" s="15">
        <f>VLOOKUP(A:A,[1]TDSheet!$A:$T,20,0)</f>
        <v>0</v>
      </c>
      <c r="L22" s="15">
        <f>VLOOKUP(A:A,[1]TDSheet!$A:$N,14,0)</f>
        <v>0</v>
      </c>
      <c r="M22" s="15"/>
      <c r="N22" s="15"/>
      <c r="O22" s="15"/>
      <c r="P22" s="15"/>
      <c r="Q22" s="15"/>
      <c r="R22" s="15"/>
      <c r="S22" s="15">
        <f t="shared" si="8"/>
        <v>7.8668000000000005</v>
      </c>
      <c r="T22" s="20"/>
      <c r="U22" s="23">
        <f t="shared" si="9"/>
        <v>15.023389434077389</v>
      </c>
      <c r="V22" s="15">
        <f t="shared" si="10"/>
        <v>15.023389434077389</v>
      </c>
      <c r="W22" s="15"/>
      <c r="X22" s="15">
        <f>VLOOKUP(A:A,[3]TDSheet!$A:$X,24,0)</f>
        <v>0</v>
      </c>
      <c r="Y22" s="15">
        <f>VLOOKUP(A:A,[1]TDSheet!$A:$Y,25,0)</f>
        <v>15.3428</v>
      </c>
      <c r="Z22" s="15">
        <f>VLOOKUP(A:A,[1]TDSheet!$A:$Z,26,0)</f>
        <v>11.354600000000001</v>
      </c>
      <c r="AA22" s="15">
        <f>VLOOKUP(A:A,[1]TDSheet!$A:$AA,27,0)</f>
        <v>7.9766000000000004</v>
      </c>
      <c r="AB22" s="15">
        <f>VLOOKUP(A:A,[4]TDSheet!$A:$D,4,0)</f>
        <v>2.0009999999999999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1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311.93299999999999</v>
      </c>
      <c r="D23" s="8">
        <v>217.893</v>
      </c>
      <c r="E23" s="8">
        <v>225.69</v>
      </c>
      <c r="F23" s="8">
        <v>297.459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221.5</v>
      </c>
      <c r="J23" s="15">
        <f t="shared" si="7"/>
        <v>4.1899999999999977</v>
      </c>
      <c r="K23" s="15">
        <f>VLOOKUP(A:A,[1]TDSheet!$A:$T,20,0)</f>
        <v>50</v>
      </c>
      <c r="L23" s="15">
        <f>VLOOKUP(A:A,[1]TDSheet!$A:$N,14,0)</f>
        <v>0</v>
      </c>
      <c r="M23" s="15"/>
      <c r="N23" s="15"/>
      <c r="O23" s="15"/>
      <c r="P23" s="15"/>
      <c r="Q23" s="15"/>
      <c r="R23" s="15"/>
      <c r="S23" s="15">
        <f t="shared" si="8"/>
        <v>45.137999999999998</v>
      </c>
      <c r="T23" s="20">
        <v>110</v>
      </c>
      <c r="U23" s="23">
        <f t="shared" si="9"/>
        <v>10.134675882848155</v>
      </c>
      <c r="V23" s="15">
        <f t="shared" si="10"/>
        <v>6.5899906952013829</v>
      </c>
      <c r="W23" s="15"/>
      <c r="X23" s="15">
        <f>VLOOKUP(A:A,[3]TDSheet!$A:$X,24,0)</f>
        <v>110</v>
      </c>
      <c r="Y23" s="15">
        <f>VLOOKUP(A:A,[1]TDSheet!$A:$Y,25,0)</f>
        <v>56.075400000000002</v>
      </c>
      <c r="Z23" s="15">
        <f>VLOOKUP(A:A,[1]TDSheet!$A:$Z,26,0)</f>
        <v>54.081600000000002</v>
      </c>
      <c r="AA23" s="15">
        <f>VLOOKUP(A:A,[1]TDSheet!$A:$AA,27,0)</f>
        <v>45.067799999999998</v>
      </c>
      <c r="AB23" s="15">
        <f>VLOOKUP(A:A,[4]TDSheet!$A:$D,4,0)</f>
        <v>28.064</v>
      </c>
      <c r="AC23" s="15">
        <f>VLOOKUP(A:A,[1]TDSheet!$A:$AC,29,0)</f>
        <v>0</v>
      </c>
      <c r="AD23" s="15">
        <f>VLOOKUP(A:A,[1]TDSheet!$A:$AD,30,0)</f>
        <v>0</v>
      </c>
      <c r="AE23" s="15">
        <f t="shared" si="11"/>
        <v>110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2254</v>
      </c>
      <c r="D24" s="8">
        <v>1849</v>
      </c>
      <c r="E24" s="8">
        <v>1349</v>
      </c>
      <c r="F24" s="8">
        <v>2713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1413</v>
      </c>
      <c r="J24" s="15">
        <f t="shared" si="7"/>
        <v>-64</v>
      </c>
      <c r="K24" s="15">
        <f>VLOOKUP(A:A,[1]TDSheet!$A:$T,20,0)</f>
        <v>1200</v>
      </c>
      <c r="L24" s="15">
        <f>VLOOKUP(A:A,[1]TDSheet!$A:$N,14,0)</f>
        <v>0</v>
      </c>
      <c r="M24" s="15"/>
      <c r="N24" s="15"/>
      <c r="O24" s="15"/>
      <c r="P24" s="15"/>
      <c r="Q24" s="15"/>
      <c r="R24" s="15"/>
      <c r="S24" s="15">
        <f t="shared" si="8"/>
        <v>269.8</v>
      </c>
      <c r="T24" s="20"/>
      <c r="U24" s="23">
        <f t="shared" si="9"/>
        <v>14.50333580429948</v>
      </c>
      <c r="V24" s="15">
        <f t="shared" si="10"/>
        <v>10.055596738324684</v>
      </c>
      <c r="W24" s="15"/>
      <c r="X24" s="15">
        <f>VLOOKUP(A:A,[3]TDSheet!$A:$X,24,0)</f>
        <v>0</v>
      </c>
      <c r="Y24" s="15">
        <f>VLOOKUP(A:A,[1]TDSheet!$A:$Y,25,0)</f>
        <v>298.60000000000002</v>
      </c>
      <c r="Z24" s="15">
        <f>VLOOKUP(A:A,[1]TDSheet!$A:$Z,26,0)</f>
        <v>279.60000000000002</v>
      </c>
      <c r="AA24" s="15">
        <f>VLOOKUP(A:A,[1]TDSheet!$A:$AA,27,0)</f>
        <v>245.8</v>
      </c>
      <c r="AB24" s="15">
        <f>VLOOKUP(A:A,[4]TDSheet!$A:$D,4,0)</f>
        <v>197</v>
      </c>
      <c r="AC24" s="15">
        <f>VLOOKUP(A:A,[1]TDSheet!$A:$AC,29,0)</f>
        <v>0</v>
      </c>
      <c r="AD24" s="15">
        <f>VLOOKUP(A:A,[1]TDSheet!$A:$AD,30,0)</f>
        <v>0</v>
      </c>
      <c r="AE24" s="15">
        <f t="shared" si="11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393</v>
      </c>
      <c r="D25" s="8"/>
      <c r="E25" s="8">
        <v>391</v>
      </c>
      <c r="F25" s="8">
        <v>2</v>
      </c>
      <c r="G25" s="17">
        <v>0</v>
      </c>
      <c r="H25" s="1" t="e">
        <f>VLOOKUP(A:A,[1]TDSheet!$A:$H,8,0)</f>
        <v>#N/A</v>
      </c>
      <c r="I25" s="15">
        <f>VLOOKUP(A:A,[2]TDSheet!$A:$F,6,0)</f>
        <v>839</v>
      </c>
      <c r="J25" s="15">
        <f t="shared" si="7"/>
        <v>-448</v>
      </c>
      <c r="K25" s="15">
        <f>VLOOKUP(A:A,[1]TDSheet!$A:$T,20,0)</f>
        <v>0</v>
      </c>
      <c r="L25" s="15">
        <f>VLOOKUP(A:A,[1]TDSheet!$A:$N,14,0)</f>
        <v>0</v>
      </c>
      <c r="M25" s="15"/>
      <c r="N25" s="15"/>
      <c r="O25" s="15"/>
      <c r="P25" s="15"/>
      <c r="Q25" s="15"/>
      <c r="R25" s="15"/>
      <c r="S25" s="15">
        <f t="shared" si="8"/>
        <v>78.2</v>
      </c>
      <c r="T25" s="20"/>
      <c r="U25" s="23">
        <f t="shared" si="9"/>
        <v>2.557544757033248E-2</v>
      </c>
      <c r="V25" s="15">
        <f t="shared" si="10"/>
        <v>2.557544757033248E-2</v>
      </c>
      <c r="W25" s="15"/>
      <c r="X25" s="15">
        <f>VLOOKUP(A:A,[3]TDSheet!$A:$X,24,0)</f>
        <v>0</v>
      </c>
      <c r="Y25" s="15">
        <f>VLOOKUP(A:A,[1]TDSheet!$A:$Y,25,0)</f>
        <v>240.8</v>
      </c>
      <c r="Z25" s="15">
        <f>VLOOKUP(A:A,[1]TDSheet!$A:$Z,26,0)</f>
        <v>225.2</v>
      </c>
      <c r="AA25" s="15">
        <f>VLOOKUP(A:A,[1]TDSheet!$A:$AA,27,0)</f>
        <v>233.2</v>
      </c>
      <c r="AB25" s="15">
        <f>VLOOKUP(A:A,[4]TDSheet!$A:$D,4,0)</f>
        <v>-1</v>
      </c>
      <c r="AC25" s="15">
        <f>VLOOKUP(A:A,[1]TDSheet!$A:$AC,29,0)</f>
        <v>0</v>
      </c>
      <c r="AD25" s="15">
        <f>VLOOKUP(A:A,[1]TDSheet!$A:$AD,30,0)</f>
        <v>0</v>
      </c>
      <c r="AE25" s="15">
        <f t="shared" si="11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96</v>
      </c>
      <c r="B26" s="7" t="s">
        <v>9</v>
      </c>
      <c r="C26" s="8">
        <v>38.875999999999998</v>
      </c>
      <c r="D26" s="8">
        <v>1.337</v>
      </c>
      <c r="E26" s="8">
        <v>5.3630000000000004</v>
      </c>
      <c r="F26" s="8">
        <v>34.85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5.2</v>
      </c>
      <c r="J26" s="15">
        <f t="shared" si="7"/>
        <v>0.16300000000000026</v>
      </c>
      <c r="K26" s="15">
        <f>VLOOKUP(A:A,[1]TDSheet!$A:$T,20,0)</f>
        <v>0</v>
      </c>
      <c r="L26" s="15">
        <f>VLOOKUP(A:A,[1]TDSheet!$A:$N,14,0)</f>
        <v>0</v>
      </c>
      <c r="M26" s="15"/>
      <c r="N26" s="15"/>
      <c r="O26" s="15"/>
      <c r="P26" s="15"/>
      <c r="Q26" s="15"/>
      <c r="R26" s="15"/>
      <c r="S26" s="15">
        <f t="shared" si="8"/>
        <v>1.0726</v>
      </c>
      <c r="T26" s="20"/>
      <c r="U26" s="23">
        <f t="shared" si="9"/>
        <v>32.491143016968117</v>
      </c>
      <c r="V26" s="15">
        <f t="shared" si="10"/>
        <v>32.491143016968117</v>
      </c>
      <c r="W26" s="15"/>
      <c r="X26" s="15">
        <f>VLOOKUP(A:A,[3]TDSheet!$A:$X,24,0)</f>
        <v>0</v>
      </c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4.5752000000000006</v>
      </c>
      <c r="AB26" s="15">
        <f>VLOOKUP(A:A,[4]TDSheet!$A:$D,4,0)</f>
        <v>2.6640000000000001</v>
      </c>
      <c r="AC26" s="21" t="str">
        <f>VLOOKUP(A:A,[1]TDSheet!$A:$AC,29,0)</f>
        <v>увел</v>
      </c>
      <c r="AD26" s="15" t="e">
        <f>VLOOKUP(A:A,[1]TDSheet!$A:$AD,30,0)</f>
        <v>#N/A</v>
      </c>
      <c r="AE26" s="15">
        <f t="shared" si="11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29</v>
      </c>
      <c r="B27" s="7" t="s">
        <v>8</v>
      </c>
      <c r="C27" s="8">
        <v>701</v>
      </c>
      <c r="D27" s="8">
        <v>694</v>
      </c>
      <c r="E27" s="8">
        <v>574</v>
      </c>
      <c r="F27" s="8">
        <v>807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578</v>
      </c>
      <c r="J27" s="15">
        <f t="shared" si="7"/>
        <v>-4</v>
      </c>
      <c r="K27" s="15">
        <f>VLOOKUP(A:A,[1]TDSheet!$A:$T,20,0)</f>
        <v>120</v>
      </c>
      <c r="L27" s="15">
        <f>VLOOKUP(A:A,[1]TDSheet!$A:$N,14,0)</f>
        <v>40</v>
      </c>
      <c r="M27" s="15"/>
      <c r="N27" s="15"/>
      <c r="O27" s="15"/>
      <c r="P27" s="15"/>
      <c r="Q27" s="15"/>
      <c r="R27" s="15"/>
      <c r="S27" s="15">
        <f t="shared" si="8"/>
        <v>114.8</v>
      </c>
      <c r="T27" s="20">
        <v>120</v>
      </c>
      <c r="U27" s="23">
        <f t="shared" si="9"/>
        <v>9.468641114982578</v>
      </c>
      <c r="V27" s="15">
        <f t="shared" si="10"/>
        <v>7.029616724738676</v>
      </c>
      <c r="W27" s="15"/>
      <c r="X27" s="15">
        <f>VLOOKUP(A:A,[3]TDSheet!$A:$X,24,0)</f>
        <v>120</v>
      </c>
      <c r="Y27" s="15">
        <f>VLOOKUP(A:A,[1]TDSheet!$A:$Y,25,0)</f>
        <v>140.4</v>
      </c>
      <c r="Z27" s="15">
        <f>VLOOKUP(A:A,[1]TDSheet!$A:$Z,26,0)</f>
        <v>159.6</v>
      </c>
      <c r="AA27" s="15">
        <f>VLOOKUP(A:A,[1]TDSheet!$A:$AA,27,0)</f>
        <v>165</v>
      </c>
      <c r="AB27" s="15">
        <f>VLOOKUP(A:A,[4]TDSheet!$A:$D,4,0)</f>
        <v>75</v>
      </c>
      <c r="AC27" s="15">
        <f>VLOOKUP(A:A,[1]TDSheet!$A:$AC,29,0)</f>
        <v>0</v>
      </c>
      <c r="AD27" s="15">
        <f>VLOOKUP(A:A,[1]TDSheet!$A:$AD,30,0)</f>
        <v>0</v>
      </c>
      <c r="AE27" s="15">
        <f t="shared" si="11"/>
        <v>10.799999999999999</v>
      </c>
      <c r="AF27" s="15"/>
      <c r="AG27" s="15"/>
      <c r="AH27" s="15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493</v>
      </c>
      <c r="D28" s="8">
        <v>417</v>
      </c>
      <c r="E28" s="8">
        <v>438</v>
      </c>
      <c r="F28" s="8">
        <v>461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462</v>
      </c>
      <c r="J28" s="15">
        <f t="shared" si="7"/>
        <v>-24</v>
      </c>
      <c r="K28" s="15">
        <f>VLOOKUP(A:A,[1]TDSheet!$A:$T,20,0)</f>
        <v>80</v>
      </c>
      <c r="L28" s="15">
        <f>VLOOKUP(A:A,[1]TDSheet!$A:$N,14,0)</f>
        <v>40</v>
      </c>
      <c r="M28" s="15"/>
      <c r="N28" s="15"/>
      <c r="O28" s="15"/>
      <c r="P28" s="15"/>
      <c r="Q28" s="15"/>
      <c r="R28" s="15"/>
      <c r="S28" s="15">
        <f t="shared" si="8"/>
        <v>87.6</v>
      </c>
      <c r="T28" s="20">
        <v>240</v>
      </c>
      <c r="U28" s="23">
        <f t="shared" si="9"/>
        <v>9.3721461187214619</v>
      </c>
      <c r="V28" s="15">
        <f t="shared" si="10"/>
        <v>5.262557077625571</v>
      </c>
      <c r="W28" s="15"/>
      <c r="X28" s="15">
        <f>VLOOKUP(A:A,[3]TDSheet!$A:$X,24,0)</f>
        <v>240</v>
      </c>
      <c r="Y28" s="15">
        <f>VLOOKUP(A:A,[1]TDSheet!$A:$Y,25,0)</f>
        <v>133.80000000000001</v>
      </c>
      <c r="Z28" s="15">
        <f>VLOOKUP(A:A,[1]TDSheet!$A:$Z,26,0)</f>
        <v>119.4</v>
      </c>
      <c r="AA28" s="15">
        <f>VLOOKUP(A:A,[1]TDSheet!$A:$AA,27,0)</f>
        <v>106.2</v>
      </c>
      <c r="AB28" s="15">
        <f>VLOOKUP(A:A,[4]TDSheet!$A:$D,4,0)</f>
        <v>23</v>
      </c>
      <c r="AC28" s="15">
        <f>VLOOKUP(A:A,[1]TDSheet!$A:$AC,29,0)</f>
        <v>0</v>
      </c>
      <c r="AD28" s="15">
        <f>VLOOKUP(A:A,[1]TDSheet!$A:$AD,30,0)</f>
        <v>0</v>
      </c>
      <c r="AE28" s="15">
        <f t="shared" si="11"/>
        <v>21.599999999999998</v>
      </c>
      <c r="AF28" s="15"/>
      <c r="AG28" s="15"/>
      <c r="AH28" s="15"/>
    </row>
    <row r="29" spans="1:34" s="1" customFormat="1" ht="11.1" customHeight="1" outlineLevel="1" x14ac:dyDescent="0.2">
      <c r="A29" s="7" t="s">
        <v>31</v>
      </c>
      <c r="B29" s="7" t="s">
        <v>8</v>
      </c>
      <c r="C29" s="8">
        <v>131</v>
      </c>
      <c r="D29" s="8">
        <v>160</v>
      </c>
      <c r="E29" s="8">
        <v>95</v>
      </c>
      <c r="F29" s="8">
        <v>196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95</v>
      </c>
      <c r="J29" s="15">
        <f t="shared" si="7"/>
        <v>0</v>
      </c>
      <c r="K29" s="15">
        <f>VLOOKUP(A:A,[1]TDSheet!$A:$T,20,0)</f>
        <v>0</v>
      </c>
      <c r="L29" s="15">
        <f>VLOOKUP(A:A,[1]TDSheet!$A:$N,14,0)</f>
        <v>0</v>
      </c>
      <c r="M29" s="15"/>
      <c r="N29" s="15"/>
      <c r="O29" s="15"/>
      <c r="P29" s="15"/>
      <c r="Q29" s="15"/>
      <c r="R29" s="15"/>
      <c r="S29" s="15">
        <f t="shared" si="8"/>
        <v>19</v>
      </c>
      <c r="T29" s="20"/>
      <c r="U29" s="23">
        <f t="shared" si="9"/>
        <v>10.315789473684211</v>
      </c>
      <c r="V29" s="15">
        <f t="shared" si="10"/>
        <v>10.315789473684211</v>
      </c>
      <c r="W29" s="15"/>
      <c r="X29" s="15">
        <f>VLOOKUP(A:A,[3]TDSheet!$A:$X,24,0)</f>
        <v>0</v>
      </c>
      <c r="Y29" s="15">
        <f>VLOOKUP(A:A,[1]TDSheet!$A:$Y,25,0)</f>
        <v>16.600000000000001</v>
      </c>
      <c r="Z29" s="15">
        <f>VLOOKUP(A:A,[1]TDSheet!$A:$Z,26,0)</f>
        <v>27.4</v>
      </c>
      <c r="AA29" s="15">
        <f>VLOOKUP(A:A,[1]TDSheet!$A:$AA,27,0)</f>
        <v>25</v>
      </c>
      <c r="AB29" s="15">
        <f>VLOOKUP(A:A,[4]TDSheet!$A:$D,4,0)</f>
        <v>10</v>
      </c>
      <c r="AC29" s="15">
        <f>VLOOKUP(A:A,[1]TDSheet!$A:$AC,29,0)</f>
        <v>0</v>
      </c>
      <c r="AD29" s="15">
        <f>VLOOKUP(A:A,[1]TDSheet!$A:$AD,30,0)</f>
        <v>0</v>
      </c>
      <c r="AE29" s="15">
        <f t="shared" si="11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836</v>
      </c>
      <c r="D30" s="8">
        <v>1118</v>
      </c>
      <c r="E30" s="8">
        <v>675</v>
      </c>
      <c r="F30" s="8">
        <v>1241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712</v>
      </c>
      <c r="J30" s="15">
        <f t="shared" si="7"/>
        <v>-37</v>
      </c>
      <c r="K30" s="15">
        <f>VLOOKUP(A:A,[1]TDSheet!$A:$T,20,0)</f>
        <v>0</v>
      </c>
      <c r="L30" s="15">
        <f>VLOOKUP(A:A,[1]TDSheet!$A:$N,14,0)</f>
        <v>80</v>
      </c>
      <c r="M30" s="15"/>
      <c r="N30" s="15"/>
      <c r="O30" s="15"/>
      <c r="P30" s="15"/>
      <c r="Q30" s="15"/>
      <c r="R30" s="15"/>
      <c r="S30" s="15">
        <f t="shared" si="8"/>
        <v>135</v>
      </c>
      <c r="T30" s="20"/>
      <c r="U30" s="23">
        <f t="shared" si="9"/>
        <v>9.7851851851851848</v>
      </c>
      <c r="V30" s="15">
        <f t="shared" si="10"/>
        <v>9.1925925925925931</v>
      </c>
      <c r="W30" s="15"/>
      <c r="X30" s="15">
        <f>VLOOKUP(A:A,[3]TDSheet!$A:$X,24,0)</f>
        <v>0</v>
      </c>
      <c r="Y30" s="15">
        <f>VLOOKUP(A:A,[1]TDSheet!$A:$Y,25,0)</f>
        <v>158</v>
      </c>
      <c r="Z30" s="15">
        <f>VLOOKUP(A:A,[1]TDSheet!$A:$Z,26,0)</f>
        <v>190</v>
      </c>
      <c r="AA30" s="15">
        <f>VLOOKUP(A:A,[1]TDSheet!$A:$AA,27,0)</f>
        <v>166.8</v>
      </c>
      <c r="AB30" s="15">
        <f>VLOOKUP(A:A,[4]TDSheet!$A:$D,4,0)</f>
        <v>133</v>
      </c>
      <c r="AC30" s="15">
        <f>VLOOKUP(A:A,[1]TDSheet!$A:$AC,29,0)</f>
        <v>0</v>
      </c>
      <c r="AD30" s="15">
        <f>VLOOKUP(A:A,[1]TDSheet!$A:$AD,30,0)</f>
        <v>0</v>
      </c>
      <c r="AE30" s="15">
        <f t="shared" si="11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33</v>
      </c>
      <c r="B31" s="7" t="s">
        <v>8</v>
      </c>
      <c r="C31" s="8">
        <v>525</v>
      </c>
      <c r="D31" s="8">
        <v>898</v>
      </c>
      <c r="E31" s="8">
        <v>499</v>
      </c>
      <c r="F31" s="8">
        <v>876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563</v>
      </c>
      <c r="J31" s="15">
        <f t="shared" si="7"/>
        <v>-64</v>
      </c>
      <c r="K31" s="15">
        <f>VLOOKUP(A:A,[1]TDSheet!$A:$T,20,0)</f>
        <v>80</v>
      </c>
      <c r="L31" s="15">
        <f>VLOOKUP(A:A,[1]TDSheet!$A:$N,14,0)</f>
        <v>80</v>
      </c>
      <c r="M31" s="15"/>
      <c r="N31" s="15"/>
      <c r="O31" s="15"/>
      <c r="P31" s="15"/>
      <c r="Q31" s="15"/>
      <c r="R31" s="15"/>
      <c r="S31" s="15">
        <f t="shared" si="8"/>
        <v>99.8</v>
      </c>
      <c r="T31" s="20"/>
      <c r="U31" s="23">
        <f t="shared" si="9"/>
        <v>10.380761523046093</v>
      </c>
      <c r="V31" s="15">
        <f t="shared" si="10"/>
        <v>8.7775551102204403</v>
      </c>
      <c r="W31" s="15"/>
      <c r="X31" s="15">
        <f>VLOOKUP(A:A,[3]TDSheet!$A:$X,24,0)</f>
        <v>0</v>
      </c>
      <c r="Y31" s="15">
        <f>VLOOKUP(A:A,[1]TDSheet!$A:$Y,25,0)</f>
        <v>176.6</v>
      </c>
      <c r="Z31" s="15">
        <f>VLOOKUP(A:A,[1]TDSheet!$A:$Z,26,0)</f>
        <v>145.4</v>
      </c>
      <c r="AA31" s="15">
        <f>VLOOKUP(A:A,[1]TDSheet!$A:$AA,27,0)</f>
        <v>145.6</v>
      </c>
      <c r="AB31" s="15">
        <f>VLOOKUP(A:A,[4]TDSheet!$A:$D,4,0)</f>
        <v>75</v>
      </c>
      <c r="AC31" s="15">
        <f>VLOOKUP(A:A,[1]TDSheet!$A:$AC,29,0)</f>
        <v>0</v>
      </c>
      <c r="AD31" s="15">
        <f>VLOOKUP(A:A,[1]TDSheet!$A:$AD,30,0)</f>
        <v>0</v>
      </c>
      <c r="AE31" s="15">
        <f t="shared" si="11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9</v>
      </c>
      <c r="C32" s="8">
        <v>606.38099999999997</v>
      </c>
      <c r="D32" s="8">
        <v>470.34899999999999</v>
      </c>
      <c r="E32" s="8">
        <v>483.96899999999999</v>
      </c>
      <c r="F32" s="8">
        <v>577.19500000000005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475</v>
      </c>
      <c r="J32" s="15">
        <f t="shared" si="7"/>
        <v>8.9689999999999941</v>
      </c>
      <c r="K32" s="15">
        <f>VLOOKUP(A:A,[1]TDSheet!$A:$T,20,0)</f>
        <v>80</v>
      </c>
      <c r="L32" s="15">
        <f>VLOOKUP(A:A,[1]TDSheet!$A:$N,14,0)</f>
        <v>50</v>
      </c>
      <c r="M32" s="15"/>
      <c r="N32" s="15"/>
      <c r="O32" s="15"/>
      <c r="P32" s="15"/>
      <c r="Q32" s="15"/>
      <c r="R32" s="15"/>
      <c r="S32" s="15">
        <f t="shared" si="8"/>
        <v>96.793800000000005</v>
      </c>
      <c r="T32" s="20">
        <v>200</v>
      </c>
      <c r="U32" s="23">
        <f t="shared" si="9"/>
        <v>9.3724494750696845</v>
      </c>
      <c r="V32" s="15">
        <f t="shared" si="10"/>
        <v>5.963140201128585</v>
      </c>
      <c r="W32" s="15"/>
      <c r="X32" s="15">
        <f>VLOOKUP(A:A,[3]TDSheet!$A:$X,24,0)</f>
        <v>200</v>
      </c>
      <c r="Y32" s="15">
        <f>VLOOKUP(A:A,[1]TDSheet!$A:$Y,25,0)</f>
        <v>99.736000000000004</v>
      </c>
      <c r="Z32" s="15">
        <f>VLOOKUP(A:A,[1]TDSheet!$A:$Z,26,0)</f>
        <v>99.17580000000001</v>
      </c>
      <c r="AA32" s="15">
        <f>VLOOKUP(A:A,[1]TDSheet!$A:$AA,27,0)</f>
        <v>89.707399999999993</v>
      </c>
      <c r="AB32" s="15">
        <f>VLOOKUP(A:A,[4]TDSheet!$A:$D,4,0)</f>
        <v>123.593</v>
      </c>
      <c r="AC32" s="15">
        <f>VLOOKUP(A:A,[1]TDSheet!$A:$AC,29,0)</f>
        <v>0</v>
      </c>
      <c r="AD32" s="15">
        <f>VLOOKUP(A:A,[1]TDSheet!$A:$AD,30,0)</f>
        <v>0</v>
      </c>
      <c r="AE32" s="15">
        <f t="shared" si="11"/>
        <v>200</v>
      </c>
      <c r="AF32" s="15"/>
      <c r="AG32" s="15"/>
      <c r="AH32" s="15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87</v>
      </c>
      <c r="D33" s="8">
        <v>86</v>
      </c>
      <c r="E33" s="8">
        <v>74</v>
      </c>
      <c r="F33" s="8">
        <v>94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79</v>
      </c>
      <c r="J33" s="15">
        <f t="shared" si="7"/>
        <v>-5</v>
      </c>
      <c r="K33" s="15">
        <f>VLOOKUP(A:A,[1]TDSheet!$A:$T,20,0)</f>
        <v>0</v>
      </c>
      <c r="L33" s="15">
        <f>VLOOKUP(A:A,[1]TDSheet!$A:$N,14,0)</f>
        <v>0</v>
      </c>
      <c r="M33" s="15"/>
      <c r="N33" s="15"/>
      <c r="O33" s="15"/>
      <c r="P33" s="15"/>
      <c r="Q33" s="15"/>
      <c r="R33" s="15"/>
      <c r="S33" s="15">
        <f t="shared" si="8"/>
        <v>14.8</v>
      </c>
      <c r="T33" s="20">
        <v>40</v>
      </c>
      <c r="U33" s="23">
        <f t="shared" si="9"/>
        <v>9.0540540540540544</v>
      </c>
      <c r="V33" s="15">
        <f t="shared" si="10"/>
        <v>6.3513513513513509</v>
      </c>
      <c r="W33" s="15"/>
      <c r="X33" s="15">
        <f>VLOOKUP(A:A,[3]TDSheet!$A:$X,24,0)</f>
        <v>40</v>
      </c>
      <c r="Y33" s="15">
        <f>VLOOKUP(A:A,[1]TDSheet!$A:$Y,25,0)</f>
        <v>18.399999999999999</v>
      </c>
      <c r="Z33" s="15">
        <f>VLOOKUP(A:A,[1]TDSheet!$A:$Z,26,0)</f>
        <v>13.6</v>
      </c>
      <c r="AA33" s="15">
        <f>VLOOKUP(A:A,[1]TDSheet!$A:$AA,27,0)</f>
        <v>13.8</v>
      </c>
      <c r="AB33" s="15">
        <f>VLOOKUP(A:A,[4]TDSheet!$A:$D,4,0)</f>
        <v>32</v>
      </c>
      <c r="AC33" s="15">
        <f>VLOOKUP(A:A,[1]TDSheet!$A:$AC,29,0)</f>
        <v>0</v>
      </c>
      <c r="AD33" s="15">
        <f>VLOOKUP(A:A,[1]TDSheet!$A:$AD,30,0)</f>
        <v>0</v>
      </c>
      <c r="AE33" s="15">
        <f t="shared" si="11"/>
        <v>16</v>
      </c>
      <c r="AF33" s="15"/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1602</v>
      </c>
      <c r="D34" s="8">
        <v>1817</v>
      </c>
      <c r="E34" s="8">
        <v>1479</v>
      </c>
      <c r="F34" s="8">
        <v>1890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1525</v>
      </c>
      <c r="J34" s="15">
        <f t="shared" si="7"/>
        <v>-46</v>
      </c>
      <c r="K34" s="15">
        <f>VLOOKUP(A:A,[1]TDSheet!$A:$T,20,0)</f>
        <v>400</v>
      </c>
      <c r="L34" s="15">
        <f>VLOOKUP(A:A,[1]TDSheet!$A:$N,14,0)</f>
        <v>200</v>
      </c>
      <c r="M34" s="15"/>
      <c r="N34" s="15"/>
      <c r="O34" s="15"/>
      <c r="P34" s="15"/>
      <c r="Q34" s="15"/>
      <c r="R34" s="15"/>
      <c r="S34" s="15">
        <f t="shared" si="8"/>
        <v>295.8</v>
      </c>
      <c r="T34" s="20">
        <v>400</v>
      </c>
      <c r="U34" s="23">
        <f t="shared" si="9"/>
        <v>9.7701149425287355</v>
      </c>
      <c r="V34" s="15">
        <f t="shared" si="10"/>
        <v>6.3894523326572008</v>
      </c>
      <c r="W34" s="15"/>
      <c r="X34" s="15">
        <f>VLOOKUP(A:A,[3]TDSheet!$A:$X,24,0)</f>
        <v>400</v>
      </c>
      <c r="Y34" s="15">
        <f>VLOOKUP(A:A,[1]TDSheet!$A:$Y,25,0)</f>
        <v>323.39999999999998</v>
      </c>
      <c r="Z34" s="15">
        <f>VLOOKUP(A:A,[1]TDSheet!$A:$Z,26,0)</f>
        <v>303.8</v>
      </c>
      <c r="AA34" s="15">
        <f>VLOOKUP(A:A,[1]TDSheet!$A:$AA,27,0)</f>
        <v>302</v>
      </c>
      <c r="AB34" s="15">
        <f>VLOOKUP(A:A,[4]TDSheet!$A:$D,4,0)</f>
        <v>203</v>
      </c>
      <c r="AC34" s="15">
        <f>VLOOKUP(A:A,[1]TDSheet!$A:$AC,29,0)</f>
        <v>0</v>
      </c>
      <c r="AD34" s="15">
        <f>VLOOKUP(A:A,[1]TDSheet!$A:$AD,30,0)</f>
        <v>0</v>
      </c>
      <c r="AE34" s="15">
        <f t="shared" si="11"/>
        <v>160</v>
      </c>
      <c r="AF34" s="15"/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3203</v>
      </c>
      <c r="D35" s="8">
        <v>6124</v>
      </c>
      <c r="E35" s="8">
        <v>3551</v>
      </c>
      <c r="F35" s="8">
        <v>5682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3648</v>
      </c>
      <c r="J35" s="15">
        <f t="shared" si="7"/>
        <v>-97</v>
      </c>
      <c r="K35" s="15">
        <f>VLOOKUP(A:A,[1]TDSheet!$A:$T,20,0)</f>
        <v>1000</v>
      </c>
      <c r="L35" s="15">
        <f>VLOOKUP(A:A,[1]TDSheet!$A:$N,14,0)</f>
        <v>1200</v>
      </c>
      <c r="M35" s="15"/>
      <c r="N35" s="15"/>
      <c r="O35" s="15"/>
      <c r="P35" s="15"/>
      <c r="Q35" s="15"/>
      <c r="R35" s="15"/>
      <c r="S35" s="15">
        <f t="shared" si="8"/>
        <v>710.2</v>
      </c>
      <c r="T35" s="20"/>
      <c r="U35" s="23">
        <f t="shared" si="9"/>
        <v>11.098282174035482</v>
      </c>
      <c r="V35" s="15">
        <f t="shared" si="10"/>
        <v>8.0005632216277096</v>
      </c>
      <c r="W35" s="15"/>
      <c r="X35" s="15">
        <f>VLOOKUP(A:A,[3]TDSheet!$A:$X,24,0)</f>
        <v>0</v>
      </c>
      <c r="Y35" s="15">
        <f>VLOOKUP(A:A,[1]TDSheet!$A:$Y,25,0)</f>
        <v>882.2</v>
      </c>
      <c r="Z35" s="15">
        <f>VLOOKUP(A:A,[1]TDSheet!$A:$Z,26,0)</f>
        <v>793</v>
      </c>
      <c r="AA35" s="15">
        <f>VLOOKUP(A:A,[1]TDSheet!$A:$AA,27,0)</f>
        <v>762.4</v>
      </c>
      <c r="AB35" s="15">
        <f>VLOOKUP(A:A,[4]TDSheet!$A:$D,4,0)</f>
        <v>483</v>
      </c>
      <c r="AC35" s="15">
        <f>VLOOKUP(A:A,[1]TDSheet!$A:$AC,29,0)</f>
        <v>0</v>
      </c>
      <c r="AD35" s="15">
        <f>VLOOKUP(A:A,[1]TDSheet!$A:$AD,30,0)</f>
        <v>0</v>
      </c>
      <c r="AE35" s="15">
        <f t="shared" si="11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297</v>
      </c>
      <c r="D36" s="8">
        <v>353</v>
      </c>
      <c r="E36" s="8">
        <v>245</v>
      </c>
      <c r="F36" s="8">
        <v>373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287</v>
      </c>
      <c r="J36" s="15">
        <f t="shared" si="7"/>
        <v>-42</v>
      </c>
      <c r="K36" s="15">
        <f>VLOOKUP(A:A,[1]TDSheet!$A:$T,20,0)</f>
        <v>0</v>
      </c>
      <c r="L36" s="15">
        <f>VLOOKUP(A:A,[1]TDSheet!$A:$N,14,0)</f>
        <v>40</v>
      </c>
      <c r="M36" s="15"/>
      <c r="N36" s="15"/>
      <c r="O36" s="15"/>
      <c r="P36" s="15"/>
      <c r="Q36" s="15"/>
      <c r="R36" s="15"/>
      <c r="S36" s="15">
        <f t="shared" si="8"/>
        <v>49</v>
      </c>
      <c r="T36" s="20">
        <v>40</v>
      </c>
      <c r="U36" s="23">
        <f t="shared" si="9"/>
        <v>9.2448979591836729</v>
      </c>
      <c r="V36" s="15">
        <f t="shared" si="10"/>
        <v>7.6122448979591839</v>
      </c>
      <c r="W36" s="15"/>
      <c r="X36" s="15">
        <f>VLOOKUP(A:A,[3]TDSheet!$A:$X,24,0)</f>
        <v>40</v>
      </c>
      <c r="Y36" s="15">
        <f>VLOOKUP(A:A,[1]TDSheet!$A:$Y,25,0)</f>
        <v>71.2</v>
      </c>
      <c r="Z36" s="15">
        <f>VLOOKUP(A:A,[1]TDSheet!$A:$Z,26,0)</f>
        <v>67.599999999999994</v>
      </c>
      <c r="AA36" s="15">
        <f>VLOOKUP(A:A,[1]TDSheet!$A:$AA,27,0)</f>
        <v>56.8</v>
      </c>
      <c r="AB36" s="15">
        <f>VLOOKUP(A:A,[4]TDSheet!$A:$D,4,0)</f>
        <v>35</v>
      </c>
      <c r="AC36" s="15">
        <f>VLOOKUP(A:A,[1]TDSheet!$A:$AC,29,0)</f>
        <v>0</v>
      </c>
      <c r="AD36" s="15">
        <f>VLOOKUP(A:A,[1]TDSheet!$A:$AD,30,0)</f>
        <v>0</v>
      </c>
      <c r="AE36" s="15">
        <f t="shared" si="11"/>
        <v>20</v>
      </c>
      <c r="AF36" s="15"/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1535</v>
      </c>
      <c r="D37" s="8">
        <v>1611</v>
      </c>
      <c r="E37" s="8">
        <v>1237</v>
      </c>
      <c r="F37" s="8">
        <v>1829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1326</v>
      </c>
      <c r="J37" s="15">
        <f t="shared" si="7"/>
        <v>-89</v>
      </c>
      <c r="K37" s="15">
        <f>VLOOKUP(A:A,[1]TDSheet!$A:$T,20,0)</f>
        <v>200</v>
      </c>
      <c r="L37" s="15">
        <f>VLOOKUP(A:A,[1]TDSheet!$A:$N,14,0)</f>
        <v>400</v>
      </c>
      <c r="M37" s="15"/>
      <c r="N37" s="15"/>
      <c r="O37" s="15"/>
      <c r="P37" s="15"/>
      <c r="Q37" s="15"/>
      <c r="R37" s="15"/>
      <c r="S37" s="15">
        <f t="shared" si="8"/>
        <v>247.4</v>
      </c>
      <c r="T37" s="20"/>
      <c r="U37" s="23">
        <f t="shared" si="9"/>
        <v>9.8181083265966045</v>
      </c>
      <c r="V37" s="15">
        <f t="shared" si="10"/>
        <v>7.3928860145513333</v>
      </c>
      <c r="W37" s="15"/>
      <c r="X37" s="15">
        <f>VLOOKUP(A:A,[3]TDSheet!$A:$X,24,0)</f>
        <v>0</v>
      </c>
      <c r="Y37" s="15">
        <f>VLOOKUP(A:A,[1]TDSheet!$A:$Y,25,0)</f>
        <v>283</v>
      </c>
      <c r="Z37" s="15">
        <f>VLOOKUP(A:A,[1]TDSheet!$A:$Z,26,0)</f>
        <v>359</v>
      </c>
      <c r="AA37" s="15">
        <f>VLOOKUP(A:A,[1]TDSheet!$A:$AA,27,0)</f>
        <v>297.39999999999998</v>
      </c>
      <c r="AB37" s="15">
        <f>VLOOKUP(A:A,[4]TDSheet!$A:$D,4,0)</f>
        <v>233</v>
      </c>
      <c r="AC37" s="15">
        <f>VLOOKUP(A:A,[1]TDSheet!$A:$AC,29,0)</f>
        <v>0</v>
      </c>
      <c r="AD37" s="15">
        <f>VLOOKUP(A:A,[1]TDSheet!$A:$AD,30,0)</f>
        <v>0</v>
      </c>
      <c r="AE37" s="15">
        <f t="shared" si="11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3974</v>
      </c>
      <c r="D38" s="8">
        <v>3892</v>
      </c>
      <c r="E38" s="8">
        <v>3259</v>
      </c>
      <c r="F38" s="8">
        <v>4526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3373</v>
      </c>
      <c r="J38" s="15">
        <f t="shared" si="7"/>
        <v>-114</v>
      </c>
      <c r="K38" s="15">
        <f>VLOOKUP(A:A,[1]TDSheet!$A:$T,20,0)</f>
        <v>1000</v>
      </c>
      <c r="L38" s="15">
        <f>VLOOKUP(A:A,[1]TDSheet!$A:$N,14,0)</f>
        <v>1000</v>
      </c>
      <c r="M38" s="15"/>
      <c r="N38" s="15"/>
      <c r="O38" s="15"/>
      <c r="P38" s="15"/>
      <c r="Q38" s="15"/>
      <c r="R38" s="15"/>
      <c r="S38" s="15">
        <f t="shared" si="8"/>
        <v>651.79999999999995</v>
      </c>
      <c r="T38" s="20"/>
      <c r="U38" s="23">
        <f t="shared" si="9"/>
        <v>10.01227370359006</v>
      </c>
      <c r="V38" s="15">
        <f t="shared" si="10"/>
        <v>6.9438478060754836</v>
      </c>
      <c r="W38" s="15"/>
      <c r="X38" s="15">
        <f>VLOOKUP(A:A,[3]TDSheet!$A:$X,24,0)</f>
        <v>0</v>
      </c>
      <c r="Y38" s="15">
        <f>VLOOKUP(A:A,[1]TDSheet!$A:$Y,25,0)</f>
        <v>675.8</v>
      </c>
      <c r="Z38" s="15">
        <f>VLOOKUP(A:A,[1]TDSheet!$A:$Z,26,0)</f>
        <v>666</v>
      </c>
      <c r="AA38" s="15">
        <f>VLOOKUP(A:A,[1]TDSheet!$A:$AA,27,0)</f>
        <v>625</v>
      </c>
      <c r="AB38" s="15">
        <f>VLOOKUP(A:A,[4]TDSheet!$A:$D,4,0)</f>
        <v>479</v>
      </c>
      <c r="AC38" s="15">
        <f>VLOOKUP(A:A,[1]TDSheet!$A:$AC,29,0)</f>
        <v>0</v>
      </c>
      <c r="AD38" s="15">
        <f>VLOOKUP(A:A,[1]TDSheet!$A:$AD,30,0)</f>
        <v>0</v>
      </c>
      <c r="AE38" s="15">
        <f t="shared" si="11"/>
        <v>0</v>
      </c>
      <c r="AF38" s="15"/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92</v>
      </c>
      <c r="D39" s="8">
        <v>206</v>
      </c>
      <c r="E39" s="8">
        <v>138</v>
      </c>
      <c r="F39" s="8">
        <v>155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159</v>
      </c>
      <c r="J39" s="15">
        <f t="shared" si="7"/>
        <v>-21</v>
      </c>
      <c r="K39" s="15">
        <f>VLOOKUP(A:A,[1]TDSheet!$A:$T,20,0)</f>
        <v>0</v>
      </c>
      <c r="L39" s="15">
        <f>VLOOKUP(A:A,[1]TDSheet!$A:$N,14,0)</f>
        <v>0</v>
      </c>
      <c r="M39" s="15"/>
      <c r="N39" s="15"/>
      <c r="O39" s="15"/>
      <c r="P39" s="15"/>
      <c r="Q39" s="15"/>
      <c r="R39" s="15"/>
      <c r="S39" s="15">
        <f t="shared" si="8"/>
        <v>27.6</v>
      </c>
      <c r="T39" s="20">
        <v>100</v>
      </c>
      <c r="U39" s="23">
        <f t="shared" si="9"/>
        <v>9.2391304347826075</v>
      </c>
      <c r="V39" s="15">
        <f t="shared" si="10"/>
        <v>5.6159420289855069</v>
      </c>
      <c r="W39" s="15"/>
      <c r="X39" s="15">
        <f>VLOOKUP(A:A,[3]TDSheet!$A:$X,24,0)</f>
        <v>100</v>
      </c>
      <c r="Y39" s="15">
        <f>VLOOKUP(A:A,[1]TDSheet!$A:$Y,25,0)</f>
        <v>33.4</v>
      </c>
      <c r="Z39" s="15">
        <f>VLOOKUP(A:A,[1]TDSheet!$A:$Z,26,0)</f>
        <v>29.4</v>
      </c>
      <c r="AA39" s="15">
        <f>VLOOKUP(A:A,[1]TDSheet!$A:$AA,27,0)</f>
        <v>25</v>
      </c>
      <c r="AB39" s="15">
        <f>VLOOKUP(A:A,[4]TDSheet!$A:$D,4,0)</f>
        <v>36</v>
      </c>
      <c r="AC39" s="15">
        <f>VLOOKUP(A:A,[1]TDSheet!$A:$AC,29,0)</f>
        <v>0</v>
      </c>
      <c r="AD39" s="15">
        <f>VLOOKUP(A:A,[1]TDSheet!$A:$AD,30,0)</f>
        <v>0</v>
      </c>
      <c r="AE39" s="15">
        <f t="shared" si="11"/>
        <v>10</v>
      </c>
      <c r="AF39" s="15"/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2535</v>
      </c>
      <c r="D40" s="8">
        <v>1873</v>
      </c>
      <c r="E40" s="8">
        <v>1824</v>
      </c>
      <c r="F40" s="8">
        <v>2537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1877</v>
      </c>
      <c r="J40" s="15">
        <f t="shared" si="7"/>
        <v>-53</v>
      </c>
      <c r="K40" s="15">
        <f>VLOOKUP(A:A,[1]TDSheet!$A:$T,20,0)</f>
        <v>420</v>
      </c>
      <c r="L40" s="15">
        <f>VLOOKUP(A:A,[1]TDSheet!$A:$N,14,0)</f>
        <v>280</v>
      </c>
      <c r="M40" s="15"/>
      <c r="N40" s="15"/>
      <c r="O40" s="15"/>
      <c r="P40" s="15"/>
      <c r="Q40" s="15"/>
      <c r="R40" s="15"/>
      <c r="S40" s="15">
        <f t="shared" si="8"/>
        <v>364.8</v>
      </c>
      <c r="T40" s="20">
        <v>280</v>
      </c>
      <c r="U40" s="23">
        <f t="shared" si="9"/>
        <v>9.6408991228070171</v>
      </c>
      <c r="V40" s="15">
        <f t="shared" si="10"/>
        <v>6.9544956140350873</v>
      </c>
      <c r="W40" s="15"/>
      <c r="X40" s="15">
        <f>VLOOKUP(A:A,[3]TDSheet!$A:$X,24,0)</f>
        <v>280</v>
      </c>
      <c r="Y40" s="15">
        <f>VLOOKUP(A:A,[1]TDSheet!$A:$Y,25,0)</f>
        <v>495</v>
      </c>
      <c r="Z40" s="15">
        <f>VLOOKUP(A:A,[1]TDSheet!$A:$Z,26,0)</f>
        <v>480.4</v>
      </c>
      <c r="AA40" s="15">
        <f>VLOOKUP(A:A,[1]TDSheet!$A:$AA,27,0)</f>
        <v>464.6</v>
      </c>
      <c r="AB40" s="15">
        <f>VLOOKUP(A:A,[4]TDSheet!$A:$D,4,0)</f>
        <v>357</v>
      </c>
      <c r="AC40" s="15">
        <f>VLOOKUP(A:A,[1]TDSheet!$A:$AC,29,0)</f>
        <v>0</v>
      </c>
      <c r="AD40" s="15">
        <f>VLOOKUP(A:A,[1]TDSheet!$A:$AD,30,0)</f>
        <v>0</v>
      </c>
      <c r="AE40" s="15">
        <f t="shared" si="11"/>
        <v>28</v>
      </c>
      <c r="AF40" s="15"/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1558</v>
      </c>
      <c r="D41" s="8">
        <v>2205</v>
      </c>
      <c r="E41" s="8">
        <v>1545</v>
      </c>
      <c r="F41" s="8">
        <v>2174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1613</v>
      </c>
      <c r="J41" s="15">
        <f t="shared" si="7"/>
        <v>-68</v>
      </c>
      <c r="K41" s="15">
        <f>VLOOKUP(A:A,[1]TDSheet!$A:$T,20,0)</f>
        <v>280</v>
      </c>
      <c r="L41" s="15">
        <f>VLOOKUP(A:A,[1]TDSheet!$A:$N,14,0)</f>
        <v>150</v>
      </c>
      <c r="M41" s="15"/>
      <c r="N41" s="15"/>
      <c r="O41" s="15"/>
      <c r="P41" s="15"/>
      <c r="Q41" s="15"/>
      <c r="R41" s="15"/>
      <c r="S41" s="15">
        <f t="shared" si="8"/>
        <v>309</v>
      </c>
      <c r="T41" s="20">
        <v>280</v>
      </c>
      <c r="U41" s="23">
        <f t="shared" si="9"/>
        <v>9.3333333333333339</v>
      </c>
      <c r="V41" s="15">
        <f t="shared" si="10"/>
        <v>7.0355987055016183</v>
      </c>
      <c r="W41" s="15"/>
      <c r="X41" s="15">
        <f>VLOOKUP(A:A,[3]TDSheet!$A:$X,24,0)</f>
        <v>280</v>
      </c>
      <c r="Y41" s="15">
        <f>VLOOKUP(A:A,[1]TDSheet!$A:$Y,25,0)</f>
        <v>432.2</v>
      </c>
      <c r="Z41" s="15">
        <f>VLOOKUP(A:A,[1]TDSheet!$A:$Z,26,0)</f>
        <v>403.8</v>
      </c>
      <c r="AA41" s="15">
        <f>VLOOKUP(A:A,[1]TDSheet!$A:$AA,27,0)</f>
        <v>349.6</v>
      </c>
      <c r="AB41" s="15">
        <f>VLOOKUP(A:A,[4]TDSheet!$A:$D,4,0)</f>
        <v>351</v>
      </c>
      <c r="AC41" s="15">
        <f>VLOOKUP(A:A,[1]TDSheet!$A:$AC,29,0)</f>
        <v>0</v>
      </c>
      <c r="AD41" s="15">
        <f>VLOOKUP(A:A,[1]TDSheet!$A:$AD,30,0)</f>
        <v>0</v>
      </c>
      <c r="AE41" s="15">
        <f t="shared" si="11"/>
        <v>28</v>
      </c>
      <c r="AF41" s="15"/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8</v>
      </c>
      <c r="C42" s="8">
        <v>1213</v>
      </c>
      <c r="D42" s="8">
        <v>1133</v>
      </c>
      <c r="E42" s="8">
        <v>1049</v>
      </c>
      <c r="F42" s="8">
        <v>1270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1085</v>
      </c>
      <c r="J42" s="15">
        <f t="shared" si="7"/>
        <v>-36</v>
      </c>
      <c r="K42" s="15">
        <f>VLOOKUP(A:A,[1]TDSheet!$A:$T,20,0)</f>
        <v>200</v>
      </c>
      <c r="L42" s="15">
        <f>VLOOKUP(A:A,[1]TDSheet!$A:$N,14,0)</f>
        <v>120</v>
      </c>
      <c r="M42" s="15"/>
      <c r="N42" s="15"/>
      <c r="O42" s="15"/>
      <c r="P42" s="15"/>
      <c r="Q42" s="15"/>
      <c r="R42" s="15"/>
      <c r="S42" s="15">
        <f t="shared" si="8"/>
        <v>209.8</v>
      </c>
      <c r="T42" s="20">
        <v>360</v>
      </c>
      <c r="U42" s="23">
        <f t="shared" si="9"/>
        <v>9.2945662535748319</v>
      </c>
      <c r="V42" s="15">
        <f t="shared" si="10"/>
        <v>6.0533841754051476</v>
      </c>
      <c r="W42" s="15"/>
      <c r="X42" s="15">
        <f>VLOOKUP(A:A,[3]TDSheet!$A:$X,24,0)</f>
        <v>360</v>
      </c>
      <c r="Y42" s="15">
        <f>VLOOKUP(A:A,[1]TDSheet!$A:$Y,25,0)</f>
        <v>288.39999999999998</v>
      </c>
      <c r="Z42" s="15">
        <f>VLOOKUP(A:A,[1]TDSheet!$A:$Z,26,0)</f>
        <v>253.4</v>
      </c>
      <c r="AA42" s="15">
        <f>VLOOKUP(A:A,[1]TDSheet!$A:$AA,27,0)</f>
        <v>242.6</v>
      </c>
      <c r="AB42" s="15">
        <f>VLOOKUP(A:A,[4]TDSheet!$A:$D,4,0)</f>
        <v>126</v>
      </c>
      <c r="AC42" s="15">
        <f>VLOOKUP(A:A,[1]TDSheet!$A:$AC,29,0)</f>
        <v>0</v>
      </c>
      <c r="AD42" s="15">
        <f>VLOOKUP(A:A,[1]TDSheet!$A:$AD,30,0)</f>
        <v>0</v>
      </c>
      <c r="AE42" s="15">
        <f t="shared" si="11"/>
        <v>36</v>
      </c>
      <c r="AF42" s="15"/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9</v>
      </c>
      <c r="C43" s="8">
        <v>76.319999999999993</v>
      </c>
      <c r="D43" s="8">
        <v>38.6</v>
      </c>
      <c r="E43" s="8">
        <v>37.4</v>
      </c>
      <c r="F43" s="8">
        <v>77.52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37.6</v>
      </c>
      <c r="J43" s="15">
        <f t="shared" si="7"/>
        <v>-0.20000000000000284</v>
      </c>
      <c r="K43" s="15">
        <f>VLOOKUP(A:A,[1]TDSheet!$A:$T,20,0)</f>
        <v>0</v>
      </c>
      <c r="L43" s="15">
        <f>VLOOKUP(A:A,[1]TDSheet!$A:$N,14,0)</f>
        <v>10</v>
      </c>
      <c r="M43" s="15"/>
      <c r="N43" s="15"/>
      <c r="O43" s="15"/>
      <c r="P43" s="15"/>
      <c r="Q43" s="15"/>
      <c r="R43" s="15"/>
      <c r="S43" s="15">
        <f t="shared" si="8"/>
        <v>7.4799999999999995</v>
      </c>
      <c r="T43" s="20"/>
      <c r="U43" s="23">
        <f t="shared" si="9"/>
        <v>11.700534759358289</v>
      </c>
      <c r="V43" s="15">
        <f t="shared" si="10"/>
        <v>10.363636363636363</v>
      </c>
      <c r="W43" s="15"/>
      <c r="X43" s="15">
        <f>VLOOKUP(A:A,[3]TDSheet!$A:$X,24,0)</f>
        <v>0</v>
      </c>
      <c r="Y43" s="15">
        <f>VLOOKUP(A:A,[1]TDSheet!$A:$Y,25,0)</f>
        <v>7.4236000000000004</v>
      </c>
      <c r="Z43" s="15">
        <f>VLOOKUP(A:A,[1]TDSheet!$A:$Z,26,0)</f>
        <v>11.522</v>
      </c>
      <c r="AA43" s="15">
        <f>VLOOKUP(A:A,[1]TDSheet!$A:$AA,27,0)</f>
        <v>9.4130000000000003</v>
      </c>
      <c r="AB43" s="15">
        <f>VLOOKUP(A:A,[4]TDSheet!$A:$D,4,0)</f>
        <v>2.38</v>
      </c>
      <c r="AC43" s="15">
        <f>VLOOKUP(A:A,[1]TDSheet!$A:$AC,29,0)</f>
        <v>0</v>
      </c>
      <c r="AD43" s="15">
        <f>VLOOKUP(A:A,[1]TDSheet!$A:$AD,30,0)</f>
        <v>0</v>
      </c>
      <c r="AE43" s="15">
        <f t="shared" si="11"/>
        <v>0</v>
      </c>
      <c r="AF43" s="15"/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315</v>
      </c>
      <c r="D44" s="8">
        <v>696</v>
      </c>
      <c r="E44" s="8">
        <v>358</v>
      </c>
      <c r="F44" s="8">
        <v>647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363</v>
      </c>
      <c r="J44" s="15">
        <f t="shared" si="7"/>
        <v>-5</v>
      </c>
      <c r="K44" s="15">
        <f>VLOOKUP(A:A,[1]TDSheet!$A:$T,20,0)</f>
        <v>60</v>
      </c>
      <c r="L44" s="15">
        <f>VLOOKUP(A:A,[1]TDSheet!$A:$N,14,0)</f>
        <v>60</v>
      </c>
      <c r="M44" s="15"/>
      <c r="N44" s="15"/>
      <c r="O44" s="15"/>
      <c r="P44" s="15"/>
      <c r="Q44" s="15"/>
      <c r="R44" s="15"/>
      <c r="S44" s="15">
        <f t="shared" si="8"/>
        <v>71.599999999999994</v>
      </c>
      <c r="T44" s="20"/>
      <c r="U44" s="23">
        <f t="shared" si="9"/>
        <v>10.712290502793296</v>
      </c>
      <c r="V44" s="15">
        <f t="shared" si="10"/>
        <v>9.0363128491620124</v>
      </c>
      <c r="W44" s="15"/>
      <c r="X44" s="15">
        <f>VLOOKUP(A:A,[3]TDSheet!$A:$X,24,0)</f>
        <v>0</v>
      </c>
      <c r="Y44" s="15">
        <f>VLOOKUP(A:A,[1]TDSheet!$A:$Y,25,0)</f>
        <v>58.2</v>
      </c>
      <c r="Z44" s="15">
        <f>VLOOKUP(A:A,[1]TDSheet!$A:$Z,26,0)</f>
        <v>76.8</v>
      </c>
      <c r="AA44" s="15">
        <f>VLOOKUP(A:A,[1]TDSheet!$A:$AA,27,0)</f>
        <v>68</v>
      </c>
      <c r="AB44" s="15">
        <f>VLOOKUP(A:A,[4]TDSheet!$A:$D,4,0)</f>
        <v>80</v>
      </c>
      <c r="AC44" s="15">
        <v>0</v>
      </c>
      <c r="AD44" s="15">
        <f>VLOOKUP(A:A,[1]TDSheet!$A:$AD,30,0)</f>
        <v>0</v>
      </c>
      <c r="AE44" s="15">
        <f t="shared" si="11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9</v>
      </c>
      <c r="C45" s="8">
        <v>416.83499999999998</v>
      </c>
      <c r="D45" s="8">
        <v>438.56400000000002</v>
      </c>
      <c r="E45" s="8">
        <v>357.33600000000001</v>
      </c>
      <c r="F45" s="8">
        <v>480.61099999999999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356.77100000000002</v>
      </c>
      <c r="J45" s="15">
        <f t="shared" si="7"/>
        <v>0.56499999999999773</v>
      </c>
      <c r="K45" s="15">
        <f>VLOOKUP(A:A,[1]TDSheet!$A:$T,20,0)</f>
        <v>70</v>
      </c>
      <c r="L45" s="15">
        <f>VLOOKUP(A:A,[1]TDSheet!$A:$N,14,0)</f>
        <v>50</v>
      </c>
      <c r="M45" s="15"/>
      <c r="N45" s="15"/>
      <c r="O45" s="15"/>
      <c r="P45" s="15"/>
      <c r="Q45" s="15"/>
      <c r="R45" s="15"/>
      <c r="S45" s="15">
        <f t="shared" si="8"/>
        <v>71.467200000000005</v>
      </c>
      <c r="T45" s="20">
        <v>100</v>
      </c>
      <c r="U45" s="23">
        <f t="shared" si="9"/>
        <v>9.8032524011014832</v>
      </c>
      <c r="V45" s="15">
        <f t="shared" si="10"/>
        <v>6.7249171647972767</v>
      </c>
      <c r="W45" s="15"/>
      <c r="X45" s="15">
        <f>VLOOKUP(A:A,[3]TDSheet!$A:$X,24,0)</f>
        <v>100</v>
      </c>
      <c r="Y45" s="15">
        <f>VLOOKUP(A:A,[1]TDSheet!$A:$Y,25,0)</f>
        <v>78.223600000000005</v>
      </c>
      <c r="Z45" s="15">
        <f>VLOOKUP(A:A,[1]TDSheet!$A:$Z,26,0)</f>
        <v>73.861800000000002</v>
      </c>
      <c r="AA45" s="15">
        <f>VLOOKUP(A:A,[1]TDSheet!$A:$AA,27,0)</f>
        <v>74.731200000000001</v>
      </c>
      <c r="AB45" s="15">
        <f>VLOOKUP(A:A,[4]TDSheet!$A:$D,4,0)</f>
        <v>64.888000000000005</v>
      </c>
      <c r="AC45" s="15">
        <f>VLOOKUP(A:A,[1]TDSheet!$A:$AC,29,0)</f>
        <v>0</v>
      </c>
      <c r="AD45" s="15">
        <f>VLOOKUP(A:A,[1]TDSheet!$A:$AD,30,0)</f>
        <v>0</v>
      </c>
      <c r="AE45" s="15">
        <f t="shared" si="11"/>
        <v>100</v>
      </c>
      <c r="AF45" s="15"/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140</v>
      </c>
      <c r="D46" s="8">
        <v>44</v>
      </c>
      <c r="E46" s="8">
        <v>57</v>
      </c>
      <c r="F46" s="8">
        <v>126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58</v>
      </c>
      <c r="J46" s="15">
        <f t="shared" si="7"/>
        <v>-1</v>
      </c>
      <c r="K46" s="15">
        <f>VLOOKUP(A:A,[1]TDSheet!$A:$T,20,0)</f>
        <v>0</v>
      </c>
      <c r="L46" s="15">
        <f>VLOOKUP(A:A,[1]TDSheet!$A:$N,14,0)</f>
        <v>0</v>
      </c>
      <c r="M46" s="15"/>
      <c r="N46" s="15"/>
      <c r="O46" s="15"/>
      <c r="P46" s="15"/>
      <c r="Q46" s="15"/>
      <c r="R46" s="15"/>
      <c r="S46" s="15">
        <f t="shared" si="8"/>
        <v>11.4</v>
      </c>
      <c r="T46" s="20"/>
      <c r="U46" s="23">
        <f t="shared" si="9"/>
        <v>11.052631578947368</v>
      </c>
      <c r="V46" s="15">
        <f t="shared" si="10"/>
        <v>11.052631578947368</v>
      </c>
      <c r="W46" s="15"/>
      <c r="X46" s="15">
        <f>VLOOKUP(A:A,[3]TDSheet!$A:$X,24,0)</f>
        <v>0</v>
      </c>
      <c r="Y46" s="15">
        <f>VLOOKUP(A:A,[1]TDSheet!$A:$Y,25,0)</f>
        <v>8.1999999999999993</v>
      </c>
      <c r="Z46" s="15">
        <f>VLOOKUP(A:A,[1]TDSheet!$A:$Z,26,0)</f>
        <v>16.2</v>
      </c>
      <c r="AA46" s="15">
        <f>VLOOKUP(A:A,[1]TDSheet!$A:$AA,27,0)</f>
        <v>15.4</v>
      </c>
      <c r="AB46" s="15">
        <f>VLOOKUP(A:A,[4]TDSheet!$A:$D,4,0)</f>
        <v>26</v>
      </c>
      <c r="AC46" s="15">
        <f>VLOOKUP(A:A,[1]TDSheet!$A:$AC,29,0)</f>
        <v>0</v>
      </c>
      <c r="AD46" s="15">
        <f>VLOOKUP(A:A,[1]TDSheet!$A:$AD,30,0)</f>
        <v>0</v>
      </c>
      <c r="AE46" s="15">
        <f t="shared" si="11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79</v>
      </c>
      <c r="D47" s="8">
        <v>44</v>
      </c>
      <c r="E47" s="8">
        <v>37</v>
      </c>
      <c r="F47" s="8">
        <v>84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39</v>
      </c>
      <c r="J47" s="15">
        <f t="shared" si="7"/>
        <v>-2</v>
      </c>
      <c r="K47" s="15">
        <f>VLOOKUP(A:A,[1]TDSheet!$A:$T,20,0)</f>
        <v>0</v>
      </c>
      <c r="L47" s="15">
        <f>VLOOKUP(A:A,[1]TDSheet!$A:$N,14,0)</f>
        <v>0</v>
      </c>
      <c r="M47" s="15"/>
      <c r="N47" s="15"/>
      <c r="O47" s="15"/>
      <c r="P47" s="15"/>
      <c r="Q47" s="15"/>
      <c r="R47" s="15"/>
      <c r="S47" s="15">
        <f t="shared" si="8"/>
        <v>7.4</v>
      </c>
      <c r="T47" s="20"/>
      <c r="U47" s="23">
        <f t="shared" si="9"/>
        <v>11.351351351351351</v>
      </c>
      <c r="V47" s="15">
        <f t="shared" si="10"/>
        <v>11.351351351351351</v>
      </c>
      <c r="W47" s="15"/>
      <c r="X47" s="15">
        <f>VLOOKUP(A:A,[3]TDSheet!$A:$X,24,0)</f>
        <v>0</v>
      </c>
      <c r="Y47" s="15">
        <f>VLOOKUP(A:A,[1]TDSheet!$A:$Y,25,0)</f>
        <v>14.4</v>
      </c>
      <c r="Z47" s="15">
        <f>VLOOKUP(A:A,[1]TDSheet!$A:$Z,26,0)</f>
        <v>13.8</v>
      </c>
      <c r="AA47" s="15">
        <f>VLOOKUP(A:A,[1]TDSheet!$A:$AA,27,0)</f>
        <v>14.4</v>
      </c>
      <c r="AB47" s="15">
        <f>VLOOKUP(A:A,[4]TDSheet!$A:$D,4,0)</f>
        <v>12</v>
      </c>
      <c r="AC47" s="15">
        <f>VLOOKUP(A:A,[1]TDSheet!$A:$AC,29,0)</f>
        <v>0</v>
      </c>
      <c r="AD47" s="15">
        <f>VLOOKUP(A:A,[1]TDSheet!$A:$AD,30,0)</f>
        <v>0</v>
      </c>
      <c r="AE47" s="15">
        <f t="shared" si="11"/>
        <v>0</v>
      </c>
      <c r="AF47" s="15"/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2658</v>
      </c>
      <c r="D48" s="8">
        <v>2144</v>
      </c>
      <c r="E48" s="24">
        <v>1859</v>
      </c>
      <c r="F48" s="24">
        <v>3088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1920</v>
      </c>
      <c r="J48" s="15">
        <f t="shared" si="7"/>
        <v>-61</v>
      </c>
      <c r="K48" s="15">
        <f>VLOOKUP(A:A,[1]TDSheet!$A:$T,20,0)</f>
        <v>240</v>
      </c>
      <c r="L48" s="15">
        <f>VLOOKUP(A:A,[1]TDSheet!$A:$N,14,0)</f>
        <v>240</v>
      </c>
      <c r="M48" s="15"/>
      <c r="N48" s="15"/>
      <c r="O48" s="15"/>
      <c r="P48" s="15"/>
      <c r="Q48" s="15"/>
      <c r="R48" s="15"/>
      <c r="S48" s="15">
        <f t="shared" si="8"/>
        <v>371.8</v>
      </c>
      <c r="T48" s="20"/>
      <c r="U48" s="23">
        <f t="shared" si="9"/>
        <v>9.5965572888649806</v>
      </c>
      <c r="V48" s="15">
        <f t="shared" si="10"/>
        <v>8.305540613232921</v>
      </c>
      <c r="W48" s="15"/>
      <c r="X48" s="15">
        <f>VLOOKUP(A:A,[3]TDSheet!$A:$X,24,0)</f>
        <v>0</v>
      </c>
      <c r="Y48" s="15">
        <f>VLOOKUP(A:A,[1]TDSheet!$A:$Y,25,0)</f>
        <v>580.20000000000005</v>
      </c>
      <c r="Z48" s="15">
        <f>VLOOKUP(A:A,[1]TDSheet!$A:$Z,26,0)</f>
        <v>590.6</v>
      </c>
      <c r="AA48" s="15">
        <f>VLOOKUP(A:A,[1]TDSheet!$A:$AA,27,0)</f>
        <v>510.6</v>
      </c>
      <c r="AB48" s="15">
        <f>VLOOKUP(A:A,[4]TDSheet!$A:$D,4,0)</f>
        <v>194</v>
      </c>
      <c r="AC48" s="15">
        <f>VLOOKUP(A:A,[1]TDSheet!$A:$AC,29,0)</f>
        <v>0</v>
      </c>
      <c r="AD48" s="15">
        <f>VLOOKUP(A:A,[1]TDSheet!$A:$AD,30,0)</f>
        <v>0</v>
      </c>
      <c r="AE48" s="15">
        <f t="shared" si="11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4959</v>
      </c>
      <c r="D49" s="8">
        <v>5113</v>
      </c>
      <c r="E49" s="8">
        <v>4240</v>
      </c>
      <c r="F49" s="8">
        <v>5729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4331</v>
      </c>
      <c r="J49" s="15">
        <f t="shared" si="7"/>
        <v>-91</v>
      </c>
      <c r="K49" s="15">
        <f>VLOOKUP(A:A,[1]TDSheet!$A:$T,20,0)</f>
        <v>600</v>
      </c>
      <c r="L49" s="15">
        <f>VLOOKUP(A:A,[1]TDSheet!$A:$N,14,0)</f>
        <v>1000</v>
      </c>
      <c r="M49" s="15"/>
      <c r="N49" s="15"/>
      <c r="O49" s="15"/>
      <c r="P49" s="15"/>
      <c r="Q49" s="15"/>
      <c r="R49" s="15"/>
      <c r="S49" s="15">
        <f t="shared" si="8"/>
        <v>848</v>
      </c>
      <c r="T49" s="20">
        <v>1000</v>
      </c>
      <c r="U49" s="23">
        <f t="shared" si="9"/>
        <v>9.8219339622641506</v>
      </c>
      <c r="V49" s="15">
        <f t="shared" si="10"/>
        <v>6.7558962264150946</v>
      </c>
      <c r="W49" s="15"/>
      <c r="X49" s="15">
        <f>VLOOKUP(A:A,[3]TDSheet!$A:$X,24,0)</f>
        <v>1000</v>
      </c>
      <c r="Y49" s="15">
        <f>VLOOKUP(A:A,[1]TDSheet!$A:$Y,25,0)</f>
        <v>1105</v>
      </c>
      <c r="Z49" s="15">
        <f>VLOOKUP(A:A,[1]TDSheet!$A:$Z,26,0)</f>
        <v>1009.8</v>
      </c>
      <c r="AA49" s="15">
        <f>VLOOKUP(A:A,[1]TDSheet!$A:$AA,27,0)</f>
        <v>1011.6</v>
      </c>
      <c r="AB49" s="15">
        <f>VLOOKUP(A:A,[4]TDSheet!$A:$D,4,0)</f>
        <v>594</v>
      </c>
      <c r="AC49" s="15">
        <f>VLOOKUP(A:A,[1]TDSheet!$A:$AC,29,0)</f>
        <v>0</v>
      </c>
      <c r="AD49" s="15">
        <f>VLOOKUP(A:A,[1]TDSheet!$A:$AD,30,0)</f>
        <v>0</v>
      </c>
      <c r="AE49" s="15">
        <f t="shared" si="11"/>
        <v>350</v>
      </c>
      <c r="AF49" s="15"/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1867</v>
      </c>
      <c r="D50" s="8">
        <v>898</v>
      </c>
      <c r="E50" s="8">
        <v>1190</v>
      </c>
      <c r="F50" s="8">
        <v>1523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1248</v>
      </c>
      <c r="J50" s="15">
        <f t="shared" si="7"/>
        <v>-58</v>
      </c>
      <c r="K50" s="15">
        <f>VLOOKUP(A:A,[1]TDSheet!$A:$T,20,0)</f>
        <v>240</v>
      </c>
      <c r="L50" s="15">
        <f>VLOOKUP(A:A,[1]TDSheet!$A:$N,14,0)</f>
        <v>120</v>
      </c>
      <c r="M50" s="15"/>
      <c r="N50" s="15"/>
      <c r="O50" s="15"/>
      <c r="P50" s="15"/>
      <c r="Q50" s="15"/>
      <c r="R50" s="15"/>
      <c r="S50" s="15">
        <f t="shared" si="8"/>
        <v>238</v>
      </c>
      <c r="T50" s="20">
        <v>320</v>
      </c>
      <c r="U50" s="23">
        <f t="shared" si="9"/>
        <v>9.2563025210084042</v>
      </c>
      <c r="V50" s="15">
        <f t="shared" si="10"/>
        <v>6.3991596638655466</v>
      </c>
      <c r="W50" s="15"/>
      <c r="X50" s="15">
        <f>VLOOKUP(A:A,[3]TDSheet!$A:$X,24,0)</f>
        <v>320</v>
      </c>
      <c r="Y50" s="15">
        <f>VLOOKUP(A:A,[1]TDSheet!$A:$Y,25,0)</f>
        <v>368.6</v>
      </c>
      <c r="Z50" s="15">
        <f>VLOOKUP(A:A,[1]TDSheet!$A:$Z,26,0)</f>
        <v>335.8</v>
      </c>
      <c r="AA50" s="15">
        <f>VLOOKUP(A:A,[1]TDSheet!$A:$AA,27,0)</f>
        <v>320.39999999999998</v>
      </c>
      <c r="AB50" s="15">
        <f>VLOOKUP(A:A,[4]TDSheet!$A:$D,4,0)</f>
        <v>141</v>
      </c>
      <c r="AC50" s="15">
        <f>VLOOKUP(A:A,[1]TDSheet!$A:$AC,29,0)</f>
        <v>0</v>
      </c>
      <c r="AD50" s="15">
        <f>VLOOKUP(A:A,[1]TDSheet!$A:$AD,30,0)</f>
        <v>0</v>
      </c>
      <c r="AE50" s="15">
        <f t="shared" si="11"/>
        <v>131.19999999999999</v>
      </c>
      <c r="AF50" s="15"/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696</v>
      </c>
      <c r="D51" s="8">
        <v>725</v>
      </c>
      <c r="E51" s="8">
        <v>576</v>
      </c>
      <c r="F51" s="8">
        <v>821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596</v>
      </c>
      <c r="J51" s="15">
        <f t="shared" si="7"/>
        <v>-20</v>
      </c>
      <c r="K51" s="15">
        <f>VLOOKUP(A:A,[1]TDSheet!$A:$T,20,0)</f>
        <v>120</v>
      </c>
      <c r="L51" s="15">
        <f>VLOOKUP(A:A,[1]TDSheet!$A:$N,14,0)</f>
        <v>80</v>
      </c>
      <c r="M51" s="15"/>
      <c r="N51" s="15"/>
      <c r="O51" s="15"/>
      <c r="P51" s="15"/>
      <c r="Q51" s="15"/>
      <c r="R51" s="15"/>
      <c r="S51" s="15">
        <f t="shared" si="8"/>
        <v>115.2</v>
      </c>
      <c r="T51" s="20">
        <v>100</v>
      </c>
      <c r="U51" s="23">
        <f t="shared" si="9"/>
        <v>9.7309027777777768</v>
      </c>
      <c r="V51" s="15">
        <f t="shared" si="10"/>
        <v>7.1267361111111107</v>
      </c>
      <c r="W51" s="15"/>
      <c r="X51" s="15">
        <f>VLOOKUP(A:A,[3]TDSheet!$A:$X,24,0)</f>
        <v>100</v>
      </c>
      <c r="Y51" s="15">
        <f>VLOOKUP(A:A,[1]TDSheet!$A:$Y,25,0)</f>
        <v>178</v>
      </c>
      <c r="Z51" s="15">
        <f>VLOOKUP(A:A,[1]TDSheet!$A:$Z,26,0)</f>
        <v>163.80000000000001</v>
      </c>
      <c r="AA51" s="15">
        <f>VLOOKUP(A:A,[1]TDSheet!$A:$AA,27,0)</f>
        <v>138.6</v>
      </c>
      <c r="AB51" s="15">
        <f>VLOOKUP(A:A,[4]TDSheet!$A:$D,4,0)</f>
        <v>125</v>
      </c>
      <c r="AC51" s="15">
        <f>VLOOKUP(A:A,[1]TDSheet!$A:$AC,29,0)</f>
        <v>0</v>
      </c>
      <c r="AD51" s="15">
        <f>VLOOKUP(A:A,[1]TDSheet!$A:$AD,30,0)</f>
        <v>0</v>
      </c>
      <c r="AE51" s="15">
        <f t="shared" si="11"/>
        <v>41</v>
      </c>
      <c r="AF51" s="15"/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493</v>
      </c>
      <c r="D52" s="8">
        <v>316</v>
      </c>
      <c r="E52" s="8">
        <v>367</v>
      </c>
      <c r="F52" s="8">
        <v>426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383</v>
      </c>
      <c r="J52" s="15">
        <f t="shared" si="7"/>
        <v>-16</v>
      </c>
      <c r="K52" s="15">
        <f>VLOOKUP(A:A,[1]TDSheet!$A:$T,20,0)</f>
        <v>60</v>
      </c>
      <c r="L52" s="15">
        <f>VLOOKUP(A:A,[1]TDSheet!$A:$N,14,0)</f>
        <v>60</v>
      </c>
      <c r="M52" s="15"/>
      <c r="N52" s="15"/>
      <c r="O52" s="15"/>
      <c r="P52" s="15"/>
      <c r="Q52" s="15"/>
      <c r="R52" s="15"/>
      <c r="S52" s="15">
        <f t="shared" si="8"/>
        <v>73.400000000000006</v>
      </c>
      <c r="T52" s="20">
        <v>150</v>
      </c>
      <c r="U52" s="23">
        <f t="shared" si="9"/>
        <v>9.4822888283378735</v>
      </c>
      <c r="V52" s="15">
        <f t="shared" si="10"/>
        <v>5.8038147138964575</v>
      </c>
      <c r="W52" s="15"/>
      <c r="X52" s="15">
        <f>VLOOKUP(A:A,[3]TDSheet!$A:$X,24,0)</f>
        <v>150</v>
      </c>
      <c r="Y52" s="15">
        <f>VLOOKUP(A:A,[1]TDSheet!$A:$Y,25,0)</f>
        <v>127</v>
      </c>
      <c r="Z52" s="15">
        <f>VLOOKUP(A:A,[1]TDSheet!$A:$Z,26,0)</f>
        <v>118.8</v>
      </c>
      <c r="AA52" s="15">
        <f>VLOOKUP(A:A,[1]TDSheet!$A:$AA,27,0)</f>
        <v>95.4</v>
      </c>
      <c r="AB52" s="15">
        <f>VLOOKUP(A:A,[4]TDSheet!$A:$D,4,0)</f>
        <v>82</v>
      </c>
      <c r="AC52" s="15">
        <f>VLOOKUP(A:A,[1]TDSheet!$A:$AC,29,0)</f>
        <v>0</v>
      </c>
      <c r="AD52" s="15">
        <f>VLOOKUP(A:A,[1]TDSheet!$A:$AD,30,0)</f>
        <v>0</v>
      </c>
      <c r="AE52" s="15">
        <f t="shared" si="11"/>
        <v>54</v>
      </c>
      <c r="AF52" s="15"/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117</v>
      </c>
      <c r="D53" s="8">
        <v>203</v>
      </c>
      <c r="E53" s="8">
        <v>103</v>
      </c>
      <c r="F53" s="8">
        <v>214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106</v>
      </c>
      <c r="J53" s="15">
        <f t="shared" si="7"/>
        <v>-3</v>
      </c>
      <c r="K53" s="15">
        <f>VLOOKUP(A:A,[1]TDSheet!$A:$T,20,0)</f>
        <v>0</v>
      </c>
      <c r="L53" s="15">
        <f>VLOOKUP(A:A,[1]TDSheet!$A:$N,14,0)</f>
        <v>40</v>
      </c>
      <c r="M53" s="15"/>
      <c r="N53" s="15"/>
      <c r="O53" s="15"/>
      <c r="P53" s="15"/>
      <c r="Q53" s="15"/>
      <c r="R53" s="15"/>
      <c r="S53" s="15">
        <f t="shared" si="8"/>
        <v>20.6</v>
      </c>
      <c r="T53" s="20"/>
      <c r="U53" s="23">
        <f t="shared" si="9"/>
        <v>12.33009708737864</v>
      </c>
      <c r="V53" s="15">
        <f t="shared" si="10"/>
        <v>10.388349514563107</v>
      </c>
      <c r="W53" s="15"/>
      <c r="X53" s="15">
        <f>VLOOKUP(A:A,[3]TDSheet!$A:$X,24,0)</f>
        <v>0</v>
      </c>
      <c r="Y53" s="15">
        <f>VLOOKUP(A:A,[1]TDSheet!$A:$Y,25,0)</f>
        <v>37.4</v>
      </c>
      <c r="Z53" s="15">
        <f>VLOOKUP(A:A,[1]TDSheet!$A:$Z,26,0)</f>
        <v>34.200000000000003</v>
      </c>
      <c r="AA53" s="15">
        <f>VLOOKUP(A:A,[1]TDSheet!$A:$AA,27,0)</f>
        <v>29.4</v>
      </c>
      <c r="AB53" s="15">
        <f>VLOOKUP(A:A,[4]TDSheet!$A:$D,4,0)</f>
        <v>26</v>
      </c>
      <c r="AC53" s="25" t="s">
        <v>123</v>
      </c>
      <c r="AD53" s="15">
        <f>VLOOKUP(A:A,[1]TDSheet!$A:$AD,30,0)</f>
        <v>0</v>
      </c>
      <c r="AE53" s="15">
        <f t="shared" si="11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288</v>
      </c>
      <c r="D54" s="8">
        <v>205</v>
      </c>
      <c r="E54" s="8">
        <v>152</v>
      </c>
      <c r="F54" s="8">
        <v>336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155</v>
      </c>
      <c r="J54" s="15">
        <f t="shared" si="7"/>
        <v>-3</v>
      </c>
      <c r="K54" s="15">
        <f>VLOOKUP(A:A,[1]TDSheet!$A:$T,20,0)</f>
        <v>40</v>
      </c>
      <c r="L54" s="15">
        <f>VLOOKUP(A:A,[1]TDSheet!$A:$N,14,0)</f>
        <v>40</v>
      </c>
      <c r="M54" s="15"/>
      <c r="N54" s="15"/>
      <c r="O54" s="15"/>
      <c r="P54" s="15"/>
      <c r="Q54" s="15"/>
      <c r="R54" s="15"/>
      <c r="S54" s="15">
        <f t="shared" si="8"/>
        <v>30.4</v>
      </c>
      <c r="T54" s="20"/>
      <c r="U54" s="23">
        <f t="shared" si="9"/>
        <v>13.684210526315789</v>
      </c>
      <c r="V54" s="15">
        <f t="shared" si="10"/>
        <v>11.052631578947368</v>
      </c>
      <c r="W54" s="15"/>
      <c r="X54" s="15">
        <f>VLOOKUP(A:A,[3]TDSheet!$A:$X,24,0)</f>
        <v>0</v>
      </c>
      <c r="Y54" s="15">
        <f>VLOOKUP(A:A,[1]TDSheet!$A:$Y,25,0)</f>
        <v>36.200000000000003</v>
      </c>
      <c r="Z54" s="15">
        <f>VLOOKUP(A:A,[1]TDSheet!$A:$Z,26,0)</f>
        <v>38.6</v>
      </c>
      <c r="AA54" s="15">
        <f>VLOOKUP(A:A,[1]TDSheet!$A:$AA,27,0)</f>
        <v>39.200000000000003</v>
      </c>
      <c r="AB54" s="15">
        <f>VLOOKUP(A:A,[4]TDSheet!$A:$D,4,0)</f>
        <v>21</v>
      </c>
      <c r="AC54" s="25" t="s">
        <v>123</v>
      </c>
      <c r="AD54" s="15">
        <f>VLOOKUP(A:A,[1]TDSheet!$A:$AD,30,0)</f>
        <v>0</v>
      </c>
      <c r="AE54" s="15">
        <f t="shared" si="11"/>
        <v>0</v>
      </c>
      <c r="AF54" s="15"/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328</v>
      </c>
      <c r="D55" s="8">
        <v>524</v>
      </c>
      <c r="E55" s="8">
        <v>305</v>
      </c>
      <c r="F55" s="8">
        <v>543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309</v>
      </c>
      <c r="J55" s="15">
        <f t="shared" si="7"/>
        <v>-4</v>
      </c>
      <c r="K55" s="15">
        <f>VLOOKUP(A:A,[1]TDSheet!$A:$T,20,0)</f>
        <v>40</v>
      </c>
      <c r="L55" s="15">
        <f>VLOOKUP(A:A,[1]TDSheet!$A:$N,14,0)</f>
        <v>40</v>
      </c>
      <c r="M55" s="15"/>
      <c r="N55" s="15"/>
      <c r="O55" s="15"/>
      <c r="P55" s="15"/>
      <c r="Q55" s="15"/>
      <c r="R55" s="15"/>
      <c r="S55" s="15">
        <f t="shared" si="8"/>
        <v>61</v>
      </c>
      <c r="T55" s="20"/>
      <c r="U55" s="23">
        <f t="shared" si="9"/>
        <v>10.21311475409836</v>
      </c>
      <c r="V55" s="15">
        <f t="shared" si="10"/>
        <v>8.9016393442622945</v>
      </c>
      <c r="W55" s="15"/>
      <c r="X55" s="15">
        <f>VLOOKUP(A:A,[3]TDSheet!$A:$X,24,0)</f>
        <v>0</v>
      </c>
      <c r="Y55" s="15">
        <f>VLOOKUP(A:A,[1]TDSheet!$A:$Y,25,0)</f>
        <v>89.6</v>
      </c>
      <c r="Z55" s="15">
        <f>VLOOKUP(A:A,[1]TDSheet!$A:$Z,26,0)</f>
        <v>94.4</v>
      </c>
      <c r="AA55" s="15">
        <f>VLOOKUP(A:A,[1]TDSheet!$A:$AA,27,0)</f>
        <v>77.599999999999994</v>
      </c>
      <c r="AB55" s="15">
        <f>VLOOKUP(A:A,[4]TDSheet!$A:$D,4,0)</f>
        <v>50</v>
      </c>
      <c r="AC55" s="15">
        <f>VLOOKUP(A:A,[1]TDSheet!$A:$AC,29,0)</f>
        <v>0</v>
      </c>
      <c r="AD55" s="15">
        <f>VLOOKUP(A:A,[1]TDSheet!$A:$AD,30,0)</f>
        <v>0</v>
      </c>
      <c r="AE55" s="15">
        <f t="shared" si="11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9</v>
      </c>
      <c r="C56" s="8">
        <v>855.76800000000003</v>
      </c>
      <c r="D56" s="8">
        <v>917.65599999999995</v>
      </c>
      <c r="E56" s="24">
        <v>865</v>
      </c>
      <c r="F56" s="24">
        <v>993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881.37</v>
      </c>
      <c r="J56" s="15">
        <f t="shared" si="7"/>
        <v>-16.370000000000005</v>
      </c>
      <c r="K56" s="15">
        <f>VLOOKUP(A:A,[1]TDSheet!$A:$T,20,0)</f>
        <v>160</v>
      </c>
      <c r="L56" s="15">
        <f>VLOOKUP(A:A,[1]TDSheet!$A:$N,14,0)</f>
        <v>160</v>
      </c>
      <c r="M56" s="15"/>
      <c r="N56" s="15"/>
      <c r="O56" s="15"/>
      <c r="P56" s="15"/>
      <c r="Q56" s="15"/>
      <c r="R56" s="15"/>
      <c r="S56" s="15">
        <f t="shared" si="8"/>
        <v>173</v>
      </c>
      <c r="T56" s="20">
        <v>300</v>
      </c>
      <c r="U56" s="23">
        <f t="shared" si="9"/>
        <v>9.3236994219653173</v>
      </c>
      <c r="V56" s="15">
        <f t="shared" si="10"/>
        <v>5.7398843930635834</v>
      </c>
      <c r="W56" s="15"/>
      <c r="X56" s="15">
        <f>VLOOKUP(A:A,[3]TDSheet!$A:$X,24,0)</f>
        <v>300</v>
      </c>
      <c r="Y56" s="15">
        <f>VLOOKUP(A:A,[1]TDSheet!$A:$Y,25,0)</f>
        <v>216.4</v>
      </c>
      <c r="Z56" s="15">
        <f>VLOOKUP(A:A,[1]TDSheet!$A:$Z,26,0)</f>
        <v>169.4</v>
      </c>
      <c r="AA56" s="15">
        <f>VLOOKUP(A:A,[1]TDSheet!$A:$AA,27,0)</f>
        <v>171.4</v>
      </c>
      <c r="AB56" s="15">
        <f>VLOOKUP(A:A,[4]TDSheet!$A:$D,4,0)</f>
        <v>74.331999999999994</v>
      </c>
      <c r="AC56" s="15">
        <f>VLOOKUP(A:A,[1]TDSheet!$A:$AC,29,0)</f>
        <v>0</v>
      </c>
      <c r="AD56" s="15">
        <f>VLOOKUP(A:A,[1]TDSheet!$A:$AD,30,0)</f>
        <v>0</v>
      </c>
      <c r="AE56" s="15">
        <f t="shared" si="11"/>
        <v>300</v>
      </c>
      <c r="AF56" s="15"/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2004</v>
      </c>
      <c r="D57" s="8">
        <v>414</v>
      </c>
      <c r="E57" s="8">
        <v>1071</v>
      </c>
      <c r="F57" s="8">
        <v>1305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1079</v>
      </c>
      <c r="J57" s="15">
        <f t="shared" si="7"/>
        <v>-8</v>
      </c>
      <c r="K57" s="15">
        <f>VLOOKUP(A:A,[1]TDSheet!$A:$T,20,0)</f>
        <v>0</v>
      </c>
      <c r="L57" s="15">
        <f>VLOOKUP(A:A,[1]TDSheet!$A:$N,14,0)</f>
        <v>0</v>
      </c>
      <c r="M57" s="15"/>
      <c r="N57" s="15"/>
      <c r="O57" s="15"/>
      <c r="P57" s="15"/>
      <c r="Q57" s="15"/>
      <c r="R57" s="15"/>
      <c r="S57" s="15">
        <f t="shared" si="8"/>
        <v>214.2</v>
      </c>
      <c r="T57" s="20">
        <v>480</v>
      </c>
      <c r="U57" s="23">
        <f t="shared" si="9"/>
        <v>8.3333333333333339</v>
      </c>
      <c r="V57" s="15">
        <f t="shared" si="10"/>
        <v>6.0924369747899165</v>
      </c>
      <c r="W57" s="15"/>
      <c r="X57" s="15">
        <f>VLOOKUP(A:A,[3]TDSheet!$A:$X,24,0)</f>
        <v>480</v>
      </c>
      <c r="Y57" s="15">
        <f>VLOOKUP(A:A,[1]TDSheet!$A:$Y,25,0)</f>
        <v>260.39999999999998</v>
      </c>
      <c r="Z57" s="15">
        <f>VLOOKUP(A:A,[1]TDSheet!$A:$Z,26,0)</f>
        <v>271.8</v>
      </c>
      <c r="AA57" s="15">
        <f>VLOOKUP(A:A,[1]TDSheet!$A:$AA,27,0)</f>
        <v>250.2</v>
      </c>
      <c r="AB57" s="15">
        <f>VLOOKUP(A:A,[4]TDSheet!$A:$D,4,0)</f>
        <v>151</v>
      </c>
      <c r="AC57" s="15">
        <v>0</v>
      </c>
      <c r="AD57" s="15">
        <f>VLOOKUP(A:A,[1]TDSheet!$A:$AD,30,0)</f>
        <v>0</v>
      </c>
      <c r="AE57" s="15">
        <f t="shared" si="11"/>
        <v>192</v>
      </c>
      <c r="AF57" s="15"/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325</v>
      </c>
      <c r="D58" s="8">
        <v>320</v>
      </c>
      <c r="E58" s="8">
        <v>212</v>
      </c>
      <c r="F58" s="8">
        <v>431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212</v>
      </c>
      <c r="J58" s="15">
        <f t="shared" si="7"/>
        <v>0</v>
      </c>
      <c r="K58" s="15">
        <f>VLOOKUP(A:A,[1]TDSheet!$A:$T,20,0)</f>
        <v>40</v>
      </c>
      <c r="L58" s="15">
        <f>VLOOKUP(A:A,[1]TDSheet!$A:$N,14,0)</f>
        <v>40</v>
      </c>
      <c r="M58" s="15"/>
      <c r="N58" s="15"/>
      <c r="O58" s="15"/>
      <c r="P58" s="15"/>
      <c r="Q58" s="15"/>
      <c r="R58" s="15"/>
      <c r="S58" s="15">
        <f t="shared" si="8"/>
        <v>42.4</v>
      </c>
      <c r="T58" s="20"/>
      <c r="U58" s="23">
        <f t="shared" si="9"/>
        <v>12.05188679245283</v>
      </c>
      <c r="V58" s="15">
        <f t="shared" si="10"/>
        <v>10.165094339622641</v>
      </c>
      <c r="W58" s="15"/>
      <c r="X58" s="15">
        <f>VLOOKUP(A:A,[3]TDSheet!$A:$X,24,0)</f>
        <v>0</v>
      </c>
      <c r="Y58" s="15">
        <f>VLOOKUP(A:A,[1]TDSheet!$A:$Y,25,0)</f>
        <v>57.8</v>
      </c>
      <c r="Z58" s="15">
        <f>VLOOKUP(A:A,[1]TDSheet!$A:$Z,26,0)</f>
        <v>54</v>
      </c>
      <c r="AA58" s="15">
        <f>VLOOKUP(A:A,[1]TDSheet!$A:$AA,27,0)</f>
        <v>55.2</v>
      </c>
      <c r="AB58" s="15">
        <f>VLOOKUP(A:A,[4]TDSheet!$A:$D,4,0)</f>
        <v>4</v>
      </c>
      <c r="AC58" s="15">
        <f>VLOOKUP(A:A,[1]TDSheet!$A:$AC,29,0)</f>
        <v>0</v>
      </c>
      <c r="AD58" s="15">
        <f>VLOOKUP(A:A,[1]TDSheet!$A:$AD,30,0)</f>
        <v>0</v>
      </c>
      <c r="AE58" s="15">
        <f t="shared" si="11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1076.9970000000001</v>
      </c>
      <c r="D59" s="8">
        <v>1246.7560000000001</v>
      </c>
      <c r="E59" s="8">
        <v>1084.77</v>
      </c>
      <c r="F59" s="8">
        <v>1213.606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1100.252</v>
      </c>
      <c r="J59" s="15">
        <f t="shared" si="7"/>
        <v>-15.481999999999971</v>
      </c>
      <c r="K59" s="15">
        <f>VLOOKUP(A:A,[1]TDSheet!$A:$T,20,0)</f>
        <v>280</v>
      </c>
      <c r="L59" s="15">
        <f>VLOOKUP(A:A,[1]TDSheet!$A:$N,14,0)</f>
        <v>400</v>
      </c>
      <c r="M59" s="15"/>
      <c r="N59" s="15"/>
      <c r="O59" s="15"/>
      <c r="P59" s="15"/>
      <c r="Q59" s="15"/>
      <c r="R59" s="15"/>
      <c r="S59" s="15">
        <f t="shared" si="8"/>
        <v>216.95400000000001</v>
      </c>
      <c r="T59" s="20">
        <v>350</v>
      </c>
      <c r="U59" s="23">
        <f t="shared" si="9"/>
        <v>10.341390340809571</v>
      </c>
      <c r="V59" s="15">
        <f t="shared" si="10"/>
        <v>5.5938401688837267</v>
      </c>
      <c r="W59" s="15"/>
      <c r="X59" s="15">
        <f>VLOOKUP(A:A,[3]TDSheet!$A:$X,24,0)</f>
        <v>350</v>
      </c>
      <c r="Y59" s="15">
        <f>VLOOKUP(A:A,[1]TDSheet!$A:$Y,25,0)</f>
        <v>127.2886</v>
      </c>
      <c r="Z59" s="15">
        <f>VLOOKUP(A:A,[1]TDSheet!$A:$Z,26,0)</f>
        <v>228.99380000000002</v>
      </c>
      <c r="AA59" s="15">
        <f>VLOOKUP(A:A,[1]TDSheet!$A:$AA,27,0)</f>
        <v>147.51920000000001</v>
      </c>
      <c r="AB59" s="15">
        <f>VLOOKUP(A:A,[4]TDSheet!$A:$D,4,0)</f>
        <v>12.920999999999999</v>
      </c>
      <c r="AC59" s="15">
        <v>0</v>
      </c>
      <c r="AD59" s="15">
        <f>VLOOKUP(A:A,[1]TDSheet!$A:$AD,30,0)</f>
        <v>0</v>
      </c>
      <c r="AE59" s="15">
        <f t="shared" si="11"/>
        <v>350</v>
      </c>
      <c r="AF59" s="15"/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9</v>
      </c>
      <c r="C60" s="8">
        <v>369.93599999999998</v>
      </c>
      <c r="D60" s="8">
        <v>208.19499999999999</v>
      </c>
      <c r="E60" s="8">
        <v>193.96</v>
      </c>
      <c r="F60" s="8">
        <v>373.62099999999998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205.5</v>
      </c>
      <c r="J60" s="15">
        <f t="shared" si="7"/>
        <v>-11.539999999999992</v>
      </c>
      <c r="K60" s="15">
        <f>VLOOKUP(A:A,[1]TDSheet!$A:$T,20,0)</f>
        <v>60</v>
      </c>
      <c r="L60" s="15">
        <f>VLOOKUP(A:A,[1]TDSheet!$A:$N,14,0)</f>
        <v>50</v>
      </c>
      <c r="M60" s="15"/>
      <c r="N60" s="15"/>
      <c r="O60" s="15"/>
      <c r="P60" s="15"/>
      <c r="Q60" s="15"/>
      <c r="R60" s="15"/>
      <c r="S60" s="15">
        <f t="shared" si="8"/>
        <v>38.792000000000002</v>
      </c>
      <c r="T60" s="20"/>
      <c r="U60" s="23">
        <f t="shared" si="9"/>
        <v>12.467029284388532</v>
      </c>
      <c r="V60" s="15">
        <f t="shared" si="10"/>
        <v>9.6313930707362339</v>
      </c>
      <c r="W60" s="15"/>
      <c r="X60" s="15">
        <f>VLOOKUP(A:A,[3]TDSheet!$A:$X,24,0)</f>
        <v>0</v>
      </c>
      <c r="Y60" s="15">
        <f>VLOOKUP(A:A,[1]TDSheet!$A:$Y,25,0)</f>
        <v>58.791200000000003</v>
      </c>
      <c r="Z60" s="15">
        <f>VLOOKUP(A:A,[1]TDSheet!$A:$Z,26,0)</f>
        <v>66.103200000000001</v>
      </c>
      <c r="AA60" s="15">
        <f>VLOOKUP(A:A,[1]TDSheet!$A:$AA,27,0)</f>
        <v>54.899199999999993</v>
      </c>
      <c r="AB60" s="15">
        <f>VLOOKUP(A:A,[4]TDSheet!$A:$D,4,0)</f>
        <v>12.01</v>
      </c>
      <c r="AC60" s="15">
        <f>VLOOKUP(A:A,[1]TDSheet!$A:$AC,29,0)</f>
        <v>0</v>
      </c>
      <c r="AD60" s="15">
        <f>VLOOKUP(A:A,[1]TDSheet!$A:$AD,30,0)</f>
        <v>0</v>
      </c>
      <c r="AE60" s="15">
        <f t="shared" si="11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9</v>
      </c>
      <c r="C61" s="8">
        <v>330.286</v>
      </c>
      <c r="D61" s="8">
        <v>407.774</v>
      </c>
      <c r="E61" s="8">
        <v>260.99900000000002</v>
      </c>
      <c r="F61" s="8">
        <v>471.92500000000001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256.66199999999998</v>
      </c>
      <c r="J61" s="15">
        <f t="shared" si="7"/>
        <v>4.3370000000000459</v>
      </c>
      <c r="K61" s="15">
        <f>VLOOKUP(A:A,[1]TDSheet!$A:$T,20,0)</f>
        <v>60</v>
      </c>
      <c r="L61" s="15">
        <f>VLOOKUP(A:A,[1]TDSheet!$A:$N,14,0)</f>
        <v>30</v>
      </c>
      <c r="M61" s="15"/>
      <c r="N61" s="15"/>
      <c r="O61" s="15"/>
      <c r="P61" s="15"/>
      <c r="Q61" s="15"/>
      <c r="R61" s="15"/>
      <c r="S61" s="15">
        <f t="shared" si="8"/>
        <v>52.199800000000003</v>
      </c>
      <c r="T61" s="20"/>
      <c r="U61" s="23">
        <f t="shared" si="9"/>
        <v>10.76488798807658</v>
      </c>
      <c r="V61" s="15">
        <f t="shared" si="10"/>
        <v>9.0407434511243334</v>
      </c>
      <c r="W61" s="15"/>
      <c r="X61" s="15">
        <f>VLOOKUP(A:A,[3]TDSheet!$A:$X,24,0)</f>
        <v>0</v>
      </c>
      <c r="Y61" s="15">
        <f>VLOOKUP(A:A,[1]TDSheet!$A:$Y,25,0)</f>
        <v>55.738</v>
      </c>
      <c r="Z61" s="15">
        <f>VLOOKUP(A:A,[1]TDSheet!$A:$Z,26,0)</f>
        <v>37.998000000000005</v>
      </c>
      <c r="AA61" s="15">
        <f>VLOOKUP(A:A,[1]TDSheet!$A:$AA,27,0)</f>
        <v>37.882600000000004</v>
      </c>
      <c r="AB61" s="15">
        <f>VLOOKUP(A:A,[4]TDSheet!$A:$D,4,0)</f>
        <v>42.756999999999998</v>
      </c>
      <c r="AC61" s="15">
        <f>VLOOKUP(A:A,[1]TDSheet!$A:$AC,29,0)</f>
        <v>0</v>
      </c>
      <c r="AD61" s="15">
        <f>VLOOKUP(A:A,[1]TDSheet!$A:$AD,30,0)</f>
        <v>0</v>
      </c>
      <c r="AE61" s="15">
        <f t="shared" si="11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288</v>
      </c>
      <c r="D62" s="8">
        <v>84</v>
      </c>
      <c r="E62" s="8">
        <v>182</v>
      </c>
      <c r="F62" s="8">
        <v>184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191</v>
      </c>
      <c r="J62" s="15">
        <f t="shared" si="7"/>
        <v>-9</v>
      </c>
      <c r="K62" s="15">
        <f>VLOOKUP(A:A,[1]TDSheet!$A:$T,20,0)</f>
        <v>0</v>
      </c>
      <c r="L62" s="15">
        <f>VLOOKUP(A:A,[1]TDSheet!$A:$N,14,0)</f>
        <v>40</v>
      </c>
      <c r="M62" s="15"/>
      <c r="N62" s="15"/>
      <c r="O62" s="15"/>
      <c r="P62" s="15"/>
      <c r="Q62" s="15"/>
      <c r="R62" s="15"/>
      <c r="S62" s="15">
        <f t="shared" si="8"/>
        <v>36.4</v>
      </c>
      <c r="T62" s="20">
        <v>120</v>
      </c>
      <c r="U62" s="23">
        <f t="shared" si="9"/>
        <v>9.4505494505494507</v>
      </c>
      <c r="V62" s="15">
        <f t="shared" si="10"/>
        <v>5.0549450549450547</v>
      </c>
      <c r="W62" s="15"/>
      <c r="X62" s="15">
        <f>VLOOKUP(A:A,[3]TDSheet!$A:$X,24,0)</f>
        <v>120</v>
      </c>
      <c r="Y62" s="15">
        <f>VLOOKUP(A:A,[1]TDSheet!$A:$Y,25,0)</f>
        <v>41</v>
      </c>
      <c r="Z62" s="15">
        <f>VLOOKUP(A:A,[1]TDSheet!$A:$Z,26,0)</f>
        <v>38</v>
      </c>
      <c r="AA62" s="15">
        <f>VLOOKUP(A:A,[1]TDSheet!$A:$AA,27,0)</f>
        <v>35.799999999999997</v>
      </c>
      <c r="AB62" s="15">
        <f>VLOOKUP(A:A,[4]TDSheet!$A:$D,4,0)</f>
        <v>31</v>
      </c>
      <c r="AC62" s="15">
        <f>VLOOKUP(A:A,[1]TDSheet!$A:$AC,29,0)</f>
        <v>0</v>
      </c>
      <c r="AD62" s="15">
        <f>VLOOKUP(A:A,[1]TDSheet!$A:$AD,30,0)</f>
        <v>0</v>
      </c>
      <c r="AE62" s="15">
        <f t="shared" si="11"/>
        <v>32.400000000000006</v>
      </c>
      <c r="AF62" s="15"/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549</v>
      </c>
      <c r="D63" s="8">
        <v>211</v>
      </c>
      <c r="E63" s="8">
        <v>346</v>
      </c>
      <c r="F63" s="8">
        <v>403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359</v>
      </c>
      <c r="J63" s="15">
        <f t="shared" si="7"/>
        <v>-13</v>
      </c>
      <c r="K63" s="15">
        <f>VLOOKUP(A:A,[1]TDSheet!$A:$T,20,0)</f>
        <v>40</v>
      </c>
      <c r="L63" s="15">
        <f>VLOOKUP(A:A,[1]TDSheet!$A:$N,14,0)</f>
        <v>40</v>
      </c>
      <c r="M63" s="15"/>
      <c r="N63" s="15"/>
      <c r="O63" s="15"/>
      <c r="P63" s="15"/>
      <c r="Q63" s="15"/>
      <c r="R63" s="15"/>
      <c r="S63" s="15">
        <f t="shared" si="8"/>
        <v>69.2</v>
      </c>
      <c r="T63" s="20">
        <v>120</v>
      </c>
      <c r="U63" s="23">
        <f t="shared" si="9"/>
        <v>8.7138728323699421</v>
      </c>
      <c r="V63" s="15">
        <f t="shared" si="10"/>
        <v>5.8236994219653173</v>
      </c>
      <c r="W63" s="15"/>
      <c r="X63" s="15">
        <f>VLOOKUP(A:A,[3]TDSheet!$A:$X,24,0)</f>
        <v>120</v>
      </c>
      <c r="Y63" s="15">
        <f>VLOOKUP(A:A,[1]TDSheet!$A:$Y,25,0)</f>
        <v>49.4</v>
      </c>
      <c r="Z63" s="15">
        <f>VLOOKUP(A:A,[1]TDSheet!$A:$Z,26,0)</f>
        <v>89</v>
      </c>
      <c r="AA63" s="15">
        <f>VLOOKUP(A:A,[1]TDSheet!$A:$AA,27,0)</f>
        <v>86.4</v>
      </c>
      <c r="AB63" s="15">
        <f>VLOOKUP(A:A,[4]TDSheet!$A:$D,4,0)</f>
        <v>58</v>
      </c>
      <c r="AC63" s="15">
        <v>0</v>
      </c>
      <c r="AD63" s="15">
        <f>VLOOKUP(A:A,[1]TDSheet!$A:$AD,30,0)</f>
        <v>0</v>
      </c>
      <c r="AE63" s="15">
        <f t="shared" si="11"/>
        <v>36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9401</v>
      </c>
      <c r="D64" s="8">
        <v>7750</v>
      </c>
      <c r="E64" s="24">
        <v>7397</v>
      </c>
      <c r="F64" s="24">
        <v>10577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7469</v>
      </c>
      <c r="J64" s="15">
        <f t="shared" si="7"/>
        <v>-72</v>
      </c>
      <c r="K64" s="15">
        <f>VLOOKUP(A:A,[1]TDSheet!$A:$T,20,0)</f>
        <v>2100</v>
      </c>
      <c r="L64" s="15">
        <f>VLOOKUP(A:A,[1]TDSheet!$A:$N,14,0)</f>
        <v>1800</v>
      </c>
      <c r="M64" s="15"/>
      <c r="N64" s="15"/>
      <c r="O64" s="15"/>
      <c r="P64" s="15"/>
      <c r="Q64" s="15"/>
      <c r="R64" s="15"/>
      <c r="S64" s="15">
        <f t="shared" si="8"/>
        <v>1479.4</v>
      </c>
      <c r="T64" s="20">
        <v>800</v>
      </c>
      <c r="U64" s="23">
        <f t="shared" si="9"/>
        <v>10.326483709612004</v>
      </c>
      <c r="V64" s="15">
        <f t="shared" si="10"/>
        <v>7.1495200757063673</v>
      </c>
      <c r="W64" s="15"/>
      <c r="X64" s="15">
        <f>VLOOKUP(A:A,[3]TDSheet!$A:$X,24,0)</f>
        <v>800</v>
      </c>
      <c r="Y64" s="15">
        <f>VLOOKUP(A:A,[1]TDSheet!$A:$Y,25,0)</f>
        <v>1557.2</v>
      </c>
      <c r="Z64" s="15">
        <f>VLOOKUP(A:A,[1]TDSheet!$A:$Z,26,0)</f>
        <v>1360.2</v>
      </c>
      <c r="AA64" s="15">
        <f>VLOOKUP(A:A,[1]TDSheet!$A:$AA,27,0)</f>
        <v>1603.8</v>
      </c>
      <c r="AB64" s="15">
        <f>VLOOKUP(A:A,[4]TDSheet!$A:$D,4,0)</f>
        <v>723</v>
      </c>
      <c r="AC64" s="15">
        <v>0</v>
      </c>
      <c r="AD64" s="15">
        <f>VLOOKUP(A:A,[1]TDSheet!$A:$AD,30,0)</f>
        <v>0</v>
      </c>
      <c r="AE64" s="15">
        <f t="shared" si="11"/>
        <v>328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9</v>
      </c>
      <c r="C65" s="8">
        <v>4517.6840000000002</v>
      </c>
      <c r="D65" s="8">
        <v>2895.1</v>
      </c>
      <c r="E65" s="24">
        <v>2926</v>
      </c>
      <c r="F65" s="24">
        <v>4010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2810.8829999999998</v>
      </c>
      <c r="J65" s="15">
        <f t="shared" si="7"/>
        <v>115.11700000000019</v>
      </c>
      <c r="K65" s="22">
        <v>650</v>
      </c>
      <c r="L65" s="15">
        <f>VLOOKUP(A:A,[1]TDSheet!$A:$N,14,0)</f>
        <v>1000</v>
      </c>
      <c r="M65" s="15"/>
      <c r="N65" s="15"/>
      <c r="O65" s="15"/>
      <c r="P65" s="15"/>
      <c r="Q65" s="15"/>
      <c r="R65" s="15"/>
      <c r="S65" s="15">
        <f t="shared" si="8"/>
        <v>585.20000000000005</v>
      </c>
      <c r="T65" s="20">
        <v>300</v>
      </c>
      <c r="U65" s="23">
        <f t="shared" si="9"/>
        <v>10.184552289815446</v>
      </c>
      <c r="V65" s="15">
        <f t="shared" si="10"/>
        <v>6.8523581681476413</v>
      </c>
      <c r="W65" s="15"/>
      <c r="X65" s="15">
        <f>VLOOKUP(A:A,[3]TDSheet!$A:$X,24,0)</f>
        <v>300</v>
      </c>
      <c r="Y65" s="15">
        <f>VLOOKUP(A:A,[1]TDSheet!$A:$Y,25,0)</f>
        <v>883.8</v>
      </c>
      <c r="Z65" s="15">
        <f>VLOOKUP(A:A,[1]TDSheet!$A:$Z,26,0)</f>
        <v>777.2</v>
      </c>
      <c r="AA65" s="15">
        <f>VLOOKUP(A:A,[1]TDSheet!$A:$AA,27,0)</f>
        <v>772.2</v>
      </c>
      <c r="AB65" s="15">
        <f>VLOOKUP(A:A,[4]TDSheet!$A:$D,4,0)</f>
        <v>283.80399999999997</v>
      </c>
      <c r="AC65" s="15">
        <f>VLOOKUP(A:A,[1]TDSheet!$A:$AC,29,0)</f>
        <v>0</v>
      </c>
      <c r="AD65" s="15">
        <f>VLOOKUP(A:A,[1]TDSheet!$A:$AD,30,0)</f>
        <v>0</v>
      </c>
      <c r="AE65" s="15">
        <f t="shared" si="11"/>
        <v>300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1850</v>
      </c>
      <c r="D66" s="8">
        <v>1784</v>
      </c>
      <c r="E66" s="8">
        <v>1465</v>
      </c>
      <c r="F66" s="8">
        <v>2099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1518</v>
      </c>
      <c r="J66" s="15">
        <f t="shared" si="7"/>
        <v>-53</v>
      </c>
      <c r="K66" s="15">
        <f>VLOOKUP(A:A,[1]TDSheet!$A:$T,20,0)</f>
        <v>160</v>
      </c>
      <c r="L66" s="15">
        <f>VLOOKUP(A:A,[1]TDSheet!$A:$N,14,0)</f>
        <v>240</v>
      </c>
      <c r="M66" s="15"/>
      <c r="N66" s="15"/>
      <c r="O66" s="15"/>
      <c r="P66" s="15"/>
      <c r="Q66" s="15"/>
      <c r="R66" s="15"/>
      <c r="S66" s="15">
        <f t="shared" si="8"/>
        <v>293</v>
      </c>
      <c r="T66" s="20">
        <v>240</v>
      </c>
      <c r="U66" s="23">
        <f t="shared" si="9"/>
        <v>9.3481228668941974</v>
      </c>
      <c r="V66" s="15">
        <f t="shared" si="10"/>
        <v>7.1638225255972694</v>
      </c>
      <c r="W66" s="15"/>
      <c r="X66" s="15">
        <f>VLOOKUP(A:A,[3]TDSheet!$A:$X,24,0)</f>
        <v>240</v>
      </c>
      <c r="Y66" s="15">
        <f>VLOOKUP(A:A,[1]TDSheet!$A:$Y,25,0)</f>
        <v>475.8</v>
      </c>
      <c r="Z66" s="15">
        <f>VLOOKUP(A:A,[1]TDSheet!$A:$Z,26,0)</f>
        <v>432.2</v>
      </c>
      <c r="AA66" s="15">
        <f>VLOOKUP(A:A,[1]TDSheet!$A:$AA,27,0)</f>
        <v>426.4</v>
      </c>
      <c r="AB66" s="15">
        <f>VLOOKUP(A:A,[4]TDSheet!$A:$D,4,0)</f>
        <v>216</v>
      </c>
      <c r="AC66" s="15">
        <f>VLOOKUP(A:A,[1]TDSheet!$A:$AC,29,0)</f>
        <v>0</v>
      </c>
      <c r="AD66" s="15">
        <f>VLOOKUP(A:A,[1]TDSheet!$A:$AD,30,0)</f>
        <v>0</v>
      </c>
      <c r="AE66" s="15">
        <f t="shared" si="11"/>
        <v>84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112</v>
      </c>
      <c r="D67" s="8">
        <v>5</v>
      </c>
      <c r="E67" s="8">
        <v>34</v>
      </c>
      <c r="F67" s="8">
        <v>53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44</v>
      </c>
      <c r="J67" s="15">
        <f t="shared" si="7"/>
        <v>-10</v>
      </c>
      <c r="K67" s="15">
        <f>VLOOKUP(A:A,[1]TDSheet!$A:$T,20,0)</f>
        <v>0</v>
      </c>
      <c r="L67" s="15">
        <f>VLOOKUP(A:A,[1]TDSheet!$A:$N,14,0)</f>
        <v>0</v>
      </c>
      <c r="M67" s="15"/>
      <c r="N67" s="15"/>
      <c r="O67" s="15"/>
      <c r="P67" s="15"/>
      <c r="Q67" s="15"/>
      <c r="R67" s="15"/>
      <c r="S67" s="15">
        <f t="shared" si="8"/>
        <v>6.8</v>
      </c>
      <c r="T67" s="20"/>
      <c r="U67" s="23">
        <f t="shared" si="9"/>
        <v>7.7941176470588234</v>
      </c>
      <c r="V67" s="15">
        <f t="shared" si="10"/>
        <v>7.7941176470588234</v>
      </c>
      <c r="W67" s="15"/>
      <c r="X67" s="15">
        <f>VLOOKUP(A:A,[3]TDSheet!$A:$X,24,0)</f>
        <v>0</v>
      </c>
      <c r="Y67" s="15">
        <f>VLOOKUP(A:A,[1]TDSheet!$A:$Y,25,0)</f>
        <v>9</v>
      </c>
      <c r="Z67" s="15">
        <f>VLOOKUP(A:A,[1]TDSheet!$A:$Z,26,0)</f>
        <v>13.2</v>
      </c>
      <c r="AA67" s="15">
        <f>VLOOKUP(A:A,[1]TDSheet!$A:$AA,27,0)</f>
        <v>9.4</v>
      </c>
      <c r="AB67" s="15">
        <f>VLOOKUP(A:A,[4]TDSheet!$A:$D,4,0)</f>
        <v>3</v>
      </c>
      <c r="AC67" s="15">
        <v>0</v>
      </c>
      <c r="AD67" s="15">
        <f>VLOOKUP(A:A,[1]TDSheet!$A:$AD,30,0)</f>
        <v>0</v>
      </c>
      <c r="AE67" s="15">
        <f t="shared" si="11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138.92099999999999</v>
      </c>
      <c r="D68" s="8">
        <v>46.732999999999997</v>
      </c>
      <c r="E68" s="8">
        <v>76.864000000000004</v>
      </c>
      <c r="F68" s="8">
        <v>105.66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75.400000000000006</v>
      </c>
      <c r="J68" s="15">
        <f t="shared" si="7"/>
        <v>1.4639999999999986</v>
      </c>
      <c r="K68" s="15">
        <f>VLOOKUP(A:A,[1]TDSheet!$A:$T,20,0)</f>
        <v>0</v>
      </c>
      <c r="L68" s="15">
        <f>VLOOKUP(A:A,[1]TDSheet!$A:$N,14,0)</f>
        <v>20</v>
      </c>
      <c r="M68" s="15"/>
      <c r="N68" s="15"/>
      <c r="O68" s="15"/>
      <c r="P68" s="15"/>
      <c r="Q68" s="15"/>
      <c r="R68" s="15"/>
      <c r="S68" s="15">
        <f t="shared" si="8"/>
        <v>15.372800000000002</v>
      </c>
      <c r="T68" s="20"/>
      <c r="U68" s="23">
        <f t="shared" si="9"/>
        <v>8.1741777685262278</v>
      </c>
      <c r="V68" s="15">
        <f t="shared" si="10"/>
        <v>6.8731786011656943</v>
      </c>
      <c r="W68" s="15"/>
      <c r="X68" s="15">
        <f>VLOOKUP(A:A,[3]TDSheet!$A:$X,24,0)</f>
        <v>0</v>
      </c>
      <c r="Y68" s="15">
        <f>VLOOKUP(A:A,[1]TDSheet!$A:$Y,25,0)</f>
        <v>16.089199999999998</v>
      </c>
      <c r="Z68" s="15">
        <f>VLOOKUP(A:A,[1]TDSheet!$A:$Z,26,0)</f>
        <v>17.968600000000002</v>
      </c>
      <c r="AA68" s="15">
        <f>VLOOKUP(A:A,[1]TDSheet!$A:$AA,27,0)</f>
        <v>22.203399999999998</v>
      </c>
      <c r="AB68" s="15">
        <f>VLOOKUP(A:A,[4]TDSheet!$A:$D,4,0)</f>
        <v>17.077999999999999</v>
      </c>
      <c r="AC68" s="15">
        <v>0</v>
      </c>
      <c r="AD68" s="15">
        <f>VLOOKUP(A:A,[1]TDSheet!$A:$AD,30,0)</f>
        <v>0</v>
      </c>
      <c r="AE68" s="15">
        <f t="shared" si="11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2318</v>
      </c>
      <c r="D69" s="8">
        <v>1950</v>
      </c>
      <c r="E69" s="8">
        <v>1687</v>
      </c>
      <c r="F69" s="8">
        <v>2515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1765</v>
      </c>
      <c r="J69" s="15">
        <f t="shared" si="7"/>
        <v>-78</v>
      </c>
      <c r="K69" s="15">
        <f>VLOOKUP(A:A,[1]TDSheet!$A:$T,20,0)</f>
        <v>240</v>
      </c>
      <c r="L69" s="15">
        <f>VLOOKUP(A:A,[1]TDSheet!$A:$N,14,0)</f>
        <v>240</v>
      </c>
      <c r="M69" s="15"/>
      <c r="N69" s="15"/>
      <c r="O69" s="15"/>
      <c r="P69" s="15"/>
      <c r="Q69" s="15"/>
      <c r="R69" s="15"/>
      <c r="S69" s="15">
        <f t="shared" si="8"/>
        <v>337.4</v>
      </c>
      <c r="T69" s="20">
        <v>280</v>
      </c>
      <c r="U69" s="23">
        <f t="shared" si="9"/>
        <v>9.7065797273266163</v>
      </c>
      <c r="V69" s="15">
        <f t="shared" si="10"/>
        <v>7.4540604623592177</v>
      </c>
      <c r="W69" s="15"/>
      <c r="X69" s="15">
        <f>VLOOKUP(A:A,[3]TDSheet!$A:$X,24,0)</f>
        <v>280</v>
      </c>
      <c r="Y69" s="15">
        <f>VLOOKUP(A:A,[1]TDSheet!$A:$Y,25,0)</f>
        <v>489.6</v>
      </c>
      <c r="Z69" s="15">
        <f>VLOOKUP(A:A,[1]TDSheet!$A:$Z,26,0)</f>
        <v>442</v>
      </c>
      <c r="AA69" s="15">
        <f>VLOOKUP(A:A,[1]TDSheet!$A:$AA,27,0)</f>
        <v>437</v>
      </c>
      <c r="AB69" s="15">
        <f>VLOOKUP(A:A,[4]TDSheet!$A:$D,4,0)</f>
        <v>262</v>
      </c>
      <c r="AC69" s="15">
        <f>VLOOKUP(A:A,[1]TDSheet!$A:$AC,29,0)</f>
        <v>0</v>
      </c>
      <c r="AD69" s="15">
        <f>VLOOKUP(A:A,[1]TDSheet!$A:$AD,30,0)</f>
        <v>0</v>
      </c>
      <c r="AE69" s="15">
        <f t="shared" si="11"/>
        <v>112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3316</v>
      </c>
      <c r="D70" s="8">
        <v>3821</v>
      </c>
      <c r="E70" s="8">
        <v>2670</v>
      </c>
      <c r="F70" s="8">
        <v>4240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2890</v>
      </c>
      <c r="J70" s="15">
        <f t="shared" si="7"/>
        <v>-220</v>
      </c>
      <c r="K70" s="15">
        <f>VLOOKUP(A:A,[1]TDSheet!$A:$T,20,0)</f>
        <v>600</v>
      </c>
      <c r="L70" s="15">
        <f>VLOOKUP(A:A,[1]TDSheet!$A:$N,14,0)</f>
        <v>650</v>
      </c>
      <c r="M70" s="15"/>
      <c r="N70" s="15"/>
      <c r="O70" s="15"/>
      <c r="P70" s="15"/>
      <c r="Q70" s="15"/>
      <c r="R70" s="15"/>
      <c r="S70" s="15">
        <f t="shared" si="8"/>
        <v>534</v>
      </c>
      <c r="T70" s="20"/>
      <c r="U70" s="23">
        <f t="shared" si="9"/>
        <v>10.280898876404494</v>
      </c>
      <c r="V70" s="15">
        <f t="shared" si="10"/>
        <v>7.9400749063670411</v>
      </c>
      <c r="W70" s="15"/>
      <c r="X70" s="15">
        <f>VLOOKUP(A:A,[3]TDSheet!$A:$X,24,0)</f>
        <v>0</v>
      </c>
      <c r="Y70" s="15">
        <f>VLOOKUP(A:A,[1]TDSheet!$A:$Y,25,0)</f>
        <v>893.4</v>
      </c>
      <c r="Z70" s="15">
        <f>VLOOKUP(A:A,[1]TDSheet!$A:$Z,26,0)</f>
        <v>693.2</v>
      </c>
      <c r="AA70" s="15">
        <f>VLOOKUP(A:A,[1]TDSheet!$A:$AA,27,0)</f>
        <v>684.8</v>
      </c>
      <c r="AB70" s="15">
        <f>VLOOKUP(A:A,[4]TDSheet!$A:$D,4,0)</f>
        <v>388</v>
      </c>
      <c r="AC70" s="15">
        <f>VLOOKUP(A:A,[1]TDSheet!$A:$AC,29,0)</f>
        <v>0</v>
      </c>
      <c r="AD70" s="15">
        <f>VLOOKUP(A:A,[1]TDSheet!$A:$AD,30,0)</f>
        <v>0</v>
      </c>
      <c r="AE70" s="15">
        <f t="shared" si="11"/>
        <v>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238.80699999999999</v>
      </c>
      <c r="D71" s="8">
        <v>114.069</v>
      </c>
      <c r="E71" s="8">
        <v>163.31899999999999</v>
      </c>
      <c r="F71" s="8">
        <v>181.82900000000001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162.91900000000001</v>
      </c>
      <c r="J71" s="15">
        <f t="shared" si="7"/>
        <v>0.39999999999997726</v>
      </c>
      <c r="K71" s="15">
        <f>VLOOKUP(A:A,[1]TDSheet!$A:$T,20,0)</f>
        <v>20</v>
      </c>
      <c r="L71" s="15">
        <f>VLOOKUP(A:A,[1]TDSheet!$A:$N,14,0)</f>
        <v>30</v>
      </c>
      <c r="M71" s="15"/>
      <c r="N71" s="15"/>
      <c r="O71" s="15"/>
      <c r="P71" s="15"/>
      <c r="Q71" s="15"/>
      <c r="R71" s="15"/>
      <c r="S71" s="15">
        <f t="shared" si="8"/>
        <v>32.663799999999995</v>
      </c>
      <c r="T71" s="20">
        <v>50</v>
      </c>
      <c r="U71" s="23">
        <f t="shared" si="9"/>
        <v>8.6281755337713317</v>
      </c>
      <c r="V71" s="15">
        <f t="shared" si="10"/>
        <v>5.5666823823315115</v>
      </c>
      <c r="W71" s="15"/>
      <c r="X71" s="15">
        <f>VLOOKUP(A:A,[3]TDSheet!$A:$X,24,0)</f>
        <v>50</v>
      </c>
      <c r="Y71" s="15">
        <f>VLOOKUP(A:A,[1]TDSheet!$A:$Y,25,0)</f>
        <v>36.573799999999999</v>
      </c>
      <c r="Z71" s="15">
        <f>VLOOKUP(A:A,[1]TDSheet!$A:$Z,26,0)</f>
        <v>28.4298</v>
      </c>
      <c r="AA71" s="15">
        <f>VLOOKUP(A:A,[1]TDSheet!$A:$AA,27,0)</f>
        <v>34.568599999999996</v>
      </c>
      <c r="AB71" s="15">
        <f>VLOOKUP(A:A,[4]TDSheet!$A:$D,4,0)</f>
        <v>29.716999999999999</v>
      </c>
      <c r="AC71" s="15">
        <f>VLOOKUP(A:A,[1]TDSheet!$A:$AC,29,0)</f>
        <v>0</v>
      </c>
      <c r="AD71" s="15">
        <f>VLOOKUP(A:A,[1]TDSheet!$A:$AD,30,0)</f>
        <v>0</v>
      </c>
      <c r="AE71" s="15">
        <f t="shared" si="11"/>
        <v>50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334</v>
      </c>
      <c r="D72" s="8">
        <v>411</v>
      </c>
      <c r="E72" s="8">
        <v>275</v>
      </c>
      <c r="F72" s="8">
        <v>461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283</v>
      </c>
      <c r="J72" s="15">
        <f t="shared" ref="J72:J97" si="12">E72-I72</f>
        <v>-8</v>
      </c>
      <c r="K72" s="15">
        <f>VLOOKUP(A:A,[1]TDSheet!$A:$T,20,0)</f>
        <v>40</v>
      </c>
      <c r="L72" s="15">
        <f>VLOOKUP(A:A,[1]TDSheet!$A:$N,14,0)</f>
        <v>40</v>
      </c>
      <c r="M72" s="15"/>
      <c r="N72" s="15"/>
      <c r="O72" s="15"/>
      <c r="P72" s="15"/>
      <c r="Q72" s="15"/>
      <c r="R72" s="15"/>
      <c r="S72" s="15">
        <f t="shared" ref="S72:S97" si="13">E72/5</f>
        <v>55</v>
      </c>
      <c r="T72" s="20"/>
      <c r="U72" s="23">
        <f t="shared" ref="U72:U97" si="14">(F72+K72+L72+T72)/S72</f>
        <v>9.836363636363636</v>
      </c>
      <c r="V72" s="15">
        <f t="shared" ref="V72:V97" si="15">F72/S72</f>
        <v>8.3818181818181809</v>
      </c>
      <c r="W72" s="15"/>
      <c r="X72" s="15">
        <f>VLOOKUP(A:A,[3]TDSheet!$A:$X,24,0)</f>
        <v>0</v>
      </c>
      <c r="Y72" s="15">
        <f>VLOOKUP(A:A,[1]TDSheet!$A:$Y,25,0)</f>
        <v>86</v>
      </c>
      <c r="Z72" s="15">
        <f>VLOOKUP(A:A,[1]TDSheet!$A:$Z,26,0)</f>
        <v>59</v>
      </c>
      <c r="AA72" s="15">
        <f>VLOOKUP(A:A,[1]TDSheet!$A:$AA,27,0)</f>
        <v>78</v>
      </c>
      <c r="AB72" s="15">
        <f>VLOOKUP(A:A,[4]TDSheet!$A:$D,4,0)</f>
        <v>27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7" si="16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768</v>
      </c>
      <c r="D73" s="8">
        <v>863</v>
      </c>
      <c r="E73" s="8">
        <v>616</v>
      </c>
      <c r="F73" s="8">
        <v>990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645</v>
      </c>
      <c r="J73" s="15">
        <f t="shared" si="12"/>
        <v>-29</v>
      </c>
      <c r="K73" s="15">
        <f>VLOOKUP(A:A,[1]TDSheet!$A:$T,20,0)</f>
        <v>0</v>
      </c>
      <c r="L73" s="15">
        <f>VLOOKUP(A:A,[1]TDSheet!$A:$N,14,0)</f>
        <v>120</v>
      </c>
      <c r="M73" s="15"/>
      <c r="N73" s="15"/>
      <c r="O73" s="15"/>
      <c r="P73" s="15"/>
      <c r="Q73" s="15"/>
      <c r="R73" s="15"/>
      <c r="S73" s="15">
        <f t="shared" si="13"/>
        <v>123.2</v>
      </c>
      <c r="T73" s="20">
        <v>120</v>
      </c>
      <c r="U73" s="23">
        <f t="shared" si="14"/>
        <v>9.9837662337662341</v>
      </c>
      <c r="V73" s="15">
        <f t="shared" si="15"/>
        <v>8.0357142857142847</v>
      </c>
      <c r="W73" s="15"/>
      <c r="X73" s="15">
        <f>VLOOKUP(A:A,[3]TDSheet!$A:$X,24,0)</f>
        <v>120</v>
      </c>
      <c r="Y73" s="15">
        <f>VLOOKUP(A:A,[1]TDSheet!$A:$Y,25,0)</f>
        <v>139.4</v>
      </c>
      <c r="Z73" s="15">
        <f>VLOOKUP(A:A,[1]TDSheet!$A:$Z,26,0)</f>
        <v>152.4</v>
      </c>
      <c r="AA73" s="15">
        <f>VLOOKUP(A:A,[1]TDSheet!$A:$AA,27,0)</f>
        <v>138.19999999999999</v>
      </c>
      <c r="AB73" s="15">
        <f>VLOOKUP(A:A,[4]TDSheet!$A:$D,4,0)</f>
        <v>41</v>
      </c>
      <c r="AC73" s="15">
        <f>VLOOKUP(A:A,[1]TDSheet!$A:$AC,29,0)</f>
        <v>0</v>
      </c>
      <c r="AD73" s="15">
        <f>VLOOKUP(A:A,[1]TDSheet!$A:$AD,30,0)</f>
        <v>0</v>
      </c>
      <c r="AE73" s="15">
        <f t="shared" si="16"/>
        <v>36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1005</v>
      </c>
      <c r="D74" s="8">
        <v>1130</v>
      </c>
      <c r="E74" s="8">
        <v>950</v>
      </c>
      <c r="F74" s="8">
        <v>1134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1003</v>
      </c>
      <c r="J74" s="15">
        <f t="shared" si="12"/>
        <v>-53</v>
      </c>
      <c r="K74" s="15">
        <f>VLOOKUP(A:A,[1]TDSheet!$A:$T,20,0)</f>
        <v>120</v>
      </c>
      <c r="L74" s="15">
        <f>VLOOKUP(A:A,[1]TDSheet!$A:$N,14,0)</f>
        <v>120</v>
      </c>
      <c r="M74" s="15"/>
      <c r="N74" s="15"/>
      <c r="O74" s="15"/>
      <c r="P74" s="15"/>
      <c r="Q74" s="15"/>
      <c r="R74" s="15"/>
      <c r="S74" s="15">
        <f t="shared" si="13"/>
        <v>190</v>
      </c>
      <c r="T74" s="20">
        <v>480</v>
      </c>
      <c r="U74" s="23">
        <f t="shared" si="14"/>
        <v>9.7578947368421058</v>
      </c>
      <c r="V74" s="15">
        <f t="shared" si="15"/>
        <v>5.9684210526315793</v>
      </c>
      <c r="W74" s="15"/>
      <c r="X74" s="15">
        <f>VLOOKUP(A:A,[3]TDSheet!$A:$X,24,0)</f>
        <v>480</v>
      </c>
      <c r="Y74" s="15">
        <f>VLOOKUP(A:A,[1]TDSheet!$A:$Y,25,0)</f>
        <v>216.2</v>
      </c>
      <c r="Z74" s="15">
        <f>VLOOKUP(A:A,[1]TDSheet!$A:$Z,26,0)</f>
        <v>211</v>
      </c>
      <c r="AA74" s="15">
        <f>VLOOKUP(A:A,[1]TDSheet!$A:$AA,27,0)</f>
        <v>184.8</v>
      </c>
      <c r="AB74" s="15">
        <f>VLOOKUP(A:A,[4]TDSheet!$A:$D,4,0)</f>
        <v>221</v>
      </c>
      <c r="AC74" s="15">
        <f>VLOOKUP(A:A,[1]TDSheet!$A:$AC,29,0)</f>
        <v>0</v>
      </c>
      <c r="AD74" s="15">
        <f>VLOOKUP(A:A,[1]TDSheet!$A:$AD,30,0)</f>
        <v>0</v>
      </c>
      <c r="AE74" s="15">
        <f t="shared" si="16"/>
        <v>67.2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81</v>
      </c>
      <c r="D75" s="8">
        <v>63</v>
      </c>
      <c r="E75" s="8">
        <v>53</v>
      </c>
      <c r="F75" s="8">
        <v>91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49</v>
      </c>
      <c r="J75" s="15">
        <f t="shared" si="12"/>
        <v>4</v>
      </c>
      <c r="K75" s="15">
        <f>VLOOKUP(A:A,[1]TDSheet!$A:$T,20,0)</f>
        <v>0</v>
      </c>
      <c r="L75" s="15">
        <f>VLOOKUP(A:A,[1]TDSheet!$A:$N,14,0)</f>
        <v>0</v>
      </c>
      <c r="M75" s="15"/>
      <c r="N75" s="15"/>
      <c r="O75" s="15"/>
      <c r="P75" s="15"/>
      <c r="Q75" s="15"/>
      <c r="R75" s="15"/>
      <c r="S75" s="15">
        <f t="shared" si="13"/>
        <v>10.6</v>
      </c>
      <c r="T75" s="20"/>
      <c r="U75" s="23">
        <f t="shared" si="14"/>
        <v>8.584905660377359</v>
      </c>
      <c r="V75" s="15">
        <f t="shared" si="15"/>
        <v>8.584905660377359</v>
      </c>
      <c r="W75" s="15"/>
      <c r="X75" s="15">
        <f>VLOOKUP(A:A,[3]TDSheet!$A:$X,24,0)</f>
        <v>0</v>
      </c>
      <c r="Y75" s="15">
        <f>VLOOKUP(A:A,[1]TDSheet!$A:$Y,25,0)</f>
        <v>13.2</v>
      </c>
      <c r="Z75" s="15">
        <f>VLOOKUP(A:A,[1]TDSheet!$A:$Z,26,0)</f>
        <v>16</v>
      </c>
      <c r="AA75" s="15">
        <f>VLOOKUP(A:A,[1]TDSheet!$A:$AA,27,0)</f>
        <v>7.2</v>
      </c>
      <c r="AB75" s="15">
        <f>VLOOKUP(A:A,[4]TDSheet!$A:$D,4,0)</f>
        <v>3</v>
      </c>
      <c r="AC75" s="15">
        <v>0</v>
      </c>
      <c r="AD75" s="15">
        <f>VLOOKUP(A:A,[1]TDSheet!$A:$AD,30,0)</f>
        <v>0</v>
      </c>
      <c r="AE75" s="15">
        <f t="shared" si="16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62</v>
      </c>
      <c r="D76" s="8">
        <v>68</v>
      </c>
      <c r="E76" s="8">
        <v>37</v>
      </c>
      <c r="F76" s="8">
        <v>85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47</v>
      </c>
      <c r="J76" s="15">
        <f t="shared" si="12"/>
        <v>-10</v>
      </c>
      <c r="K76" s="15">
        <f>VLOOKUP(A:A,[1]TDSheet!$A:$T,20,0)</f>
        <v>0</v>
      </c>
      <c r="L76" s="15">
        <f>VLOOKUP(A:A,[1]TDSheet!$A:$N,14,0)</f>
        <v>0</v>
      </c>
      <c r="M76" s="15"/>
      <c r="N76" s="15"/>
      <c r="O76" s="15"/>
      <c r="P76" s="15"/>
      <c r="Q76" s="15"/>
      <c r="R76" s="15"/>
      <c r="S76" s="15">
        <f t="shared" si="13"/>
        <v>7.4</v>
      </c>
      <c r="T76" s="20"/>
      <c r="U76" s="23">
        <f t="shared" si="14"/>
        <v>11.486486486486486</v>
      </c>
      <c r="V76" s="15">
        <f t="shared" si="15"/>
        <v>11.486486486486486</v>
      </c>
      <c r="W76" s="15"/>
      <c r="X76" s="15">
        <f>VLOOKUP(A:A,[3]TDSheet!$A:$X,24,0)</f>
        <v>0</v>
      </c>
      <c r="Y76" s="15">
        <f>VLOOKUP(A:A,[1]TDSheet!$A:$Y,25,0)</f>
        <v>8.1999999999999993</v>
      </c>
      <c r="Z76" s="15">
        <f>VLOOKUP(A:A,[1]TDSheet!$A:$Z,26,0)</f>
        <v>9.1999999999999993</v>
      </c>
      <c r="AA76" s="15">
        <f>VLOOKUP(A:A,[1]TDSheet!$A:$AA,27,0)</f>
        <v>10.4</v>
      </c>
      <c r="AB76" s="15">
        <f>VLOOKUP(A:A,[4]TDSheet!$A:$D,4,0)</f>
        <v>7</v>
      </c>
      <c r="AC76" s="15">
        <v>0</v>
      </c>
      <c r="AD76" s="15">
        <f>VLOOKUP(A:A,[1]TDSheet!$A:$AD,30,0)</f>
        <v>0</v>
      </c>
      <c r="AE76" s="15">
        <f t="shared" si="16"/>
        <v>0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2942</v>
      </c>
      <c r="D77" s="8">
        <v>3599</v>
      </c>
      <c r="E77" s="8">
        <v>2872</v>
      </c>
      <c r="F77" s="8">
        <v>3568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2975</v>
      </c>
      <c r="J77" s="15">
        <f t="shared" si="12"/>
        <v>-103</v>
      </c>
      <c r="K77" s="15">
        <f>VLOOKUP(A:A,[1]TDSheet!$A:$T,20,0)</f>
        <v>600</v>
      </c>
      <c r="L77" s="15">
        <f>VLOOKUP(A:A,[1]TDSheet!$A:$N,14,0)</f>
        <v>800</v>
      </c>
      <c r="M77" s="15"/>
      <c r="N77" s="15"/>
      <c r="O77" s="15"/>
      <c r="P77" s="15"/>
      <c r="Q77" s="15"/>
      <c r="R77" s="15"/>
      <c r="S77" s="15">
        <f t="shared" si="13"/>
        <v>574.4</v>
      </c>
      <c r="T77" s="20">
        <v>720</v>
      </c>
      <c r="U77" s="23">
        <f t="shared" si="14"/>
        <v>9.9025069637883014</v>
      </c>
      <c r="V77" s="15">
        <f t="shared" si="15"/>
        <v>6.2116991643454043</v>
      </c>
      <c r="W77" s="15"/>
      <c r="X77" s="15">
        <f>VLOOKUP(A:A,[3]TDSheet!$A:$X,24,0)</f>
        <v>720</v>
      </c>
      <c r="Y77" s="15">
        <f>VLOOKUP(A:A,[1]TDSheet!$A:$Y,25,0)</f>
        <v>620.4</v>
      </c>
      <c r="Z77" s="15">
        <f>VLOOKUP(A:A,[1]TDSheet!$A:$Z,26,0)</f>
        <v>555.79999999999995</v>
      </c>
      <c r="AA77" s="15">
        <f>VLOOKUP(A:A,[1]TDSheet!$A:$AA,27,0)</f>
        <v>568</v>
      </c>
      <c r="AB77" s="15">
        <f>VLOOKUP(A:A,[4]TDSheet!$A:$D,4,0)</f>
        <v>453</v>
      </c>
      <c r="AC77" s="15">
        <f>VLOOKUP(A:A,[1]TDSheet!$A:$AC,29,0)</f>
        <v>0</v>
      </c>
      <c r="AD77" s="15">
        <f>VLOOKUP(A:A,[1]TDSheet!$A:$AD,30,0)</f>
        <v>0</v>
      </c>
      <c r="AE77" s="15">
        <f t="shared" si="16"/>
        <v>251.99999999999997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9</v>
      </c>
      <c r="C78" s="8">
        <v>101.10599999999999</v>
      </c>
      <c r="D78" s="8">
        <v>47.033000000000001</v>
      </c>
      <c r="E78" s="8">
        <v>59.75</v>
      </c>
      <c r="F78" s="8">
        <v>86.795000000000002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64.900000000000006</v>
      </c>
      <c r="J78" s="15">
        <f t="shared" si="12"/>
        <v>-5.1500000000000057</v>
      </c>
      <c r="K78" s="15">
        <f>VLOOKUP(A:A,[1]TDSheet!$A:$T,20,0)</f>
        <v>20</v>
      </c>
      <c r="L78" s="15">
        <f>VLOOKUP(A:A,[1]TDSheet!$A:$N,14,0)</f>
        <v>20</v>
      </c>
      <c r="M78" s="15"/>
      <c r="N78" s="15"/>
      <c r="O78" s="15"/>
      <c r="P78" s="15"/>
      <c r="Q78" s="15"/>
      <c r="R78" s="15"/>
      <c r="S78" s="15">
        <f t="shared" si="13"/>
        <v>11.95</v>
      </c>
      <c r="T78" s="20"/>
      <c r="U78" s="23">
        <f t="shared" si="14"/>
        <v>10.610460251046026</v>
      </c>
      <c r="V78" s="15">
        <f t="shared" si="15"/>
        <v>7.2631799163179922</v>
      </c>
      <c r="W78" s="15"/>
      <c r="X78" s="15">
        <f>VLOOKUP(A:A,[3]TDSheet!$A:$X,24,0)</f>
        <v>0</v>
      </c>
      <c r="Y78" s="15">
        <f>VLOOKUP(A:A,[1]TDSheet!$A:$Y,25,0)</f>
        <v>0</v>
      </c>
      <c r="Z78" s="15">
        <f>VLOOKUP(A:A,[1]TDSheet!$A:$Z,26,0)</f>
        <v>0</v>
      </c>
      <c r="AA78" s="15">
        <f>VLOOKUP(A:A,[1]TDSheet!$A:$AA,27,0)</f>
        <v>10.8086</v>
      </c>
      <c r="AB78" s="15">
        <f>VLOOKUP(A:A,[4]TDSheet!$A:$D,4,0)</f>
        <v>21.670999999999999</v>
      </c>
      <c r="AC78" s="15">
        <v>0</v>
      </c>
      <c r="AD78" s="15" t="e">
        <f>VLOOKUP(A:A,[1]TDSheet!$A:$AD,30,0)</f>
        <v>#N/A</v>
      </c>
      <c r="AE78" s="15">
        <f t="shared" si="16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476.11900000000003</v>
      </c>
      <c r="D79" s="8">
        <v>437.76</v>
      </c>
      <c r="E79" s="8">
        <v>425.59899999999999</v>
      </c>
      <c r="F79" s="8">
        <v>463.01100000000002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425.80399999999997</v>
      </c>
      <c r="J79" s="15">
        <f t="shared" si="12"/>
        <v>-0.20499999999998408</v>
      </c>
      <c r="K79" s="15">
        <f>VLOOKUP(A:A,[1]TDSheet!$A:$T,20,0)</f>
        <v>100</v>
      </c>
      <c r="L79" s="15">
        <f>VLOOKUP(A:A,[1]TDSheet!$A:$N,14,0)</f>
        <v>80</v>
      </c>
      <c r="M79" s="15"/>
      <c r="N79" s="15"/>
      <c r="O79" s="15"/>
      <c r="P79" s="15"/>
      <c r="Q79" s="15"/>
      <c r="R79" s="15"/>
      <c r="S79" s="15">
        <f t="shared" si="13"/>
        <v>85.119799999999998</v>
      </c>
      <c r="T79" s="20">
        <v>200</v>
      </c>
      <c r="U79" s="23">
        <f t="shared" si="14"/>
        <v>9.903817913105998</v>
      </c>
      <c r="V79" s="15">
        <f t="shared" si="15"/>
        <v>5.4395217094025128</v>
      </c>
      <c r="W79" s="15"/>
      <c r="X79" s="15">
        <f>VLOOKUP(A:A,[3]TDSheet!$A:$X,24,0)</f>
        <v>200</v>
      </c>
      <c r="Y79" s="15">
        <f>VLOOKUP(A:A,[1]TDSheet!$A:$Y,25,0)</f>
        <v>106.8124</v>
      </c>
      <c r="Z79" s="15">
        <f>VLOOKUP(A:A,[1]TDSheet!$A:$Z,26,0)</f>
        <v>107.45060000000001</v>
      </c>
      <c r="AA79" s="15">
        <f>VLOOKUP(A:A,[1]TDSheet!$A:$AA,27,0)</f>
        <v>102.1874</v>
      </c>
      <c r="AB79" s="15">
        <f>VLOOKUP(A:A,[4]TDSheet!$A:$D,4,0)</f>
        <v>44.95</v>
      </c>
      <c r="AC79" s="15">
        <f>VLOOKUP(A:A,[1]TDSheet!$A:$AC,29,0)</f>
        <v>0</v>
      </c>
      <c r="AD79" s="15">
        <f>VLOOKUP(A:A,[1]TDSheet!$A:$AD,30,0)</f>
        <v>0</v>
      </c>
      <c r="AE79" s="15">
        <f t="shared" si="16"/>
        <v>200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4297</v>
      </c>
      <c r="D80" s="8">
        <v>3294</v>
      </c>
      <c r="E80" s="8">
        <v>2746</v>
      </c>
      <c r="F80" s="8">
        <v>4743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2844</v>
      </c>
      <c r="J80" s="15">
        <f t="shared" si="12"/>
        <v>-98</v>
      </c>
      <c r="K80" s="15">
        <f>VLOOKUP(A:A,[1]TDSheet!$A:$T,20,0)</f>
        <v>800</v>
      </c>
      <c r="L80" s="15">
        <f>VLOOKUP(A:A,[1]TDSheet!$A:$N,14,0)</f>
        <v>600</v>
      </c>
      <c r="M80" s="15"/>
      <c r="N80" s="15"/>
      <c r="O80" s="15"/>
      <c r="P80" s="15"/>
      <c r="Q80" s="15"/>
      <c r="R80" s="15"/>
      <c r="S80" s="15">
        <f t="shared" si="13"/>
        <v>549.20000000000005</v>
      </c>
      <c r="T80" s="20"/>
      <c r="U80" s="23">
        <f t="shared" si="14"/>
        <v>11.185360524399124</v>
      </c>
      <c r="V80" s="15">
        <f t="shared" si="15"/>
        <v>8.6361981063364883</v>
      </c>
      <c r="W80" s="15"/>
      <c r="X80" s="15">
        <f>VLOOKUP(A:A,[3]TDSheet!$A:$X,24,0)</f>
        <v>0</v>
      </c>
      <c r="Y80" s="15">
        <f>VLOOKUP(A:A,[1]TDSheet!$A:$Y,25,0)</f>
        <v>885.4</v>
      </c>
      <c r="Z80" s="15">
        <f>VLOOKUP(A:A,[1]TDSheet!$A:$Z,26,0)</f>
        <v>757.4</v>
      </c>
      <c r="AA80" s="15">
        <f>VLOOKUP(A:A,[1]TDSheet!$A:$AA,27,0)</f>
        <v>696.8</v>
      </c>
      <c r="AB80" s="15">
        <f>VLOOKUP(A:A,[4]TDSheet!$A:$D,4,0)</f>
        <v>455</v>
      </c>
      <c r="AC80" s="15">
        <f>VLOOKUP(A:A,[1]TDSheet!$A:$AC,29,0)</f>
        <v>0</v>
      </c>
      <c r="AD80" s="15">
        <f>VLOOKUP(A:A,[1]TDSheet!$A:$AD,30,0)</f>
        <v>0</v>
      </c>
      <c r="AE80" s="15">
        <f t="shared" si="16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1177</v>
      </c>
      <c r="D81" s="8">
        <v>1101</v>
      </c>
      <c r="E81" s="8">
        <v>1009</v>
      </c>
      <c r="F81" s="8">
        <v>1252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1019</v>
      </c>
      <c r="J81" s="15">
        <f t="shared" si="12"/>
        <v>-10</v>
      </c>
      <c r="K81" s="15">
        <f>VLOOKUP(A:A,[1]TDSheet!$A:$T,20,0)</f>
        <v>120</v>
      </c>
      <c r="L81" s="15">
        <f>VLOOKUP(A:A,[1]TDSheet!$A:$N,14,0)</f>
        <v>120</v>
      </c>
      <c r="M81" s="15"/>
      <c r="N81" s="15"/>
      <c r="O81" s="15"/>
      <c r="P81" s="15"/>
      <c r="Q81" s="15"/>
      <c r="R81" s="15"/>
      <c r="S81" s="15">
        <f t="shared" si="13"/>
        <v>201.8</v>
      </c>
      <c r="T81" s="20">
        <v>480</v>
      </c>
      <c r="U81" s="23">
        <f t="shared" si="14"/>
        <v>9.7720515361744305</v>
      </c>
      <c r="V81" s="15">
        <f t="shared" si="15"/>
        <v>6.2041625371655105</v>
      </c>
      <c r="W81" s="15"/>
      <c r="X81" s="15">
        <f>VLOOKUP(A:A,[3]TDSheet!$A:$X,24,0)</f>
        <v>480</v>
      </c>
      <c r="Y81" s="15">
        <f>VLOOKUP(A:A,[1]TDSheet!$A:$Y,25,0)</f>
        <v>271.60000000000002</v>
      </c>
      <c r="Z81" s="15">
        <f>VLOOKUP(A:A,[1]TDSheet!$A:$Z,26,0)</f>
        <v>221.6</v>
      </c>
      <c r="AA81" s="15">
        <f>VLOOKUP(A:A,[1]TDSheet!$A:$AA,27,0)</f>
        <v>236.6</v>
      </c>
      <c r="AB81" s="15">
        <f>VLOOKUP(A:A,[4]TDSheet!$A:$D,4,0)</f>
        <v>86</v>
      </c>
      <c r="AC81" s="15">
        <f>VLOOKUP(A:A,[1]TDSheet!$A:$AC,29,0)</f>
        <v>0</v>
      </c>
      <c r="AD81" s="15">
        <f>VLOOKUP(A:A,[1]TDSheet!$A:$AD,30,0)</f>
        <v>0</v>
      </c>
      <c r="AE81" s="15">
        <f t="shared" si="16"/>
        <v>144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50</v>
      </c>
      <c r="D82" s="8"/>
      <c r="E82" s="8">
        <v>17</v>
      </c>
      <c r="F82" s="8">
        <v>33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17</v>
      </c>
      <c r="J82" s="15">
        <f t="shared" si="12"/>
        <v>0</v>
      </c>
      <c r="K82" s="15">
        <f>VLOOKUP(A:A,[1]TDSheet!$A:$T,20,0)</f>
        <v>0</v>
      </c>
      <c r="L82" s="15">
        <f>VLOOKUP(A:A,[1]TDSheet!$A:$N,14,0)</f>
        <v>0</v>
      </c>
      <c r="M82" s="15"/>
      <c r="N82" s="15"/>
      <c r="O82" s="15"/>
      <c r="P82" s="15"/>
      <c r="Q82" s="15"/>
      <c r="R82" s="15"/>
      <c r="S82" s="15">
        <f t="shared" si="13"/>
        <v>3.4</v>
      </c>
      <c r="T82" s="20"/>
      <c r="U82" s="23">
        <f t="shared" si="14"/>
        <v>9.7058823529411775</v>
      </c>
      <c r="V82" s="15">
        <f t="shared" si="15"/>
        <v>9.7058823529411775</v>
      </c>
      <c r="W82" s="15"/>
      <c r="X82" s="15">
        <f>VLOOKUP(A:A,[3]TDSheet!$A:$X,24,0)</f>
        <v>0</v>
      </c>
      <c r="Y82" s="15">
        <f>VLOOKUP(A:A,[1]TDSheet!$A:$Y,25,0)</f>
        <v>0.2</v>
      </c>
      <c r="Z82" s="15">
        <f>VLOOKUP(A:A,[1]TDSheet!$A:$Z,26,0)</f>
        <v>0</v>
      </c>
      <c r="AA82" s="15">
        <f>VLOOKUP(A:A,[1]TDSheet!$A:$AA,27,0)</f>
        <v>0</v>
      </c>
      <c r="AB82" s="15">
        <f>VLOOKUP(A:A,[4]TDSheet!$A:$D,4,0)</f>
        <v>5</v>
      </c>
      <c r="AC82" s="15">
        <v>0</v>
      </c>
      <c r="AD82" s="15">
        <f>VLOOKUP(A:A,[1]TDSheet!$A:$AD,30,0)</f>
        <v>0</v>
      </c>
      <c r="AE82" s="15">
        <f t="shared" si="16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1719</v>
      </c>
      <c r="D83" s="8">
        <v>1840</v>
      </c>
      <c r="E83" s="8">
        <v>1455</v>
      </c>
      <c r="F83" s="8">
        <v>2065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1514</v>
      </c>
      <c r="J83" s="15">
        <f t="shared" si="12"/>
        <v>-59</v>
      </c>
      <c r="K83" s="15">
        <f>VLOOKUP(A:A,[1]TDSheet!$A:$T,20,0)</f>
        <v>240</v>
      </c>
      <c r="L83" s="15">
        <f>VLOOKUP(A:A,[1]TDSheet!$A:$N,14,0)</f>
        <v>200</v>
      </c>
      <c r="M83" s="15"/>
      <c r="N83" s="15"/>
      <c r="O83" s="15"/>
      <c r="P83" s="15"/>
      <c r="Q83" s="15"/>
      <c r="R83" s="15"/>
      <c r="S83" s="15">
        <f t="shared" si="13"/>
        <v>291</v>
      </c>
      <c r="T83" s="20">
        <v>360</v>
      </c>
      <c r="U83" s="23">
        <f t="shared" si="14"/>
        <v>9.8453608247422686</v>
      </c>
      <c r="V83" s="15">
        <f t="shared" si="15"/>
        <v>7.0962199312714773</v>
      </c>
      <c r="W83" s="15"/>
      <c r="X83" s="15">
        <f>VLOOKUP(A:A,[3]TDSheet!$A:$X,24,0)</f>
        <v>360</v>
      </c>
      <c r="Y83" s="15">
        <f>VLOOKUP(A:A,[1]TDSheet!$A:$Y,25,0)</f>
        <v>302.60000000000002</v>
      </c>
      <c r="Z83" s="15">
        <f>VLOOKUP(A:A,[1]TDSheet!$A:$Z,26,0)</f>
        <v>249.2</v>
      </c>
      <c r="AA83" s="15">
        <f>VLOOKUP(A:A,[1]TDSheet!$A:$AA,27,0)</f>
        <v>303.8</v>
      </c>
      <c r="AB83" s="15">
        <f>VLOOKUP(A:A,[4]TDSheet!$A:$D,4,0)</f>
        <v>115</v>
      </c>
      <c r="AC83" s="15">
        <f>VLOOKUP(A:A,[1]TDSheet!$A:$AC,29,0)</f>
        <v>0</v>
      </c>
      <c r="AD83" s="15">
        <f>VLOOKUP(A:A,[1]TDSheet!$A:$AD,30,0)</f>
        <v>0</v>
      </c>
      <c r="AE83" s="15">
        <f t="shared" si="16"/>
        <v>108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1791</v>
      </c>
      <c r="D84" s="8">
        <v>1574</v>
      </c>
      <c r="E84" s="8">
        <v>1422</v>
      </c>
      <c r="F84" s="8">
        <v>1887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1474</v>
      </c>
      <c r="J84" s="15">
        <f t="shared" si="12"/>
        <v>-52</v>
      </c>
      <c r="K84" s="15">
        <f>VLOOKUP(A:A,[1]TDSheet!$A:$T,20,0)</f>
        <v>200</v>
      </c>
      <c r="L84" s="15">
        <f>VLOOKUP(A:A,[1]TDSheet!$A:$N,14,0)</f>
        <v>200</v>
      </c>
      <c r="M84" s="15"/>
      <c r="N84" s="15"/>
      <c r="O84" s="15"/>
      <c r="P84" s="15"/>
      <c r="Q84" s="15"/>
      <c r="R84" s="15"/>
      <c r="S84" s="15">
        <f t="shared" si="13"/>
        <v>284.39999999999998</v>
      </c>
      <c r="T84" s="20">
        <v>480</v>
      </c>
      <c r="U84" s="23">
        <f t="shared" si="14"/>
        <v>9.7292545710267238</v>
      </c>
      <c r="V84" s="15">
        <f t="shared" si="15"/>
        <v>6.6350210970464136</v>
      </c>
      <c r="W84" s="15"/>
      <c r="X84" s="15">
        <f>VLOOKUP(A:A,[3]TDSheet!$A:$X,24,0)</f>
        <v>480</v>
      </c>
      <c r="Y84" s="15">
        <f>VLOOKUP(A:A,[1]TDSheet!$A:$Y,25,0)</f>
        <v>342</v>
      </c>
      <c r="Z84" s="15">
        <f>VLOOKUP(A:A,[1]TDSheet!$A:$Z,26,0)</f>
        <v>337.6</v>
      </c>
      <c r="AA84" s="15">
        <f>VLOOKUP(A:A,[1]TDSheet!$A:$AA,27,0)</f>
        <v>335.8</v>
      </c>
      <c r="AB84" s="15">
        <f>VLOOKUP(A:A,[4]TDSheet!$A:$D,4,0)</f>
        <v>328</v>
      </c>
      <c r="AC84" s="15">
        <f>VLOOKUP(A:A,[1]TDSheet!$A:$AC,29,0)</f>
        <v>0</v>
      </c>
      <c r="AD84" s="15">
        <f>VLOOKUP(A:A,[1]TDSheet!$A:$AD,30,0)</f>
        <v>0</v>
      </c>
      <c r="AE84" s="15">
        <f t="shared" si="16"/>
        <v>134.4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57</v>
      </c>
      <c r="D85" s="8">
        <v>86</v>
      </c>
      <c r="E85" s="8">
        <v>64</v>
      </c>
      <c r="F85" s="8">
        <v>73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71</v>
      </c>
      <c r="J85" s="15">
        <f t="shared" si="12"/>
        <v>-7</v>
      </c>
      <c r="K85" s="15">
        <f>VLOOKUP(A:A,[1]TDSheet!$A:$T,20,0)</f>
        <v>40</v>
      </c>
      <c r="L85" s="15">
        <f>VLOOKUP(A:A,[1]TDSheet!$A:$N,14,0)</f>
        <v>0</v>
      </c>
      <c r="M85" s="15"/>
      <c r="N85" s="15"/>
      <c r="O85" s="15"/>
      <c r="P85" s="15"/>
      <c r="Q85" s="15"/>
      <c r="R85" s="15"/>
      <c r="S85" s="15">
        <f t="shared" si="13"/>
        <v>12.8</v>
      </c>
      <c r="T85" s="20"/>
      <c r="U85" s="23">
        <f t="shared" si="14"/>
        <v>8.828125</v>
      </c>
      <c r="V85" s="15">
        <f t="shared" si="15"/>
        <v>5.703125</v>
      </c>
      <c r="W85" s="15"/>
      <c r="X85" s="15">
        <f>VLOOKUP(A:A,[3]TDSheet!$A:$X,24,0)</f>
        <v>0</v>
      </c>
      <c r="Y85" s="15">
        <f>VLOOKUP(A:A,[1]TDSheet!$A:$Y,25,0)</f>
        <v>4.4000000000000004</v>
      </c>
      <c r="Z85" s="15">
        <f>VLOOKUP(A:A,[1]TDSheet!$A:$Z,26,0)</f>
        <v>14.4</v>
      </c>
      <c r="AA85" s="15">
        <f>VLOOKUP(A:A,[1]TDSheet!$A:$AA,27,0)</f>
        <v>9.6</v>
      </c>
      <c r="AB85" s="15">
        <f>VLOOKUP(A:A,[4]TDSheet!$A:$D,4,0)</f>
        <v>24</v>
      </c>
      <c r="AC85" s="15">
        <f>VLOOKUP(A:A,[1]TDSheet!$A:$AC,29,0)</f>
        <v>0</v>
      </c>
      <c r="AD85" s="15">
        <f>VLOOKUP(A:A,[1]TDSheet!$A:$AD,30,0)</f>
        <v>0</v>
      </c>
      <c r="AE85" s="15">
        <f t="shared" si="16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4414</v>
      </c>
      <c r="D86" s="8">
        <v>3555</v>
      </c>
      <c r="E86" s="8">
        <v>3552</v>
      </c>
      <c r="F86" s="8">
        <v>4283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3713</v>
      </c>
      <c r="J86" s="15">
        <f t="shared" si="12"/>
        <v>-161</v>
      </c>
      <c r="K86" s="15">
        <f>VLOOKUP(A:A,[1]TDSheet!$A:$T,20,0)</f>
        <v>480</v>
      </c>
      <c r="L86" s="15">
        <f>VLOOKUP(A:A,[1]TDSheet!$A:$N,14,0)</f>
        <v>400</v>
      </c>
      <c r="M86" s="15"/>
      <c r="N86" s="15"/>
      <c r="O86" s="15"/>
      <c r="P86" s="15"/>
      <c r="Q86" s="15"/>
      <c r="R86" s="15"/>
      <c r="S86" s="15">
        <f t="shared" si="13"/>
        <v>710.4</v>
      </c>
      <c r="T86" s="20">
        <v>1600</v>
      </c>
      <c r="U86" s="23">
        <f t="shared" si="14"/>
        <v>9.5199887387387392</v>
      </c>
      <c r="V86" s="15">
        <f t="shared" si="15"/>
        <v>6.0289977477477477</v>
      </c>
      <c r="W86" s="15"/>
      <c r="X86" s="15">
        <f>VLOOKUP(A:A,[3]TDSheet!$A:$X,24,0)</f>
        <v>1600</v>
      </c>
      <c r="Y86" s="15">
        <f>VLOOKUP(A:A,[1]TDSheet!$A:$Y,25,0)</f>
        <v>835</v>
      </c>
      <c r="Z86" s="15">
        <f>VLOOKUP(A:A,[1]TDSheet!$A:$Z,26,0)</f>
        <v>829.8</v>
      </c>
      <c r="AA86" s="15">
        <f>VLOOKUP(A:A,[1]TDSheet!$A:$AA,27,0)</f>
        <v>773.2</v>
      </c>
      <c r="AB86" s="15">
        <f>VLOOKUP(A:A,[4]TDSheet!$A:$D,4,0)</f>
        <v>445</v>
      </c>
      <c r="AC86" s="15">
        <f>VLOOKUP(A:A,[1]TDSheet!$A:$AC,29,0)</f>
        <v>0</v>
      </c>
      <c r="AD86" s="15">
        <f>VLOOKUP(A:A,[1]TDSheet!$A:$AD,30,0)</f>
        <v>0</v>
      </c>
      <c r="AE86" s="15">
        <f t="shared" si="16"/>
        <v>448.00000000000006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1118</v>
      </c>
      <c r="D87" s="8">
        <v>867</v>
      </c>
      <c r="E87" s="8">
        <v>886</v>
      </c>
      <c r="F87" s="8">
        <v>1071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913</v>
      </c>
      <c r="J87" s="15">
        <f t="shared" si="12"/>
        <v>-27</v>
      </c>
      <c r="K87" s="15">
        <f>VLOOKUP(A:A,[1]TDSheet!$A:$T,20,0)</f>
        <v>160</v>
      </c>
      <c r="L87" s="15">
        <f>VLOOKUP(A:A,[1]TDSheet!$A:$N,14,0)</f>
        <v>120</v>
      </c>
      <c r="M87" s="15"/>
      <c r="N87" s="15"/>
      <c r="O87" s="15"/>
      <c r="P87" s="15"/>
      <c r="Q87" s="15"/>
      <c r="R87" s="15"/>
      <c r="S87" s="15">
        <f t="shared" si="13"/>
        <v>177.2</v>
      </c>
      <c r="T87" s="20">
        <v>360</v>
      </c>
      <c r="U87" s="23">
        <f t="shared" si="14"/>
        <v>9.6557562076749441</v>
      </c>
      <c r="V87" s="15">
        <f t="shared" si="15"/>
        <v>6.044018058690745</v>
      </c>
      <c r="W87" s="15"/>
      <c r="X87" s="15">
        <f>VLOOKUP(A:A,[3]TDSheet!$A:$X,24,0)</f>
        <v>360</v>
      </c>
      <c r="Y87" s="15">
        <f>VLOOKUP(A:A,[1]TDSheet!$A:$Y,25,0)</f>
        <v>228</v>
      </c>
      <c r="Z87" s="15">
        <f>VLOOKUP(A:A,[1]TDSheet!$A:$Z,26,0)</f>
        <v>223.2</v>
      </c>
      <c r="AA87" s="15">
        <f>VLOOKUP(A:A,[1]TDSheet!$A:$AA,27,0)</f>
        <v>220.6</v>
      </c>
      <c r="AB87" s="15">
        <f>VLOOKUP(A:A,[4]TDSheet!$A:$D,4,0)</f>
        <v>189</v>
      </c>
      <c r="AC87" s="15">
        <f>VLOOKUP(A:A,[1]TDSheet!$A:$AC,29,0)</f>
        <v>0</v>
      </c>
      <c r="AD87" s="15">
        <f>VLOOKUP(A:A,[1]TDSheet!$A:$AD,30,0)</f>
        <v>0</v>
      </c>
      <c r="AE87" s="15">
        <f t="shared" si="16"/>
        <v>100.80000000000001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99</v>
      </c>
      <c r="D88" s="8">
        <v>42</v>
      </c>
      <c r="E88" s="8">
        <v>93</v>
      </c>
      <c r="F88" s="8">
        <v>46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101</v>
      </c>
      <c r="J88" s="15">
        <f t="shared" si="12"/>
        <v>-8</v>
      </c>
      <c r="K88" s="15">
        <f>VLOOKUP(A:A,[1]TDSheet!$A:$T,20,0)</f>
        <v>0</v>
      </c>
      <c r="L88" s="15">
        <f>VLOOKUP(A:A,[1]TDSheet!$A:$N,14,0)</f>
        <v>40</v>
      </c>
      <c r="M88" s="15"/>
      <c r="N88" s="15"/>
      <c r="O88" s="15"/>
      <c r="P88" s="15"/>
      <c r="Q88" s="15"/>
      <c r="R88" s="15"/>
      <c r="S88" s="15">
        <f t="shared" si="13"/>
        <v>18.600000000000001</v>
      </c>
      <c r="T88" s="20">
        <v>80</v>
      </c>
      <c r="U88" s="23">
        <f t="shared" si="14"/>
        <v>8.9247311827956981</v>
      </c>
      <c r="V88" s="15">
        <f t="shared" si="15"/>
        <v>2.4731182795698925</v>
      </c>
      <c r="W88" s="15"/>
      <c r="X88" s="15">
        <f>VLOOKUP(A:A,[3]TDSheet!$A:$X,24,0)</f>
        <v>80</v>
      </c>
      <c r="Y88" s="15">
        <f>VLOOKUP(A:A,[1]TDSheet!$A:$Y,25,0)</f>
        <v>12</v>
      </c>
      <c r="Z88" s="15">
        <f>VLOOKUP(A:A,[1]TDSheet!$A:$Z,26,0)</f>
        <v>12.2</v>
      </c>
      <c r="AA88" s="15">
        <f>VLOOKUP(A:A,[1]TDSheet!$A:$AA,27,0)</f>
        <v>7.4</v>
      </c>
      <c r="AB88" s="15">
        <f>VLOOKUP(A:A,[4]TDSheet!$A:$D,4,0)</f>
        <v>21</v>
      </c>
      <c r="AC88" s="15">
        <f>VLOOKUP(A:A,[1]TDSheet!$A:$AC,29,0)</f>
        <v>0</v>
      </c>
      <c r="AD88" s="15">
        <f>VLOOKUP(A:A,[1]TDSheet!$A:$AD,30,0)</f>
        <v>0</v>
      </c>
      <c r="AE88" s="15">
        <f t="shared" si="16"/>
        <v>32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124.126</v>
      </c>
      <c r="D89" s="8">
        <v>184.423</v>
      </c>
      <c r="E89" s="8">
        <v>57.110999999999997</v>
      </c>
      <c r="F89" s="8">
        <v>245.29900000000001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66.2</v>
      </c>
      <c r="J89" s="15">
        <f t="shared" si="12"/>
        <v>-9.0890000000000057</v>
      </c>
      <c r="K89" s="15">
        <f>VLOOKUP(A:A,[1]TDSheet!$A:$T,20,0)</f>
        <v>0</v>
      </c>
      <c r="L89" s="15">
        <f>VLOOKUP(A:A,[1]TDSheet!$A:$N,14,0)</f>
        <v>0</v>
      </c>
      <c r="M89" s="15"/>
      <c r="N89" s="15"/>
      <c r="O89" s="15"/>
      <c r="P89" s="15"/>
      <c r="Q89" s="15"/>
      <c r="R89" s="15"/>
      <c r="S89" s="15">
        <f t="shared" si="13"/>
        <v>11.4222</v>
      </c>
      <c r="T89" s="20"/>
      <c r="U89" s="23">
        <f t="shared" si="14"/>
        <v>21.475635166605382</v>
      </c>
      <c r="V89" s="15">
        <f t="shared" si="15"/>
        <v>21.475635166605382</v>
      </c>
      <c r="W89" s="15"/>
      <c r="X89" s="15">
        <f>VLOOKUP(A:A,[3]TDSheet!$A:$X,24,0)</f>
        <v>0</v>
      </c>
      <c r="Y89" s="15">
        <f>VLOOKUP(A:A,[1]TDSheet!$A:$Y,25,0)</f>
        <v>23.128800000000002</v>
      </c>
      <c r="Z89" s="15">
        <f>VLOOKUP(A:A,[1]TDSheet!$A:$Z,26,0)</f>
        <v>24.586600000000001</v>
      </c>
      <c r="AA89" s="15">
        <f>VLOOKUP(A:A,[1]TDSheet!$A:$AA,27,0)</f>
        <v>20.697200000000002</v>
      </c>
      <c r="AB89" s="15">
        <f>VLOOKUP(A:A,[4]TDSheet!$A:$D,4,0)</f>
        <v>9.2620000000000005</v>
      </c>
      <c r="AC89" s="15">
        <f>VLOOKUP(A:A,[1]TDSheet!$A:$AC,29,0)</f>
        <v>0</v>
      </c>
      <c r="AD89" s="15">
        <f>VLOOKUP(A:A,[1]TDSheet!$A:$AD,30,0)</f>
        <v>0</v>
      </c>
      <c r="AE89" s="15">
        <f t="shared" si="16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124</v>
      </c>
      <c r="D90" s="8">
        <v>124</v>
      </c>
      <c r="E90" s="8">
        <v>131</v>
      </c>
      <c r="F90" s="8">
        <v>107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140</v>
      </c>
      <c r="J90" s="15">
        <f t="shared" si="12"/>
        <v>-9</v>
      </c>
      <c r="K90" s="15">
        <f>VLOOKUP(A:A,[1]TDSheet!$A:$T,20,0)</f>
        <v>30</v>
      </c>
      <c r="L90" s="15">
        <f>VLOOKUP(A:A,[1]TDSheet!$A:$N,14,0)</f>
        <v>30</v>
      </c>
      <c r="M90" s="15"/>
      <c r="N90" s="15"/>
      <c r="O90" s="15"/>
      <c r="P90" s="15"/>
      <c r="Q90" s="15"/>
      <c r="R90" s="15"/>
      <c r="S90" s="15">
        <f t="shared" si="13"/>
        <v>26.2</v>
      </c>
      <c r="T90" s="20">
        <v>60</v>
      </c>
      <c r="U90" s="23">
        <f t="shared" si="14"/>
        <v>8.6641221374045809</v>
      </c>
      <c r="V90" s="15">
        <f t="shared" si="15"/>
        <v>4.0839694656488552</v>
      </c>
      <c r="W90" s="15"/>
      <c r="X90" s="15">
        <f>VLOOKUP(A:A,[3]TDSheet!$A:$X,24,0)</f>
        <v>60</v>
      </c>
      <c r="Y90" s="15">
        <f>VLOOKUP(A:A,[1]TDSheet!$A:$Y,25,0)</f>
        <v>48.2</v>
      </c>
      <c r="Z90" s="15">
        <f>VLOOKUP(A:A,[1]TDSheet!$A:$Z,26,0)</f>
        <v>44.4</v>
      </c>
      <c r="AA90" s="15">
        <f>VLOOKUP(A:A,[1]TDSheet!$A:$AA,27,0)</f>
        <v>42</v>
      </c>
      <c r="AB90" s="15">
        <f>VLOOKUP(A:A,[4]TDSheet!$A:$D,4,0)</f>
        <v>30</v>
      </c>
      <c r="AC90" s="15">
        <f>VLOOKUP(A:A,[1]TDSheet!$A:$AC,29,0)</f>
        <v>0</v>
      </c>
      <c r="AD90" s="15">
        <f>VLOOKUP(A:A,[1]TDSheet!$A:$AD,30,0)</f>
        <v>0</v>
      </c>
      <c r="AE90" s="15">
        <f t="shared" si="16"/>
        <v>19.8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247</v>
      </c>
      <c r="D91" s="8"/>
      <c r="E91" s="8">
        <v>82</v>
      </c>
      <c r="F91" s="8">
        <v>165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82</v>
      </c>
      <c r="J91" s="15">
        <f t="shared" si="12"/>
        <v>0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3"/>
        <v>16.399999999999999</v>
      </c>
      <c r="T91" s="20"/>
      <c r="U91" s="23">
        <f t="shared" si="14"/>
        <v>10.060975609756099</v>
      </c>
      <c r="V91" s="15">
        <f t="shared" si="15"/>
        <v>10.060975609756099</v>
      </c>
      <c r="W91" s="15"/>
      <c r="X91" s="15">
        <f>VLOOKUP(A:A,[3]TDSheet!$A:$X,24,0)</f>
        <v>0</v>
      </c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34.200000000000003</v>
      </c>
      <c r="AB91" s="15">
        <f>VLOOKUP(A:A,[4]TDSheet!$A:$D,4,0)</f>
        <v>37</v>
      </c>
      <c r="AC91" s="15">
        <v>0</v>
      </c>
      <c r="AD91" s="15" t="e">
        <f>VLOOKUP(A:A,[1]TDSheet!$A:$AD,30,0)</f>
        <v>#N/A</v>
      </c>
      <c r="AE91" s="15">
        <f t="shared" si="16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317</v>
      </c>
      <c r="D92" s="8">
        <v>3</v>
      </c>
      <c r="E92" s="8">
        <v>105</v>
      </c>
      <c r="F92" s="8">
        <v>213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108</v>
      </c>
      <c r="J92" s="15">
        <f t="shared" si="12"/>
        <v>-3</v>
      </c>
      <c r="K92" s="15">
        <f>VLOOKUP(A:A,[1]TDSheet!$A:$T,20,0)</f>
        <v>0</v>
      </c>
      <c r="L92" s="15">
        <f>VLOOKUP(A:A,[1]TDSheet!$A:$N,14,0)</f>
        <v>0</v>
      </c>
      <c r="M92" s="15"/>
      <c r="N92" s="15"/>
      <c r="O92" s="15"/>
      <c r="P92" s="15"/>
      <c r="Q92" s="15"/>
      <c r="R92" s="15"/>
      <c r="S92" s="15">
        <f t="shared" si="13"/>
        <v>21</v>
      </c>
      <c r="T92" s="20"/>
      <c r="U92" s="23">
        <f t="shared" si="14"/>
        <v>10.142857142857142</v>
      </c>
      <c r="V92" s="15">
        <f t="shared" si="15"/>
        <v>10.142857142857142</v>
      </c>
      <c r="W92" s="15"/>
      <c r="X92" s="15">
        <f>VLOOKUP(A:A,[3]TDSheet!$A:$X,24,0)</f>
        <v>0</v>
      </c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23.2</v>
      </c>
      <c r="AB92" s="15">
        <f>VLOOKUP(A:A,[4]TDSheet!$A:$D,4,0)</f>
        <v>42</v>
      </c>
      <c r="AC92" s="25" t="s">
        <v>123</v>
      </c>
      <c r="AD92" s="15" t="e">
        <f>VLOOKUP(A:A,[1]TDSheet!$A:$AD,30,0)</f>
        <v>#N/A</v>
      </c>
      <c r="AE92" s="15">
        <f t="shared" si="16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8</v>
      </c>
      <c r="C93" s="8">
        <v>600</v>
      </c>
      <c r="D93" s="8">
        <v>745</v>
      </c>
      <c r="E93" s="8">
        <v>484</v>
      </c>
      <c r="F93" s="8">
        <v>836</v>
      </c>
      <c r="G93" s="18">
        <f>VLOOKUP(A:A,[1]TDSheet!$A:$G,7,0)</f>
        <v>0.4</v>
      </c>
      <c r="H93" s="1" t="e">
        <f>VLOOKUP(A:A,[1]TDSheet!$A:$H,8,0)</f>
        <v>#N/A</v>
      </c>
      <c r="I93" s="15">
        <f>VLOOKUP(A:A,[2]TDSheet!$A:$F,6,0)</f>
        <v>507</v>
      </c>
      <c r="J93" s="15">
        <f t="shared" si="12"/>
        <v>-23</v>
      </c>
      <c r="K93" s="15">
        <f>VLOOKUP(A:A,[1]TDSheet!$A:$T,20,0)</f>
        <v>240</v>
      </c>
      <c r="L93" s="15">
        <f>VLOOKUP(A:A,[1]TDSheet!$A:$N,14,0)</f>
        <v>240</v>
      </c>
      <c r="M93" s="15"/>
      <c r="N93" s="15"/>
      <c r="O93" s="15"/>
      <c r="P93" s="15"/>
      <c r="Q93" s="15"/>
      <c r="R93" s="15"/>
      <c r="S93" s="15">
        <f t="shared" si="13"/>
        <v>96.8</v>
      </c>
      <c r="T93" s="20"/>
      <c r="U93" s="23">
        <f t="shared" si="14"/>
        <v>13.595041322314049</v>
      </c>
      <c r="V93" s="15">
        <f t="shared" si="15"/>
        <v>8.6363636363636367</v>
      </c>
      <c r="W93" s="15"/>
      <c r="X93" s="15">
        <f>VLOOKUP(A:A,[3]TDSheet!$A:$X,24,0)</f>
        <v>0</v>
      </c>
      <c r="Y93" s="15">
        <f>VLOOKUP(A:A,[1]TDSheet!$A:$Y,25,0)</f>
        <v>0</v>
      </c>
      <c r="Z93" s="15">
        <f>VLOOKUP(A:A,[1]TDSheet!$A:$Z,26,0)</f>
        <v>0</v>
      </c>
      <c r="AA93" s="15">
        <f>VLOOKUP(A:A,[1]TDSheet!$A:$AA,27,0)</f>
        <v>0</v>
      </c>
      <c r="AB93" s="15">
        <f>VLOOKUP(A:A,[4]TDSheet!$A:$D,4,0)</f>
        <v>34</v>
      </c>
      <c r="AC93" s="25" t="s">
        <v>122</v>
      </c>
      <c r="AD93" s="15" t="e">
        <f>VLOOKUP(A:A,[1]TDSheet!$A:$AD,30,0)</f>
        <v>#N/A</v>
      </c>
      <c r="AE93" s="15">
        <f t="shared" si="16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8</v>
      </c>
      <c r="C94" s="8">
        <v>248</v>
      </c>
      <c r="D94" s="8">
        <v>2</v>
      </c>
      <c r="E94" s="24">
        <v>48</v>
      </c>
      <c r="F94" s="24">
        <v>200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50</v>
      </c>
      <c r="J94" s="15">
        <f t="shared" si="12"/>
        <v>-2</v>
      </c>
      <c r="K94" s="15">
        <f>VLOOKUP(A:A,[1]TDSheet!$A:$T,20,0)</f>
        <v>0</v>
      </c>
      <c r="L94" s="15">
        <f>VLOOKUP(A:A,[1]TDSheet!$A:$N,14,0)</f>
        <v>0</v>
      </c>
      <c r="M94" s="15"/>
      <c r="N94" s="15"/>
      <c r="O94" s="15"/>
      <c r="P94" s="15"/>
      <c r="Q94" s="15"/>
      <c r="R94" s="15"/>
      <c r="S94" s="15">
        <f t="shared" si="13"/>
        <v>9.6</v>
      </c>
      <c r="T94" s="20"/>
      <c r="U94" s="23">
        <f t="shared" si="14"/>
        <v>20.833333333333336</v>
      </c>
      <c r="V94" s="15">
        <f t="shared" si="15"/>
        <v>20.833333333333336</v>
      </c>
      <c r="W94" s="15"/>
      <c r="X94" s="15">
        <f>VLOOKUP(A:A,[3]TDSheet!$A:$X,24,0)</f>
        <v>0</v>
      </c>
      <c r="Y94" s="15">
        <f>VLOOKUP(A:A,[1]TDSheet!$A:$Y,25,0)</f>
        <v>15.4</v>
      </c>
      <c r="Z94" s="15">
        <f>VLOOKUP(A:A,[1]TDSheet!$A:$Z,26,0)</f>
        <v>16.399999999999999</v>
      </c>
      <c r="AA94" s="15">
        <f>VLOOKUP(A:A,[1]TDSheet!$A:$AA,27,0)</f>
        <v>13.4</v>
      </c>
      <c r="AB94" s="15">
        <f>VLOOKUP(A:A,[4]TDSheet!$A:$D,4,0)</f>
        <v>13</v>
      </c>
      <c r="AC94" s="15">
        <f>VLOOKUP(A:A,[1]TDSheet!$A:$AC,29,0)</f>
        <v>0</v>
      </c>
      <c r="AD94" s="15">
        <f>VLOOKUP(A:A,[1]TDSheet!$A:$AD,30,0)</f>
        <v>0</v>
      </c>
      <c r="AE94" s="15">
        <f t="shared" si="16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99</v>
      </c>
      <c r="B95" s="7" t="s">
        <v>9</v>
      </c>
      <c r="C95" s="8">
        <v>145.001</v>
      </c>
      <c r="D95" s="8">
        <v>8.3350000000000009</v>
      </c>
      <c r="E95" s="24">
        <v>10.423</v>
      </c>
      <c r="F95" s="24">
        <v>134.578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18</v>
      </c>
      <c r="J95" s="15">
        <f t="shared" si="12"/>
        <v>-7.577</v>
      </c>
      <c r="K95" s="15">
        <f>VLOOKUP(A:A,[1]TDSheet!$A:$T,20,0)</f>
        <v>0</v>
      </c>
      <c r="L95" s="15">
        <f>VLOOKUP(A:A,[1]TDSheet!$A:$N,14,0)</f>
        <v>0</v>
      </c>
      <c r="M95" s="15"/>
      <c r="N95" s="15"/>
      <c r="O95" s="15"/>
      <c r="P95" s="15"/>
      <c r="Q95" s="15"/>
      <c r="R95" s="15"/>
      <c r="S95" s="15">
        <f t="shared" si="13"/>
        <v>2.0846</v>
      </c>
      <c r="T95" s="20"/>
      <c r="U95" s="23">
        <f t="shared" si="14"/>
        <v>64.558188621318237</v>
      </c>
      <c r="V95" s="15">
        <f t="shared" si="15"/>
        <v>64.558188621318237</v>
      </c>
      <c r="W95" s="15"/>
      <c r="X95" s="15">
        <f>VLOOKUP(A:A,[3]TDSheet!$A:$X,24,0)</f>
        <v>0</v>
      </c>
      <c r="Y95" s="15">
        <f>VLOOKUP(A:A,[1]TDSheet!$A:$Y,25,0)</f>
        <v>3.7464</v>
      </c>
      <c r="Z95" s="15">
        <f>VLOOKUP(A:A,[1]TDSheet!$A:$Z,26,0)</f>
        <v>6.3116000000000003</v>
      </c>
      <c r="AA95" s="15">
        <f>VLOOKUP(A:A,[1]TDSheet!$A:$AA,27,0)</f>
        <v>6.3006000000000002</v>
      </c>
      <c r="AB95" s="15">
        <f>VLOOKUP(A:A,[4]TDSheet!$A:$D,4,0)</f>
        <v>2.1800000000000002</v>
      </c>
      <c r="AC95" s="15">
        <f>VLOOKUP(A:A,[1]TDSheet!$A:$AC,29,0)</f>
        <v>0</v>
      </c>
      <c r="AD95" s="15">
        <f>VLOOKUP(A:A,[1]TDSheet!$A:$AD,30,0)</f>
        <v>0</v>
      </c>
      <c r="AE95" s="15">
        <f t="shared" si="16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100</v>
      </c>
      <c r="B96" s="7" t="s">
        <v>9</v>
      </c>
      <c r="C96" s="8">
        <v>131.06200000000001</v>
      </c>
      <c r="D96" s="8">
        <v>509.18700000000001</v>
      </c>
      <c r="E96" s="24">
        <v>151.20400000000001</v>
      </c>
      <c r="F96" s="24">
        <v>479.858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153</v>
      </c>
      <c r="J96" s="15">
        <f t="shared" si="12"/>
        <v>-1.7959999999999923</v>
      </c>
      <c r="K96" s="15">
        <f>VLOOKUP(A:A,[1]TDSheet!$A:$T,20,0)</f>
        <v>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3"/>
        <v>30.2408</v>
      </c>
      <c r="T96" s="20"/>
      <c r="U96" s="23">
        <f t="shared" si="14"/>
        <v>15.867900320097352</v>
      </c>
      <c r="V96" s="15">
        <f t="shared" si="15"/>
        <v>15.867900320097352</v>
      </c>
      <c r="W96" s="15"/>
      <c r="X96" s="15">
        <f>VLOOKUP(A:A,[3]TDSheet!$A:$X,24,0)</f>
        <v>0</v>
      </c>
      <c r="Y96" s="15">
        <f>VLOOKUP(A:A,[1]TDSheet!$A:$Y,25,0)</f>
        <v>72.11699999999999</v>
      </c>
      <c r="Z96" s="15">
        <f>VLOOKUP(A:A,[1]TDSheet!$A:$Z,26,0)</f>
        <v>59.294799999999995</v>
      </c>
      <c r="AA96" s="15">
        <f>VLOOKUP(A:A,[1]TDSheet!$A:$AA,27,0)</f>
        <v>64.1828</v>
      </c>
      <c r="AB96" s="15">
        <f>VLOOKUP(A:A,[4]TDSheet!$A:$D,4,0)</f>
        <v>1.554</v>
      </c>
      <c r="AC96" s="15">
        <f>VLOOKUP(A:A,[1]TDSheet!$A:$AC,29,0)</f>
        <v>0</v>
      </c>
      <c r="AD96" s="15">
        <f>VLOOKUP(A:A,[1]TDSheet!$A:$AD,30,0)</f>
        <v>0</v>
      </c>
      <c r="AE96" s="15">
        <f t="shared" si="16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95</v>
      </c>
      <c r="B97" s="7" t="s">
        <v>8</v>
      </c>
      <c r="C97" s="8">
        <v>1017</v>
      </c>
      <c r="D97" s="8">
        <v>3</v>
      </c>
      <c r="E97" s="24">
        <v>160</v>
      </c>
      <c r="F97" s="24">
        <v>859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159</v>
      </c>
      <c r="J97" s="15">
        <f t="shared" si="12"/>
        <v>1</v>
      </c>
      <c r="K97" s="15">
        <f>VLOOKUP(A:A,[1]TDSheet!$A:$T,20,0)</f>
        <v>0</v>
      </c>
      <c r="L97" s="15">
        <f>VLOOKUP(A:A,[1]TDSheet!$A:$N,14,0)</f>
        <v>0</v>
      </c>
      <c r="M97" s="15"/>
      <c r="N97" s="15"/>
      <c r="O97" s="15"/>
      <c r="P97" s="15"/>
      <c r="Q97" s="15"/>
      <c r="R97" s="15"/>
      <c r="S97" s="15">
        <f t="shared" si="13"/>
        <v>32</v>
      </c>
      <c r="T97" s="20"/>
      <c r="U97" s="23">
        <f t="shared" si="14"/>
        <v>26.84375</v>
      </c>
      <c r="V97" s="15">
        <f t="shared" si="15"/>
        <v>26.84375</v>
      </c>
      <c r="W97" s="15"/>
      <c r="X97" s="15">
        <f>VLOOKUP(A:A,[3]TDSheet!$A:$X,24,0)</f>
        <v>0</v>
      </c>
      <c r="Y97" s="15">
        <f>VLOOKUP(A:A,[1]TDSheet!$A:$Y,25,0)</f>
        <v>56.6</v>
      </c>
      <c r="Z97" s="15">
        <f>VLOOKUP(A:A,[1]TDSheet!$A:$Z,26,0)</f>
        <v>38.4</v>
      </c>
      <c r="AA97" s="15">
        <f>VLOOKUP(A:A,[1]TDSheet!$A:$AA,27,0)</f>
        <v>43</v>
      </c>
      <c r="AB97" s="15">
        <f>VLOOKUP(A:A,[4]TDSheet!$A:$D,4,0)</f>
        <v>24</v>
      </c>
      <c r="AC97" s="15">
        <f>VLOOKUP(A:A,[1]TDSheet!$A:$AC,29,0)</f>
        <v>0</v>
      </c>
      <c r="AD97" s="15">
        <f>VLOOKUP(A:A,[1]TDSheet!$A:$AD,30,0)</f>
        <v>0</v>
      </c>
      <c r="AE97" s="15">
        <f t="shared" si="16"/>
        <v>0</v>
      </c>
      <c r="AF97" s="15"/>
      <c r="AG97" s="15"/>
      <c r="AH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2025-10-16T12:15:20Z</dcterms:modified>
</cp:coreProperties>
</file>