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Симф КИ\"/>
    </mc:Choice>
  </mc:AlternateContent>
  <xr:revisionPtr revIDLastSave="0" documentId="13_ncr:1_{CFF4F08F-0A08-4511-A670-E0D13AE96F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AD8" i="1" l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Y54" i="1" s="1"/>
  <c r="L55" i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7" i="1"/>
  <c r="Y7" i="1" s="1"/>
  <c r="Y63" i="1" l="1"/>
  <c r="Y59" i="1"/>
  <c r="Y55" i="1"/>
  <c r="Y51" i="1"/>
  <c r="Y47" i="1"/>
  <c r="Y43" i="1"/>
  <c r="Y39" i="1"/>
  <c r="Y35" i="1"/>
  <c r="Y31" i="1"/>
  <c r="Y27" i="1"/>
  <c r="Y23" i="1"/>
  <c r="Y107" i="1"/>
  <c r="Y103" i="1"/>
  <c r="Y99" i="1"/>
  <c r="Y95" i="1"/>
  <c r="Y91" i="1"/>
  <c r="Y87" i="1"/>
  <c r="Y83" i="1"/>
  <c r="Y79" i="1"/>
  <c r="Y75" i="1"/>
  <c r="Y71" i="1"/>
  <c r="Y67" i="1"/>
  <c r="Y19" i="1"/>
  <c r="Y15" i="1"/>
  <c r="Y11" i="1"/>
  <c r="K108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AK7" i="1" l="1"/>
  <c r="AJ7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J73" i="1"/>
  <c r="AK73" i="1"/>
  <c r="AK71" i="1"/>
  <c r="AJ71" i="1"/>
  <c r="AJ69" i="1"/>
  <c r="AK69" i="1"/>
  <c r="AK67" i="1"/>
  <c r="AJ67" i="1"/>
  <c r="AJ65" i="1"/>
  <c r="AK65" i="1"/>
  <c r="AK63" i="1"/>
  <c r="AJ63" i="1"/>
  <c r="AJ61" i="1"/>
  <c r="AK61" i="1"/>
  <c r="AK59" i="1"/>
  <c r="AJ59" i="1"/>
  <c r="AJ57" i="1"/>
  <c r="AK57" i="1"/>
  <c r="AK55" i="1"/>
  <c r="AJ55" i="1"/>
  <c r="AJ53" i="1"/>
  <c r="AK53" i="1"/>
  <c r="AK51" i="1"/>
  <c r="AJ51" i="1"/>
  <c r="AJ49" i="1"/>
  <c r="AK49" i="1"/>
  <c r="AK47" i="1"/>
  <c r="AJ47" i="1"/>
  <c r="AJ45" i="1"/>
  <c r="AK45" i="1"/>
  <c r="AK43" i="1"/>
  <c r="AJ43" i="1"/>
  <c r="AJ41" i="1"/>
  <c r="AK41" i="1"/>
  <c r="AK39" i="1"/>
  <c r="AJ39" i="1"/>
  <c r="AJ37" i="1"/>
  <c r="AK37" i="1"/>
  <c r="AK35" i="1"/>
  <c r="AJ35" i="1"/>
  <c r="AJ33" i="1"/>
  <c r="AK33" i="1"/>
  <c r="AK31" i="1"/>
  <c r="AJ31" i="1"/>
  <c r="AJ29" i="1"/>
  <c r="AK29" i="1"/>
  <c r="AK27" i="1"/>
  <c r="AJ27" i="1"/>
  <c r="AJ25" i="1"/>
  <c r="AK25" i="1"/>
  <c r="AK23" i="1"/>
  <c r="AJ23" i="1"/>
  <c r="AJ21" i="1"/>
  <c r="AK21" i="1"/>
  <c r="AK19" i="1"/>
  <c r="AJ19" i="1"/>
  <c r="AJ17" i="1"/>
  <c r="AK17" i="1"/>
  <c r="AK15" i="1"/>
  <c r="AJ15" i="1"/>
  <c r="AJ13" i="1"/>
  <c r="AK13" i="1"/>
  <c r="AK11" i="1"/>
  <c r="AJ11" i="1"/>
  <c r="AJ9" i="1"/>
  <c r="AK9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K6" i="1"/>
  <c r="J6" i="1"/>
  <c r="AJ6" i="1" l="1"/>
  <c r="AK6" i="1"/>
</calcChain>
</file>

<file path=xl/sharedStrings.xml><?xml version="1.0" encoding="utf-8"?>
<sst xmlns="http://schemas.openxmlformats.org/spreadsheetml/2006/main" count="256" uniqueCount="141">
  <si>
    <t>Период: 09.10.2025 - 16.10.2025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</si>
  <si>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</si>
  <si>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</si>
  <si>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</si>
  <si>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</si>
  <si>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</si>
  <si>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</si>
  <si>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</si>
  <si>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</si>
  <si>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</si>
  <si>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</si>
  <si>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</si>
  <si>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</si>
  <si>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</si>
  <si>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</si>
  <si>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</si>
  <si>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</si>
  <si>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</si>
  <si>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</si>
  <si>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</si>
  <si>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</si>
  <si>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</si>
  <si>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</si>
  <si>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</si>
  <si>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</si>
  <si>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</si>
  <si>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</si>
  <si>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</si>
  <si>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</si>
  <si>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</si>
  <si>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</si>
  <si>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</si>
  <si>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</si>
  <si>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</si>
  <si>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</si>
  <si>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</si>
  <si>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</si>
  <si>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</si>
  <si>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</si>
  <si>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</si>
  <si>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</si>
  <si>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</si>
  <si>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</si>
  <si>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</si>
  <si>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</si>
  <si>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</si>
  <si>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</si>
  <si>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</si>
  <si>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</si>
  <si>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</si>
  <si>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</si>
  <si>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</si>
  <si>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</si>
  <si>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</si>
  <si>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</si>
  <si>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</si>
  <si>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</si>
  <si>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</si>
  <si>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</si>
  <si>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</si>
  <si>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</si>
  <si>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</si>
  <si>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</si>
  <si>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</si>
  <si>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</si>
  <si>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</si>
  <si>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</si>
  <si>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</si>
  <si>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</si>
  <si>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</si>
  <si>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</si>
  <si>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</si>
  <si>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</si>
  <si>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</si>
  <si>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</si>
  <si>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</si>
  <si>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</si>
  <si>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</si>
  <si>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</si>
  <si>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</si>
  <si>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</si>
  <si>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</si>
  <si>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</si>
  <si>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</si>
  <si>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</si>
  <si>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</si>
  <si>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</si>
  <si>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</si>
  <si>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</si>
  <si>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</si>
  <si>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</si>
  <si>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</si>
  <si>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</si>
  <si>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</si>
  <si>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</si>
  <si>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</si>
  <si>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</si>
  <si>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</si>
  <si>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</si>
  <si>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</si>
  <si>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</si>
  <si>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</si>
  <si>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</si>
  <si>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</si>
  <si>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</si>
  <si>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</si>
  <si>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</si>
  <si>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</si>
  <si>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</si>
  <si>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</si>
  <si>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</si>
  <si>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</si>
  <si>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</si>
  <si>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</si>
  <si>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</si>
  <si>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</si>
  <si>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</si>
  <si>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</si>
  <si>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</si>
  <si>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</si>
  <si>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</si>
  <si>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</si>
  <si>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</si>
  <si>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</si>
  <si>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</si>
  <si>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</si>
  <si>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</si>
  <si>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</si>
  <si>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20,10,</t>
  </si>
  <si>
    <t>21,10,</t>
  </si>
  <si>
    <t>22,10-2</t>
  </si>
  <si>
    <t>26,09,</t>
  </si>
  <si>
    <t>03,10,</t>
  </si>
  <si>
    <t>10,10,</t>
  </si>
  <si>
    <t>15,10,</t>
  </si>
  <si>
    <t>22-2,</t>
  </si>
  <si>
    <t>22,10-м</t>
  </si>
  <si>
    <t>22-1м</t>
  </si>
  <si>
    <t>3т</t>
  </si>
  <si>
    <t>16т</t>
  </si>
  <si>
    <t>ник1,2т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</si>
</sst>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08.10.2025 - 15.10.2025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16,10,</v>
          </cell>
          <cell r="T5" t="str">
            <v>20,10,</v>
          </cell>
          <cell r="V5" t="str">
            <v>20,10,</v>
          </cell>
          <cell r="X5" t="str">
            <v>21,10,</v>
          </cell>
          <cell r="AE5" t="str">
            <v>26,09,</v>
          </cell>
          <cell r="AF5" t="str">
            <v>03,10,</v>
          </cell>
          <cell r="AG5" t="str">
            <v>10,10,</v>
          </cell>
          <cell r="AH5" t="str">
            <v>15,10,</v>
          </cell>
        </row>
        <row r="6">
          <cell r="E6">
            <v>131174.73699999999</v>
          </cell>
          <cell r="F6">
            <v>108017.295</v>
          </cell>
          <cell r="J6">
            <v>134910.62300000002</v>
          </cell>
          <cell r="K6">
            <v>-3735.886</v>
          </cell>
          <cell r="L6">
            <v>20270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9211</v>
          </cell>
          <cell r="U6">
            <v>0</v>
          </cell>
          <cell r="V6">
            <v>20390</v>
          </cell>
          <cell r="W6">
            <v>23761.318199999998</v>
          </cell>
          <cell r="X6">
            <v>27220</v>
          </cell>
          <cell r="AA6">
            <v>0</v>
          </cell>
          <cell r="AB6">
            <v>0</v>
          </cell>
          <cell r="AC6">
            <v>0</v>
          </cell>
          <cell r="AD6">
            <v>12368.146000000001</v>
          </cell>
          <cell r="AE6">
            <v>26252.693200000016</v>
          </cell>
          <cell r="AF6">
            <v>25990.851599999998</v>
          </cell>
          <cell r="AG6">
            <v>25302.067199999998</v>
          </cell>
          <cell r="AH6">
            <v>27027.334999999999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255.012</v>
          </cell>
          <cell r="D7">
            <v>575.05999999999995</v>
          </cell>
          <cell r="E7">
            <v>414.97199999999998</v>
          </cell>
          <cell r="F7">
            <v>405.63900000000001</v>
          </cell>
          <cell r="G7" t="str">
            <v>н</v>
          </cell>
          <cell r="H7">
            <v>1</v>
          </cell>
          <cell r="I7">
            <v>45</v>
          </cell>
          <cell r="J7">
            <v>439.68200000000002</v>
          </cell>
          <cell r="K7">
            <v>-24.710000000000036</v>
          </cell>
          <cell r="L7">
            <v>30</v>
          </cell>
          <cell r="V7">
            <v>100</v>
          </cell>
          <cell r="W7">
            <v>82.994399999999999</v>
          </cell>
          <cell r="X7">
            <v>100</v>
          </cell>
          <cell r="Y7">
            <v>7.6588179443432329</v>
          </cell>
          <cell r="Z7">
            <v>4.8875466296521211</v>
          </cell>
          <cell r="AD7">
            <v>0</v>
          </cell>
          <cell r="AE7">
            <v>120.7056</v>
          </cell>
          <cell r="AF7">
            <v>108.2268</v>
          </cell>
          <cell r="AG7">
            <v>94.0488</v>
          </cell>
          <cell r="AH7">
            <v>99.673000000000002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43.942</v>
          </cell>
          <cell r="D8">
            <v>1130.829</v>
          </cell>
          <cell r="E8">
            <v>578.64499999999998</v>
          </cell>
          <cell r="F8">
            <v>563.61800000000005</v>
          </cell>
          <cell r="G8" t="str">
            <v>ябл</v>
          </cell>
          <cell r="H8">
            <v>1</v>
          </cell>
          <cell r="I8">
            <v>45</v>
          </cell>
          <cell r="J8">
            <v>600.54300000000001</v>
          </cell>
          <cell r="K8">
            <v>-21.898000000000025</v>
          </cell>
          <cell r="L8">
            <v>50</v>
          </cell>
          <cell r="V8">
            <v>100</v>
          </cell>
          <cell r="W8">
            <v>115.729</v>
          </cell>
          <cell r="X8">
            <v>100</v>
          </cell>
          <cell r="Y8">
            <v>7.0303726810047618</v>
          </cell>
          <cell r="Z8">
            <v>4.8701535483759475</v>
          </cell>
          <cell r="AD8">
            <v>0</v>
          </cell>
          <cell r="AE8">
            <v>129.86520000000002</v>
          </cell>
          <cell r="AF8">
            <v>116.8104</v>
          </cell>
          <cell r="AG8">
            <v>127.3104</v>
          </cell>
          <cell r="AH8">
            <v>132.256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452.10199999999998</v>
          </cell>
          <cell r="D9">
            <v>3244.03</v>
          </cell>
          <cell r="E9">
            <v>2078.5920000000001</v>
          </cell>
          <cell r="F9">
            <v>1594.4659999999999</v>
          </cell>
          <cell r="G9">
            <v>0</v>
          </cell>
          <cell r="H9">
            <v>1</v>
          </cell>
          <cell r="I9">
            <v>45</v>
          </cell>
          <cell r="J9">
            <v>2057.4929999999999</v>
          </cell>
          <cell r="K9">
            <v>21.09900000000016</v>
          </cell>
          <cell r="L9">
            <v>500</v>
          </cell>
          <cell r="V9">
            <v>300</v>
          </cell>
          <cell r="W9">
            <v>415.71840000000003</v>
          </cell>
          <cell r="X9">
            <v>550</v>
          </cell>
          <cell r="Y9">
            <v>7.0828378055914767</v>
          </cell>
          <cell r="Z9">
            <v>3.8354472643019886</v>
          </cell>
          <cell r="AD9">
            <v>0</v>
          </cell>
          <cell r="AE9">
            <v>528.71760000000006</v>
          </cell>
          <cell r="AF9">
            <v>448.86919999999998</v>
          </cell>
          <cell r="AG9">
            <v>457.65559999999994</v>
          </cell>
          <cell r="AH9">
            <v>464.774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2394</v>
          </cell>
          <cell r="D10">
            <v>3109</v>
          </cell>
          <cell r="E10">
            <v>3413</v>
          </cell>
          <cell r="F10">
            <v>2037</v>
          </cell>
          <cell r="G10" t="str">
            <v>ябл</v>
          </cell>
          <cell r="H10">
            <v>0.4</v>
          </cell>
          <cell r="I10">
            <v>45</v>
          </cell>
          <cell r="J10">
            <v>3482</v>
          </cell>
          <cell r="K10">
            <v>-69</v>
          </cell>
          <cell r="L10">
            <v>400</v>
          </cell>
          <cell r="T10">
            <v>900</v>
          </cell>
          <cell r="V10">
            <v>500</v>
          </cell>
          <cell r="W10">
            <v>448.6</v>
          </cell>
          <cell r="X10">
            <v>500</v>
          </cell>
          <cell r="Y10">
            <v>7.6616139099420417</v>
          </cell>
          <cell r="Z10">
            <v>4.54079358002675</v>
          </cell>
          <cell r="AD10">
            <v>1170</v>
          </cell>
          <cell r="AE10">
            <v>509</v>
          </cell>
          <cell r="AF10">
            <v>463.8</v>
          </cell>
          <cell r="AG10">
            <v>455.8</v>
          </cell>
          <cell r="AH10">
            <v>560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1156</v>
          </cell>
          <cell r="D11">
            <v>6368</v>
          </cell>
          <cell r="E11">
            <v>4700</v>
          </cell>
          <cell r="F11">
            <v>2674</v>
          </cell>
          <cell r="G11">
            <v>0</v>
          </cell>
          <cell r="H11">
            <v>0.45</v>
          </cell>
          <cell r="I11">
            <v>45</v>
          </cell>
          <cell r="J11">
            <v>4870</v>
          </cell>
          <cell r="K11">
            <v>-170</v>
          </cell>
          <cell r="L11">
            <v>1300</v>
          </cell>
          <cell r="V11">
            <v>1400</v>
          </cell>
          <cell r="W11">
            <v>940</v>
          </cell>
          <cell r="X11">
            <v>1200</v>
          </cell>
          <cell r="Y11">
            <v>6.993617021276596</v>
          </cell>
          <cell r="Z11">
            <v>2.84468085106383</v>
          </cell>
          <cell r="AD11">
            <v>0</v>
          </cell>
          <cell r="AE11">
            <v>912.2</v>
          </cell>
          <cell r="AF11">
            <v>825.4</v>
          </cell>
          <cell r="AG11">
            <v>941.6</v>
          </cell>
          <cell r="AH11">
            <v>1074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2488</v>
          </cell>
          <cell r="D12">
            <v>6031</v>
          </cell>
          <cell r="E12">
            <v>5179</v>
          </cell>
          <cell r="F12">
            <v>3267</v>
          </cell>
          <cell r="G12">
            <v>0</v>
          </cell>
          <cell r="H12">
            <v>0.45</v>
          </cell>
          <cell r="I12">
            <v>45</v>
          </cell>
          <cell r="J12">
            <v>5257</v>
          </cell>
          <cell r="K12">
            <v>-78</v>
          </cell>
          <cell r="L12">
            <v>500</v>
          </cell>
          <cell r="T12">
            <v>2202</v>
          </cell>
          <cell r="V12">
            <v>400</v>
          </cell>
          <cell r="W12">
            <v>695</v>
          </cell>
          <cell r="X12">
            <v>800</v>
          </cell>
          <cell r="Y12">
            <v>7.1467625899280574</v>
          </cell>
          <cell r="Z12">
            <v>4.7007194244604316</v>
          </cell>
          <cell r="AD12">
            <v>1704</v>
          </cell>
          <cell r="AE12">
            <v>999.4</v>
          </cell>
          <cell r="AF12">
            <v>990.8</v>
          </cell>
          <cell r="AG12">
            <v>780</v>
          </cell>
          <cell r="AH12">
            <v>823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37</v>
          </cell>
          <cell r="D13">
            <v>131</v>
          </cell>
          <cell r="E13">
            <v>73</v>
          </cell>
          <cell r="F13">
            <v>91</v>
          </cell>
          <cell r="G13">
            <v>0</v>
          </cell>
          <cell r="H13">
            <v>0.4</v>
          </cell>
          <cell r="I13">
            <v>50</v>
          </cell>
          <cell r="J13">
            <v>76</v>
          </cell>
          <cell r="K13">
            <v>-3</v>
          </cell>
          <cell r="L13">
            <v>20</v>
          </cell>
          <cell r="W13">
            <v>14.6</v>
          </cell>
          <cell r="Y13">
            <v>7.602739726027397</v>
          </cell>
          <cell r="Z13">
            <v>6.2328767123287676</v>
          </cell>
          <cell r="AD13">
            <v>0</v>
          </cell>
          <cell r="AE13">
            <v>15.8</v>
          </cell>
          <cell r="AF13">
            <v>15.8</v>
          </cell>
          <cell r="AG13">
            <v>17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148</v>
          </cell>
          <cell r="D14">
            <v>734</v>
          </cell>
          <cell r="E14">
            <v>266</v>
          </cell>
          <cell r="F14">
            <v>603</v>
          </cell>
          <cell r="G14">
            <v>0</v>
          </cell>
          <cell r="H14">
            <v>0.17</v>
          </cell>
          <cell r="I14">
            <v>180</v>
          </cell>
          <cell r="J14">
            <v>284</v>
          </cell>
          <cell r="K14">
            <v>-18</v>
          </cell>
          <cell r="L14">
            <v>0</v>
          </cell>
          <cell r="W14">
            <v>53.2</v>
          </cell>
          <cell r="Y14">
            <v>11.334586466165414</v>
          </cell>
          <cell r="Z14">
            <v>11.334586466165414</v>
          </cell>
          <cell r="AD14">
            <v>0</v>
          </cell>
          <cell r="AE14">
            <v>72.400000000000006</v>
          </cell>
          <cell r="AF14">
            <v>81.400000000000006</v>
          </cell>
          <cell r="AG14">
            <v>66.400000000000006</v>
          </cell>
          <cell r="AH14">
            <v>58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115</v>
          </cell>
          <cell r="D15">
            <v>722</v>
          </cell>
          <cell r="E15">
            <v>408</v>
          </cell>
          <cell r="F15">
            <v>410</v>
          </cell>
          <cell r="G15">
            <v>0</v>
          </cell>
          <cell r="H15">
            <v>0.3</v>
          </cell>
          <cell r="I15">
            <v>40</v>
          </cell>
          <cell r="J15">
            <v>436</v>
          </cell>
          <cell r="K15">
            <v>-28</v>
          </cell>
          <cell r="L15">
            <v>50</v>
          </cell>
          <cell r="V15">
            <v>50</v>
          </cell>
          <cell r="W15">
            <v>81.599999999999994</v>
          </cell>
          <cell r="X15">
            <v>70</v>
          </cell>
          <cell r="Y15">
            <v>7.1078431372549025</v>
          </cell>
          <cell r="Z15">
            <v>5.0245098039215685</v>
          </cell>
          <cell r="AD15">
            <v>0</v>
          </cell>
          <cell r="AE15">
            <v>101</v>
          </cell>
          <cell r="AF15">
            <v>85.2</v>
          </cell>
          <cell r="AG15">
            <v>84.8</v>
          </cell>
          <cell r="AH15">
            <v>67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519</v>
          </cell>
          <cell r="D16">
            <v>3597</v>
          </cell>
          <cell r="E16">
            <v>1727</v>
          </cell>
          <cell r="F16">
            <v>2361</v>
          </cell>
          <cell r="G16">
            <v>0</v>
          </cell>
          <cell r="H16">
            <v>0.17</v>
          </cell>
          <cell r="I16">
            <v>180</v>
          </cell>
          <cell r="J16">
            <v>1762</v>
          </cell>
          <cell r="K16">
            <v>-35</v>
          </cell>
          <cell r="L16">
            <v>0</v>
          </cell>
          <cell r="T16">
            <v>210</v>
          </cell>
          <cell r="W16">
            <v>294.39999999999998</v>
          </cell>
          <cell r="X16">
            <v>500</v>
          </cell>
          <cell r="Y16">
            <v>9.718070652173914</v>
          </cell>
          <cell r="Z16">
            <v>8.0197010869565215</v>
          </cell>
          <cell r="AD16">
            <v>255</v>
          </cell>
          <cell r="AE16">
            <v>317.39999999999998</v>
          </cell>
          <cell r="AF16">
            <v>334</v>
          </cell>
          <cell r="AG16">
            <v>308.39999999999998</v>
          </cell>
          <cell r="AH16">
            <v>330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</v>
          </cell>
          <cell r="D17">
            <v>395</v>
          </cell>
          <cell r="E17">
            <v>269</v>
          </cell>
          <cell r="F17">
            <v>116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283</v>
          </cell>
          <cell r="K17">
            <v>-14</v>
          </cell>
          <cell r="L17">
            <v>50</v>
          </cell>
          <cell r="V17">
            <v>140</v>
          </cell>
          <cell r="W17">
            <v>53.8</v>
          </cell>
          <cell r="X17">
            <v>100</v>
          </cell>
          <cell r="Y17">
            <v>7.5464684014869894</v>
          </cell>
          <cell r="Z17">
            <v>2.1561338289962828</v>
          </cell>
          <cell r="AD17">
            <v>0</v>
          </cell>
          <cell r="AE17">
            <v>103.4</v>
          </cell>
          <cell r="AF17">
            <v>19.600000000000001</v>
          </cell>
          <cell r="AG17">
            <v>23.4</v>
          </cell>
          <cell r="AH17">
            <v>83</v>
          </cell>
          <cell r="AI17" t="str">
            <v>увел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73</v>
          </cell>
          <cell r="D18">
            <v>128</v>
          </cell>
          <cell r="E18">
            <v>106</v>
          </cell>
          <cell r="F18">
            <v>92</v>
          </cell>
          <cell r="G18" t="str">
            <v>н</v>
          </cell>
          <cell r="H18">
            <v>0.35</v>
          </cell>
          <cell r="I18">
            <v>45</v>
          </cell>
          <cell r="J18">
            <v>125</v>
          </cell>
          <cell r="K18">
            <v>-19</v>
          </cell>
          <cell r="L18">
            <v>20</v>
          </cell>
          <cell r="V18">
            <v>20</v>
          </cell>
          <cell r="W18">
            <v>21.2</v>
          </cell>
          <cell r="X18">
            <v>20</v>
          </cell>
          <cell r="Y18">
            <v>7.1698113207547172</v>
          </cell>
          <cell r="Z18">
            <v>4.3396226415094343</v>
          </cell>
          <cell r="AD18">
            <v>0</v>
          </cell>
          <cell r="AE18">
            <v>23.4</v>
          </cell>
          <cell r="AF18">
            <v>25.6</v>
          </cell>
          <cell r="AG18">
            <v>20.399999999999999</v>
          </cell>
          <cell r="AH18">
            <v>19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101</v>
          </cell>
          <cell r="D19">
            <v>157</v>
          </cell>
          <cell r="E19">
            <v>194</v>
          </cell>
          <cell r="F19">
            <v>56</v>
          </cell>
          <cell r="G19">
            <v>0</v>
          </cell>
          <cell r="H19">
            <v>0.35</v>
          </cell>
          <cell r="I19">
            <v>45</v>
          </cell>
          <cell r="J19">
            <v>195</v>
          </cell>
          <cell r="K19">
            <v>-1</v>
          </cell>
          <cell r="L19">
            <v>70</v>
          </cell>
          <cell r="V19">
            <v>100</v>
          </cell>
          <cell r="W19">
            <v>38.799999999999997</v>
          </cell>
          <cell r="X19">
            <v>50</v>
          </cell>
          <cell r="Y19">
            <v>7.1134020618556706</v>
          </cell>
          <cell r="Z19">
            <v>1.4432989690721651</v>
          </cell>
          <cell r="AD19">
            <v>0</v>
          </cell>
          <cell r="AE19">
            <v>31.2</v>
          </cell>
          <cell r="AF19">
            <v>31.2</v>
          </cell>
          <cell r="AG19">
            <v>31.6</v>
          </cell>
          <cell r="AH19">
            <v>62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401</v>
          </cell>
          <cell r="D20">
            <v>627</v>
          </cell>
          <cell r="E20">
            <v>538</v>
          </cell>
          <cell r="F20">
            <v>475</v>
          </cell>
          <cell r="G20">
            <v>0</v>
          </cell>
          <cell r="H20">
            <v>0.35</v>
          </cell>
          <cell r="I20">
            <v>45</v>
          </cell>
          <cell r="J20">
            <v>593</v>
          </cell>
          <cell r="K20">
            <v>-55</v>
          </cell>
          <cell r="L20">
            <v>50</v>
          </cell>
          <cell r="V20">
            <v>150</v>
          </cell>
          <cell r="W20">
            <v>107.6</v>
          </cell>
          <cell r="X20">
            <v>100</v>
          </cell>
          <cell r="Y20">
            <v>7.2026022304832722</v>
          </cell>
          <cell r="Z20">
            <v>4.414498141263941</v>
          </cell>
          <cell r="AD20">
            <v>0</v>
          </cell>
          <cell r="AE20">
            <v>114.4</v>
          </cell>
          <cell r="AF20">
            <v>111.6</v>
          </cell>
          <cell r="AG20">
            <v>107.2</v>
          </cell>
          <cell r="AH20">
            <v>174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184.929</v>
          </cell>
          <cell r="D21">
            <v>905.20399999999995</v>
          </cell>
          <cell r="E21">
            <v>619.52099999999996</v>
          </cell>
          <cell r="F21">
            <v>462.404</v>
          </cell>
          <cell r="G21">
            <v>0</v>
          </cell>
          <cell r="H21">
            <v>1</v>
          </cell>
          <cell r="I21">
            <v>50</v>
          </cell>
          <cell r="J21">
            <v>603.07299999999998</v>
          </cell>
          <cell r="K21">
            <v>16.447999999999979</v>
          </cell>
          <cell r="L21">
            <v>130</v>
          </cell>
          <cell r="V21">
            <v>150</v>
          </cell>
          <cell r="W21">
            <v>123.90419999999999</v>
          </cell>
          <cell r="X21">
            <v>150</v>
          </cell>
          <cell r="Y21">
            <v>7.2023708639416588</v>
          </cell>
          <cell r="Z21">
            <v>3.7319477467269069</v>
          </cell>
          <cell r="AD21">
            <v>0</v>
          </cell>
          <cell r="AE21">
            <v>115.4742</v>
          </cell>
          <cell r="AF21">
            <v>118.34739999999999</v>
          </cell>
          <cell r="AG21">
            <v>132.7902</v>
          </cell>
          <cell r="AH21">
            <v>140.42099999999999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1287.652</v>
          </cell>
          <cell r="D22">
            <v>7805.2389999999996</v>
          </cell>
          <cell r="E22">
            <v>5335.192</v>
          </cell>
          <cell r="F22">
            <v>3690.5250000000001</v>
          </cell>
          <cell r="G22">
            <v>0</v>
          </cell>
          <cell r="H22">
            <v>1</v>
          </cell>
          <cell r="I22">
            <v>50</v>
          </cell>
          <cell r="J22">
            <v>5442.0619999999999</v>
          </cell>
          <cell r="K22">
            <v>-106.86999999999989</v>
          </cell>
          <cell r="L22">
            <v>1000</v>
          </cell>
          <cell r="V22">
            <v>1500</v>
          </cell>
          <cell r="W22">
            <v>1052.0662</v>
          </cell>
          <cell r="X22">
            <v>1200</v>
          </cell>
          <cell r="Y22">
            <v>7.02477182519503</v>
          </cell>
          <cell r="Z22">
            <v>3.5078828689677515</v>
          </cell>
          <cell r="AD22">
            <v>74.861000000000004</v>
          </cell>
          <cell r="AE22">
            <v>1103.8036</v>
          </cell>
          <cell r="AF22">
            <v>1101.6816000000001</v>
          </cell>
          <cell r="AG22">
            <v>1039.364</v>
          </cell>
          <cell r="AH22">
            <v>1080.1849999999999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172.637</v>
          </cell>
          <cell r="D23">
            <v>396.45800000000003</v>
          </cell>
          <cell r="E23">
            <v>305.56299999999999</v>
          </cell>
          <cell r="F23">
            <v>252.02799999999999</v>
          </cell>
          <cell r="G23">
            <v>0</v>
          </cell>
          <cell r="H23">
            <v>1</v>
          </cell>
          <cell r="I23">
            <v>50</v>
          </cell>
          <cell r="J23">
            <v>310.13400000000001</v>
          </cell>
          <cell r="K23">
            <v>-4.5710000000000264</v>
          </cell>
          <cell r="L23">
            <v>30</v>
          </cell>
          <cell r="V23">
            <v>80</v>
          </cell>
          <cell r="W23">
            <v>61.1126</v>
          </cell>
          <cell r="X23">
            <v>90</v>
          </cell>
          <cell r="Y23">
            <v>7.396641609095342</v>
          </cell>
          <cell r="Z23">
            <v>4.1239940699626585</v>
          </cell>
          <cell r="AD23">
            <v>0</v>
          </cell>
          <cell r="AE23">
            <v>71.898600000000002</v>
          </cell>
          <cell r="AF23">
            <v>78.405799999999999</v>
          </cell>
          <cell r="AG23">
            <v>61.5398</v>
          </cell>
          <cell r="AH23">
            <v>112.13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109.288</v>
          </cell>
          <cell r="D24">
            <v>2989.11</v>
          </cell>
          <cell r="E24">
            <v>1658.93</v>
          </cell>
          <cell r="F24">
            <v>1431.972</v>
          </cell>
          <cell r="G24">
            <v>0</v>
          </cell>
          <cell r="H24">
            <v>1</v>
          </cell>
          <cell r="I24">
            <v>60</v>
          </cell>
          <cell r="J24">
            <v>1652.559</v>
          </cell>
          <cell r="K24">
            <v>6.3710000000000946</v>
          </cell>
          <cell r="L24">
            <v>400</v>
          </cell>
          <cell r="V24">
            <v>100</v>
          </cell>
          <cell r="W24">
            <v>331.786</v>
          </cell>
          <cell r="X24">
            <v>400</v>
          </cell>
          <cell r="Y24">
            <v>7.0285424942583461</v>
          </cell>
          <cell r="Z24">
            <v>4.3159506428842684</v>
          </cell>
          <cell r="AD24">
            <v>0</v>
          </cell>
          <cell r="AE24">
            <v>355.51480000000004</v>
          </cell>
          <cell r="AF24">
            <v>348.15320000000003</v>
          </cell>
          <cell r="AG24">
            <v>364.89140000000003</v>
          </cell>
          <cell r="AH24">
            <v>332.01299999999998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247.83199999999999</v>
          </cell>
          <cell r="D25">
            <v>918.85599999999999</v>
          </cell>
          <cell r="E25">
            <v>659.97299999999996</v>
          </cell>
          <cell r="F25">
            <v>493.279</v>
          </cell>
          <cell r="G25">
            <v>0</v>
          </cell>
          <cell r="H25">
            <v>1</v>
          </cell>
          <cell r="I25">
            <v>50</v>
          </cell>
          <cell r="J25">
            <v>647.07500000000005</v>
          </cell>
          <cell r="K25">
            <v>12.897999999999911</v>
          </cell>
          <cell r="L25">
            <v>80</v>
          </cell>
          <cell r="V25">
            <v>180</v>
          </cell>
          <cell r="W25">
            <v>131.99459999999999</v>
          </cell>
          <cell r="X25">
            <v>180</v>
          </cell>
          <cell r="Y25">
            <v>7.0705847057379625</v>
          </cell>
          <cell r="Z25">
            <v>3.7371150031895248</v>
          </cell>
          <cell r="AD25">
            <v>0</v>
          </cell>
          <cell r="AE25">
            <v>138.27699999999999</v>
          </cell>
          <cell r="AF25">
            <v>130.0026</v>
          </cell>
          <cell r="AG25">
            <v>130.45999999999998</v>
          </cell>
          <cell r="AH25">
            <v>185.792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51.847000000000001</v>
          </cell>
          <cell r="D26">
            <v>284.06599999999997</v>
          </cell>
          <cell r="E26">
            <v>156.755</v>
          </cell>
          <cell r="F26">
            <v>167.86699999999999</v>
          </cell>
          <cell r="G26">
            <v>0</v>
          </cell>
          <cell r="H26">
            <v>1</v>
          </cell>
          <cell r="I26">
            <v>60</v>
          </cell>
          <cell r="J26">
            <v>163.21100000000001</v>
          </cell>
          <cell r="K26">
            <v>-6.4560000000000173</v>
          </cell>
          <cell r="L26">
            <v>50</v>
          </cell>
          <cell r="W26">
            <v>31.350999999999999</v>
          </cell>
          <cell r="X26">
            <v>30</v>
          </cell>
          <cell r="Y26">
            <v>7.9061911900736819</v>
          </cell>
          <cell r="Z26">
            <v>5.3544384549137183</v>
          </cell>
          <cell r="AD26">
            <v>0</v>
          </cell>
          <cell r="AE26">
            <v>36.849800000000002</v>
          </cell>
          <cell r="AF26">
            <v>35.1736</v>
          </cell>
          <cell r="AG26">
            <v>37.077399999999997</v>
          </cell>
          <cell r="AH26">
            <v>38.776000000000003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327.43200000000002</v>
          </cell>
          <cell r="D27">
            <v>590.41300000000001</v>
          </cell>
          <cell r="E27">
            <v>488.464</v>
          </cell>
          <cell r="F27">
            <v>411.01400000000001</v>
          </cell>
          <cell r="G27">
            <v>0</v>
          </cell>
          <cell r="H27">
            <v>1</v>
          </cell>
          <cell r="I27">
            <v>60</v>
          </cell>
          <cell r="J27">
            <v>496.08600000000001</v>
          </cell>
          <cell r="K27">
            <v>-7.6220000000000141</v>
          </cell>
          <cell r="L27">
            <v>150</v>
          </cell>
          <cell r="V27">
            <v>50</v>
          </cell>
          <cell r="W27">
            <v>97.692800000000005</v>
          </cell>
          <cell r="X27">
            <v>100</v>
          </cell>
          <cell r="Y27">
            <v>7.2780593861574241</v>
          </cell>
          <cell r="Z27">
            <v>4.207208719578106</v>
          </cell>
          <cell r="AD27">
            <v>0</v>
          </cell>
          <cell r="AE27">
            <v>38.438800000000001</v>
          </cell>
          <cell r="AF27">
            <v>85.236599999999996</v>
          </cell>
          <cell r="AG27">
            <v>107.95340000000002</v>
          </cell>
          <cell r="AH27">
            <v>99.147999999999996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170.89699999999999</v>
          </cell>
          <cell r="D28">
            <v>616.48299999999995</v>
          </cell>
          <cell r="E28">
            <v>381.262</v>
          </cell>
          <cell r="F28">
            <v>392.93099999999998</v>
          </cell>
          <cell r="G28">
            <v>0</v>
          </cell>
          <cell r="H28">
            <v>1</v>
          </cell>
          <cell r="I28">
            <v>60</v>
          </cell>
          <cell r="J28">
            <v>379.19600000000003</v>
          </cell>
          <cell r="K28">
            <v>2.0659999999999741</v>
          </cell>
          <cell r="L28">
            <v>110</v>
          </cell>
          <cell r="W28">
            <v>76.252399999999994</v>
          </cell>
          <cell r="X28">
            <v>50</v>
          </cell>
          <cell r="Y28">
            <v>7.2513258599073618</v>
          </cell>
          <cell r="Z28">
            <v>5.1530312488524954</v>
          </cell>
          <cell r="AD28">
            <v>0</v>
          </cell>
          <cell r="AE28">
            <v>98.478999999999999</v>
          </cell>
          <cell r="AF28">
            <v>86.090800000000002</v>
          </cell>
          <cell r="AG28">
            <v>94.656199999999998</v>
          </cell>
          <cell r="AH28">
            <v>68.516000000000005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92.183999999999997</v>
          </cell>
          <cell r="D29">
            <v>139.26599999999999</v>
          </cell>
          <cell r="E29">
            <v>97.966999999999999</v>
          </cell>
          <cell r="F29">
            <v>128.178</v>
          </cell>
          <cell r="G29">
            <v>0</v>
          </cell>
          <cell r="H29">
            <v>1</v>
          </cell>
          <cell r="I29">
            <v>30</v>
          </cell>
          <cell r="J29">
            <v>101.91800000000001</v>
          </cell>
          <cell r="K29">
            <v>-3.9510000000000076</v>
          </cell>
          <cell r="L29">
            <v>0</v>
          </cell>
          <cell r="W29">
            <v>19.593399999999999</v>
          </cell>
          <cell r="X29">
            <v>20</v>
          </cell>
          <cell r="Y29">
            <v>7.5626486469933756</v>
          </cell>
          <cell r="Z29">
            <v>6.5418967611542662</v>
          </cell>
          <cell r="AD29">
            <v>0</v>
          </cell>
          <cell r="AE29">
            <v>26.1082</v>
          </cell>
          <cell r="AF29">
            <v>23.0336</v>
          </cell>
          <cell r="AG29">
            <v>22.844000000000001</v>
          </cell>
          <cell r="AH29">
            <v>21.582000000000001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99.350999999999999</v>
          </cell>
          <cell r="D30">
            <v>215.35</v>
          </cell>
          <cell r="E30">
            <v>126.327</v>
          </cell>
          <cell r="F30">
            <v>183.876</v>
          </cell>
          <cell r="G30" t="str">
            <v>н</v>
          </cell>
          <cell r="H30">
            <v>1</v>
          </cell>
          <cell r="I30">
            <v>30</v>
          </cell>
          <cell r="J30">
            <v>120.85299999999999</v>
          </cell>
          <cell r="K30">
            <v>5.4740000000000038</v>
          </cell>
          <cell r="L30">
            <v>20</v>
          </cell>
          <cell r="W30">
            <v>25.2654</v>
          </cell>
          <cell r="Y30">
            <v>8.0693755095901913</v>
          </cell>
          <cell r="Z30">
            <v>7.2777790971051326</v>
          </cell>
          <cell r="AD30">
            <v>0</v>
          </cell>
          <cell r="AE30">
            <v>35.2134</v>
          </cell>
          <cell r="AF30">
            <v>28.717599999999997</v>
          </cell>
          <cell r="AG30">
            <v>32.590600000000002</v>
          </cell>
          <cell r="AH30">
            <v>19.768000000000001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450.50799999999998</v>
          </cell>
          <cell r="D31">
            <v>2460.5070000000001</v>
          </cell>
          <cell r="E31">
            <v>1421.7139999999999</v>
          </cell>
          <cell r="F31">
            <v>1430.8440000000001</v>
          </cell>
          <cell r="G31">
            <v>0</v>
          </cell>
          <cell r="H31">
            <v>1</v>
          </cell>
          <cell r="I31">
            <v>30</v>
          </cell>
          <cell r="J31">
            <v>1490.8240000000001</v>
          </cell>
          <cell r="K31">
            <v>-69.110000000000127</v>
          </cell>
          <cell r="L31">
            <v>240</v>
          </cell>
          <cell r="V31">
            <v>100</v>
          </cell>
          <cell r="W31">
            <v>284.34280000000001</v>
          </cell>
          <cell r="X31">
            <v>220</v>
          </cell>
          <cell r="Y31">
            <v>7.0015629022433483</v>
          </cell>
          <cell r="Z31">
            <v>5.0321091302470116</v>
          </cell>
          <cell r="AD31">
            <v>0</v>
          </cell>
          <cell r="AE31">
            <v>401.41219999999998</v>
          </cell>
          <cell r="AF31">
            <v>369.26100000000002</v>
          </cell>
          <cell r="AG31">
            <v>338.57920000000001</v>
          </cell>
          <cell r="AH31">
            <v>245.24199999999999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87.372</v>
          </cell>
          <cell r="D32">
            <v>160.22399999999999</v>
          </cell>
          <cell r="E32">
            <v>56.61</v>
          </cell>
          <cell r="F32">
            <v>189.49</v>
          </cell>
          <cell r="G32">
            <v>0</v>
          </cell>
          <cell r="H32">
            <v>1</v>
          </cell>
          <cell r="I32">
            <v>40</v>
          </cell>
          <cell r="J32">
            <v>56.65</v>
          </cell>
          <cell r="K32">
            <v>-3.9999999999999147E-2</v>
          </cell>
          <cell r="L32">
            <v>0</v>
          </cell>
          <cell r="W32">
            <v>11.321999999999999</v>
          </cell>
          <cell r="Y32">
            <v>16.736442324677622</v>
          </cell>
          <cell r="Z32">
            <v>16.736442324677622</v>
          </cell>
          <cell r="AD32">
            <v>0</v>
          </cell>
          <cell r="AE32">
            <v>27.809800000000003</v>
          </cell>
          <cell r="AF32">
            <v>18.463799999999999</v>
          </cell>
          <cell r="AG32">
            <v>18.7164</v>
          </cell>
          <cell r="AH32">
            <v>11.694000000000001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63.573</v>
          </cell>
          <cell r="D33">
            <v>219.696</v>
          </cell>
          <cell r="E33">
            <v>82.82</v>
          </cell>
          <cell r="F33">
            <v>200.44900000000001</v>
          </cell>
          <cell r="G33" t="str">
            <v>н</v>
          </cell>
          <cell r="H33">
            <v>1</v>
          </cell>
          <cell r="I33">
            <v>35</v>
          </cell>
          <cell r="J33">
            <v>87.5</v>
          </cell>
          <cell r="K33">
            <v>-4.6800000000000068</v>
          </cell>
          <cell r="L33">
            <v>0</v>
          </cell>
          <cell r="W33">
            <v>16.564</v>
          </cell>
          <cell r="Y33">
            <v>12.101485148514852</v>
          </cell>
          <cell r="Z33">
            <v>12.101485148514852</v>
          </cell>
          <cell r="AD33">
            <v>0</v>
          </cell>
          <cell r="AE33">
            <v>29.194799999999997</v>
          </cell>
          <cell r="AF33">
            <v>15.586400000000001</v>
          </cell>
          <cell r="AG33">
            <v>28.036200000000001</v>
          </cell>
          <cell r="AH33">
            <v>11.867000000000001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1.6739999999999999</v>
          </cell>
          <cell r="D34">
            <v>1645.702</v>
          </cell>
          <cell r="E34">
            <v>1060.4590000000001</v>
          </cell>
          <cell r="F34">
            <v>552.14300000000003</v>
          </cell>
          <cell r="G34">
            <v>0</v>
          </cell>
          <cell r="H34">
            <v>1</v>
          </cell>
          <cell r="I34">
            <v>30</v>
          </cell>
          <cell r="J34">
            <v>1021.732</v>
          </cell>
          <cell r="K34">
            <v>38.727000000000089</v>
          </cell>
          <cell r="L34">
            <v>140</v>
          </cell>
          <cell r="V34">
            <v>500</v>
          </cell>
          <cell r="W34">
            <v>212.09180000000001</v>
          </cell>
          <cell r="X34">
            <v>300</v>
          </cell>
          <cell r="Y34">
            <v>7.0353639320332046</v>
          </cell>
          <cell r="Z34">
            <v>2.6033208261705547</v>
          </cell>
          <cell r="AD34">
            <v>0</v>
          </cell>
          <cell r="AE34">
            <v>31.2606</v>
          </cell>
          <cell r="AF34">
            <v>133.37899999999999</v>
          </cell>
          <cell r="AG34">
            <v>136.048</v>
          </cell>
          <cell r="AH34">
            <v>211.22399999999999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16.381</v>
          </cell>
          <cell r="D35">
            <v>10.826000000000001</v>
          </cell>
          <cell r="E35">
            <v>5.476</v>
          </cell>
          <cell r="F35">
            <v>21.731000000000002</v>
          </cell>
          <cell r="G35" t="str">
            <v>н</v>
          </cell>
          <cell r="H35">
            <v>1</v>
          </cell>
          <cell r="I35">
            <v>45</v>
          </cell>
          <cell r="J35">
            <v>5.2</v>
          </cell>
          <cell r="K35">
            <v>0.2759999999999998</v>
          </cell>
          <cell r="L35">
            <v>10</v>
          </cell>
          <cell r="W35">
            <v>1.0952</v>
          </cell>
          <cell r="Y35">
            <v>28.972790357925497</v>
          </cell>
          <cell r="Z35">
            <v>19.842037983929877</v>
          </cell>
          <cell r="AD35">
            <v>0</v>
          </cell>
          <cell r="AE35">
            <v>0.89300000000000002</v>
          </cell>
          <cell r="AF35">
            <v>0.71679999999999999</v>
          </cell>
          <cell r="AG35">
            <v>3.9938000000000002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29.673999999999999</v>
          </cell>
          <cell r="E36">
            <v>8.0690000000000008</v>
          </cell>
          <cell r="F36">
            <v>21.605</v>
          </cell>
          <cell r="G36" t="str">
            <v>н</v>
          </cell>
          <cell r="H36">
            <v>1</v>
          </cell>
          <cell r="I36">
            <v>45</v>
          </cell>
          <cell r="J36">
            <v>8.3000000000000007</v>
          </cell>
          <cell r="K36">
            <v>-0.23099999999999987</v>
          </cell>
          <cell r="L36">
            <v>0</v>
          </cell>
          <cell r="W36">
            <v>1.6138000000000001</v>
          </cell>
          <cell r="Y36">
            <v>13.387656463006568</v>
          </cell>
          <cell r="Z36">
            <v>13.387656463006568</v>
          </cell>
          <cell r="AD36">
            <v>0</v>
          </cell>
          <cell r="AE36">
            <v>0.18560000000000001</v>
          </cell>
          <cell r="AF36">
            <v>1.7934000000000001</v>
          </cell>
          <cell r="AG36">
            <v>1.9762</v>
          </cell>
          <cell r="AH36">
            <v>0.88700000000000001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9.1140000000000008</v>
          </cell>
          <cell r="D37">
            <v>32.377000000000002</v>
          </cell>
          <cell r="E37">
            <v>2.7170000000000001</v>
          </cell>
          <cell r="F37">
            <v>38.774000000000001</v>
          </cell>
          <cell r="G37" t="str">
            <v>н</v>
          </cell>
          <cell r="H37">
            <v>1</v>
          </cell>
          <cell r="I37">
            <v>45</v>
          </cell>
          <cell r="J37">
            <v>2.6</v>
          </cell>
          <cell r="K37">
            <v>0.11699999999999999</v>
          </cell>
          <cell r="L37">
            <v>0</v>
          </cell>
          <cell r="W37">
            <v>0.54339999999999999</v>
          </cell>
          <cell r="Y37">
            <v>71.354435038645562</v>
          </cell>
          <cell r="Z37">
            <v>71.354435038645562</v>
          </cell>
          <cell r="AD37">
            <v>0</v>
          </cell>
          <cell r="AE37">
            <v>0.54400000000000004</v>
          </cell>
          <cell r="AF37">
            <v>1.9920000000000002</v>
          </cell>
          <cell r="AG37">
            <v>3.0824000000000003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1830</v>
          </cell>
          <cell r="D38">
            <v>893</v>
          </cell>
          <cell r="E38">
            <v>1219</v>
          </cell>
          <cell r="F38">
            <v>1465</v>
          </cell>
          <cell r="G38" t="str">
            <v>отк</v>
          </cell>
          <cell r="H38">
            <v>0.35</v>
          </cell>
          <cell r="I38">
            <v>40</v>
          </cell>
          <cell r="J38">
            <v>1259</v>
          </cell>
          <cell r="K38">
            <v>-40</v>
          </cell>
          <cell r="L38">
            <v>0</v>
          </cell>
          <cell r="V38">
            <v>200</v>
          </cell>
          <cell r="W38">
            <v>243.8</v>
          </cell>
          <cell r="X38">
            <v>100</v>
          </cell>
          <cell r="Y38">
            <v>7.2395406070549626</v>
          </cell>
          <cell r="Z38">
            <v>6.0090237899917964</v>
          </cell>
          <cell r="AD38">
            <v>0</v>
          </cell>
          <cell r="AE38">
            <v>466.2</v>
          </cell>
          <cell r="AF38">
            <v>434.2</v>
          </cell>
          <cell r="AG38">
            <v>258.8</v>
          </cell>
          <cell r="AH38">
            <v>266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1366</v>
          </cell>
          <cell r="D39">
            <v>4909</v>
          </cell>
          <cell r="E39">
            <v>3468</v>
          </cell>
          <cell r="F39">
            <v>2724</v>
          </cell>
          <cell r="G39">
            <v>0</v>
          </cell>
          <cell r="H39">
            <v>0.4</v>
          </cell>
          <cell r="I39">
            <v>40</v>
          </cell>
          <cell r="J39">
            <v>3552</v>
          </cell>
          <cell r="K39">
            <v>-84</v>
          </cell>
          <cell r="L39">
            <v>450</v>
          </cell>
          <cell r="T39">
            <v>804</v>
          </cell>
          <cell r="V39">
            <v>300</v>
          </cell>
          <cell r="W39">
            <v>583.20000000000005</v>
          </cell>
          <cell r="X39">
            <v>700</v>
          </cell>
          <cell r="Y39">
            <v>7.157064471879286</v>
          </cell>
          <cell r="Z39">
            <v>4.6707818930041149</v>
          </cell>
          <cell r="AD39">
            <v>552</v>
          </cell>
          <cell r="AE39">
            <v>753.6</v>
          </cell>
          <cell r="AF39">
            <v>651.6</v>
          </cell>
          <cell r="AG39">
            <v>651.4</v>
          </cell>
          <cell r="AH39">
            <v>670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2963</v>
          </cell>
          <cell r="D40">
            <v>4376</v>
          </cell>
          <cell r="E40">
            <v>4357</v>
          </cell>
          <cell r="F40">
            <v>2886</v>
          </cell>
          <cell r="G40">
            <v>0</v>
          </cell>
          <cell r="H40">
            <v>0.45</v>
          </cell>
          <cell r="I40">
            <v>45</v>
          </cell>
          <cell r="J40">
            <v>4467</v>
          </cell>
          <cell r="K40">
            <v>-110</v>
          </cell>
          <cell r="L40">
            <v>500</v>
          </cell>
          <cell r="V40">
            <v>900</v>
          </cell>
          <cell r="W40">
            <v>671.4</v>
          </cell>
          <cell r="X40">
            <v>900</v>
          </cell>
          <cell r="Y40">
            <v>7.724158474828716</v>
          </cell>
          <cell r="Z40">
            <v>4.2984807864164436</v>
          </cell>
          <cell r="AD40">
            <v>1000</v>
          </cell>
          <cell r="AE40">
            <v>692</v>
          </cell>
          <cell r="AF40">
            <v>625.20000000000005</v>
          </cell>
          <cell r="AG40">
            <v>666.6</v>
          </cell>
          <cell r="AH40">
            <v>858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353.64499999999998</v>
          </cell>
          <cell r="D41">
            <v>2389.5990000000002</v>
          </cell>
          <cell r="E41">
            <v>1470.0840000000001</v>
          </cell>
          <cell r="F41">
            <v>1233.42</v>
          </cell>
          <cell r="G41">
            <v>0</v>
          </cell>
          <cell r="H41">
            <v>1</v>
          </cell>
          <cell r="I41">
            <v>40</v>
          </cell>
          <cell r="J41">
            <v>1407.203</v>
          </cell>
          <cell r="K41">
            <v>62.881000000000085</v>
          </cell>
          <cell r="L41">
            <v>270</v>
          </cell>
          <cell r="V41">
            <v>200</v>
          </cell>
          <cell r="W41">
            <v>294.01679999999999</v>
          </cell>
          <cell r="X41">
            <v>350</v>
          </cell>
          <cell r="Y41">
            <v>6.9840226816971009</v>
          </cell>
          <cell r="Z41">
            <v>4.1950664043687302</v>
          </cell>
          <cell r="AD41">
            <v>0</v>
          </cell>
          <cell r="AE41">
            <v>267.31119999999999</v>
          </cell>
          <cell r="AF41">
            <v>315.68060000000003</v>
          </cell>
          <cell r="AG41">
            <v>313.0204</v>
          </cell>
          <cell r="AH41">
            <v>290.71699999999998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350</v>
          </cell>
          <cell r="D42">
            <v>2023</v>
          </cell>
          <cell r="E42">
            <v>851</v>
          </cell>
          <cell r="F42">
            <v>1491</v>
          </cell>
          <cell r="G42">
            <v>0</v>
          </cell>
          <cell r="H42">
            <v>0.1</v>
          </cell>
          <cell r="I42">
            <v>730</v>
          </cell>
          <cell r="J42">
            <v>884</v>
          </cell>
          <cell r="K42">
            <v>-33</v>
          </cell>
          <cell r="L42">
            <v>0</v>
          </cell>
          <cell r="W42">
            <v>170.2</v>
          </cell>
          <cell r="Y42">
            <v>8.7602820211515873</v>
          </cell>
          <cell r="Z42">
            <v>8.7602820211515873</v>
          </cell>
          <cell r="AD42">
            <v>0</v>
          </cell>
          <cell r="AE42">
            <v>175.2</v>
          </cell>
          <cell r="AF42">
            <v>212.8</v>
          </cell>
          <cell r="AG42">
            <v>192.8</v>
          </cell>
          <cell r="AH42">
            <v>169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137</v>
          </cell>
          <cell r="D43">
            <v>1990</v>
          </cell>
          <cell r="E43">
            <v>1061</v>
          </cell>
          <cell r="F43">
            <v>1025</v>
          </cell>
          <cell r="G43">
            <v>0</v>
          </cell>
          <cell r="H43">
            <v>0.35</v>
          </cell>
          <cell r="I43">
            <v>40</v>
          </cell>
          <cell r="J43">
            <v>1102</v>
          </cell>
          <cell r="K43">
            <v>-41</v>
          </cell>
          <cell r="L43">
            <v>0</v>
          </cell>
          <cell r="V43">
            <v>200</v>
          </cell>
          <cell r="W43">
            <v>212.2</v>
          </cell>
          <cell r="X43">
            <v>270</v>
          </cell>
          <cell r="Y43">
            <v>7.0452403393025449</v>
          </cell>
          <cell r="Z43">
            <v>4.8303487276154575</v>
          </cell>
          <cell r="AD43">
            <v>0</v>
          </cell>
          <cell r="AE43">
            <v>240.2</v>
          </cell>
          <cell r="AF43">
            <v>246.6</v>
          </cell>
          <cell r="AG43">
            <v>226.8</v>
          </cell>
          <cell r="AH43">
            <v>267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80.792000000000002</v>
          </cell>
          <cell r="D44">
            <v>433.05700000000002</v>
          </cell>
          <cell r="E44">
            <v>239.828</v>
          </cell>
          <cell r="F44">
            <v>268.26900000000001</v>
          </cell>
          <cell r="G44">
            <v>0</v>
          </cell>
          <cell r="H44">
            <v>1</v>
          </cell>
          <cell r="I44">
            <v>40</v>
          </cell>
          <cell r="J44">
            <v>249.16</v>
          </cell>
          <cell r="K44">
            <v>-9.3319999999999936</v>
          </cell>
          <cell r="L44">
            <v>0</v>
          </cell>
          <cell r="V44">
            <v>50</v>
          </cell>
          <cell r="W44">
            <v>47.965600000000002</v>
          </cell>
          <cell r="X44">
            <v>50</v>
          </cell>
          <cell r="Y44">
            <v>7.677773237486865</v>
          </cell>
          <cell r="Z44">
            <v>5.5929457778074285</v>
          </cell>
          <cell r="AD44">
            <v>0</v>
          </cell>
          <cell r="AE44">
            <v>63.243399999999994</v>
          </cell>
          <cell r="AF44">
            <v>60.691800000000001</v>
          </cell>
          <cell r="AG44">
            <v>54.489200000000004</v>
          </cell>
          <cell r="AH44">
            <v>68.790999999999997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612</v>
          </cell>
          <cell r="D45">
            <v>893</v>
          </cell>
          <cell r="E45">
            <v>724</v>
          </cell>
          <cell r="F45">
            <v>752</v>
          </cell>
          <cell r="G45">
            <v>0</v>
          </cell>
          <cell r="H45">
            <v>0.4</v>
          </cell>
          <cell r="I45">
            <v>35</v>
          </cell>
          <cell r="J45">
            <v>744</v>
          </cell>
          <cell r="K45">
            <v>-20</v>
          </cell>
          <cell r="L45">
            <v>150</v>
          </cell>
          <cell r="W45">
            <v>144.80000000000001</v>
          </cell>
          <cell r="X45">
            <v>120</v>
          </cell>
          <cell r="Y45">
            <v>7.0580110497237563</v>
          </cell>
          <cell r="Z45">
            <v>5.193370165745856</v>
          </cell>
          <cell r="AD45">
            <v>0</v>
          </cell>
          <cell r="AE45">
            <v>198.8</v>
          </cell>
          <cell r="AF45">
            <v>190.4</v>
          </cell>
          <cell r="AG45">
            <v>173.2</v>
          </cell>
          <cell r="AH45">
            <v>161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59</v>
          </cell>
          <cell r="D46">
            <v>3202</v>
          </cell>
          <cell r="E46">
            <v>1956</v>
          </cell>
          <cell r="F46">
            <v>1261</v>
          </cell>
          <cell r="G46">
            <v>0</v>
          </cell>
          <cell r="H46">
            <v>0.4</v>
          </cell>
          <cell r="I46">
            <v>40</v>
          </cell>
          <cell r="J46">
            <v>1984</v>
          </cell>
          <cell r="K46">
            <v>-28</v>
          </cell>
          <cell r="L46">
            <v>600</v>
          </cell>
          <cell r="V46">
            <v>400</v>
          </cell>
          <cell r="W46">
            <v>391.2</v>
          </cell>
          <cell r="X46">
            <v>500</v>
          </cell>
          <cell r="Y46">
            <v>7.0577709611451942</v>
          </cell>
          <cell r="Z46">
            <v>3.2234151329243357</v>
          </cell>
          <cell r="AD46">
            <v>0</v>
          </cell>
          <cell r="AE46">
            <v>416.8</v>
          </cell>
          <cell r="AF46">
            <v>397.2</v>
          </cell>
          <cell r="AG46">
            <v>397</v>
          </cell>
          <cell r="AH46">
            <v>370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91.066999999999993</v>
          </cell>
          <cell r="D47">
            <v>188.38800000000001</v>
          </cell>
          <cell r="E47">
            <v>153.80000000000001</v>
          </cell>
          <cell r="F47">
            <v>122.73699999999999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159.51400000000001</v>
          </cell>
          <cell r="K47">
            <v>-5.7139999999999986</v>
          </cell>
          <cell r="L47">
            <v>50</v>
          </cell>
          <cell r="V47">
            <v>30</v>
          </cell>
          <cell r="W47">
            <v>30.76</v>
          </cell>
          <cell r="X47">
            <v>30</v>
          </cell>
          <cell r="Y47">
            <v>7.5662223667100124</v>
          </cell>
          <cell r="Z47">
            <v>3.9901495448634585</v>
          </cell>
          <cell r="AD47">
            <v>0</v>
          </cell>
          <cell r="AE47">
            <v>32.924400000000006</v>
          </cell>
          <cell r="AF47">
            <v>29.843599999999999</v>
          </cell>
          <cell r="AG47">
            <v>31.595999999999997</v>
          </cell>
          <cell r="AH47">
            <v>30.606999999999999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127.44799999999999</v>
          </cell>
          <cell r="D48">
            <v>1111.329</v>
          </cell>
          <cell r="E48">
            <v>682.99099999999999</v>
          </cell>
          <cell r="F48">
            <v>549.29</v>
          </cell>
          <cell r="G48">
            <v>0</v>
          </cell>
          <cell r="H48">
            <v>1</v>
          </cell>
          <cell r="I48">
            <v>40</v>
          </cell>
          <cell r="J48">
            <v>678.94</v>
          </cell>
          <cell r="K48">
            <v>4.0509999999999309</v>
          </cell>
          <cell r="L48">
            <v>100</v>
          </cell>
          <cell r="V48">
            <v>150</v>
          </cell>
          <cell r="W48">
            <v>136.59819999999999</v>
          </cell>
          <cell r="X48">
            <v>160</v>
          </cell>
          <cell r="Y48">
            <v>7.0227133300438807</v>
          </cell>
          <cell r="Z48">
            <v>4.0212096499075392</v>
          </cell>
          <cell r="AD48">
            <v>0</v>
          </cell>
          <cell r="AE48">
            <v>144.7886</v>
          </cell>
          <cell r="AF48">
            <v>152.44220000000001</v>
          </cell>
          <cell r="AG48">
            <v>135.0538</v>
          </cell>
          <cell r="AH48">
            <v>138.91200000000001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700</v>
          </cell>
          <cell r="D49">
            <v>1702</v>
          </cell>
          <cell r="E49">
            <v>1213</v>
          </cell>
          <cell r="F49">
            <v>1161</v>
          </cell>
          <cell r="G49" t="str">
            <v>лид, я</v>
          </cell>
          <cell r="H49">
            <v>0.35</v>
          </cell>
          <cell r="I49">
            <v>40</v>
          </cell>
          <cell r="J49">
            <v>1247</v>
          </cell>
          <cell r="K49">
            <v>-34</v>
          </cell>
          <cell r="L49">
            <v>200</v>
          </cell>
          <cell r="V49">
            <v>100</v>
          </cell>
          <cell r="W49">
            <v>242.6</v>
          </cell>
          <cell r="X49">
            <v>250</v>
          </cell>
          <cell r="Y49">
            <v>7.0527617477328937</v>
          </cell>
          <cell r="Z49">
            <v>4.7856553998351199</v>
          </cell>
          <cell r="AD49">
            <v>0</v>
          </cell>
          <cell r="AE49">
            <v>288.39999999999998</v>
          </cell>
          <cell r="AF49">
            <v>281.2</v>
          </cell>
          <cell r="AG49">
            <v>274.2</v>
          </cell>
          <cell r="AH49">
            <v>275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21</v>
          </cell>
          <cell r="D50">
            <v>3638</v>
          </cell>
          <cell r="E50">
            <v>2145</v>
          </cell>
          <cell r="F50">
            <v>1455</v>
          </cell>
          <cell r="G50" t="str">
            <v>оконч</v>
          </cell>
          <cell r="H50">
            <v>0.35</v>
          </cell>
          <cell r="I50">
            <v>40</v>
          </cell>
          <cell r="J50">
            <v>2234</v>
          </cell>
          <cell r="K50">
            <v>-89</v>
          </cell>
          <cell r="L50">
            <v>500</v>
          </cell>
          <cell r="V50">
            <v>600</v>
          </cell>
          <cell r="W50">
            <v>429</v>
          </cell>
          <cell r="X50">
            <v>550</v>
          </cell>
          <cell r="Y50">
            <v>7.2377622377622375</v>
          </cell>
          <cell r="Z50">
            <v>3.3916083916083917</v>
          </cell>
          <cell r="AD50">
            <v>0</v>
          </cell>
          <cell r="AE50">
            <v>510.2</v>
          </cell>
          <cell r="AF50">
            <v>417.4</v>
          </cell>
          <cell r="AG50">
            <v>386.2</v>
          </cell>
          <cell r="AH50">
            <v>479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450</v>
          </cell>
          <cell r="D51">
            <v>1724</v>
          </cell>
          <cell r="E51">
            <v>1104</v>
          </cell>
          <cell r="F51">
            <v>1034</v>
          </cell>
          <cell r="G51">
            <v>0</v>
          </cell>
          <cell r="H51">
            <v>0.4</v>
          </cell>
          <cell r="I51">
            <v>35</v>
          </cell>
          <cell r="J51">
            <v>1154</v>
          </cell>
          <cell r="K51">
            <v>-50</v>
          </cell>
          <cell r="L51">
            <v>200</v>
          </cell>
          <cell r="V51">
            <v>100</v>
          </cell>
          <cell r="W51">
            <v>220.8</v>
          </cell>
          <cell r="X51">
            <v>220</v>
          </cell>
          <cell r="Y51">
            <v>7.0380434782608692</v>
          </cell>
          <cell r="Z51">
            <v>4.682971014492753</v>
          </cell>
          <cell r="AD51">
            <v>0</v>
          </cell>
          <cell r="AE51">
            <v>281.60000000000002</v>
          </cell>
          <cell r="AF51">
            <v>242.6</v>
          </cell>
          <cell r="AG51">
            <v>245</v>
          </cell>
          <cell r="AH51">
            <v>247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92.001999999999995</v>
          </cell>
          <cell r="D52">
            <v>1836.04</v>
          </cell>
          <cell r="E52">
            <v>903.87099999999998</v>
          </cell>
          <cell r="F52">
            <v>960.39800000000002</v>
          </cell>
          <cell r="G52">
            <v>0</v>
          </cell>
          <cell r="H52">
            <v>1</v>
          </cell>
          <cell r="I52">
            <v>50</v>
          </cell>
          <cell r="J52">
            <v>964.43600000000004</v>
          </cell>
          <cell r="K52">
            <v>-60.565000000000055</v>
          </cell>
          <cell r="L52">
            <v>100</v>
          </cell>
          <cell r="V52">
            <v>100</v>
          </cell>
          <cell r="W52">
            <v>180.77420000000001</v>
          </cell>
          <cell r="X52">
            <v>150</v>
          </cell>
          <cell r="Y52">
            <v>7.2488109475799094</v>
          </cell>
          <cell r="Z52">
            <v>5.3126939574341909</v>
          </cell>
          <cell r="AD52">
            <v>0</v>
          </cell>
          <cell r="AE52">
            <v>70.16040000000001</v>
          </cell>
          <cell r="AF52">
            <v>141.61359999999999</v>
          </cell>
          <cell r="AG52">
            <v>204.70679999999999</v>
          </cell>
          <cell r="AH52">
            <v>235.2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1407.4280000000001</v>
          </cell>
          <cell r="D53">
            <v>329.452</v>
          </cell>
          <cell r="E53">
            <v>579.26</v>
          </cell>
          <cell r="F53">
            <v>1146.806</v>
          </cell>
          <cell r="G53" t="str">
            <v>н</v>
          </cell>
          <cell r="H53">
            <v>1</v>
          </cell>
          <cell r="I53">
            <v>50</v>
          </cell>
          <cell r="J53">
            <v>582.35699999999997</v>
          </cell>
          <cell r="K53">
            <v>-3.09699999999998</v>
          </cell>
          <cell r="L53">
            <v>100</v>
          </cell>
          <cell r="V53">
            <v>100</v>
          </cell>
          <cell r="W53">
            <v>115.852</v>
          </cell>
          <cell r="Y53">
            <v>11.6252287401167</v>
          </cell>
          <cell r="Z53">
            <v>9.8988882367158091</v>
          </cell>
          <cell r="AD53">
            <v>0</v>
          </cell>
          <cell r="AE53">
            <v>238.5532</v>
          </cell>
          <cell r="AF53">
            <v>160.51600000000002</v>
          </cell>
          <cell r="AG53">
            <v>126.14500000000001</v>
          </cell>
          <cell r="AH53">
            <v>137.92099999999999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18.062000000000001</v>
          </cell>
          <cell r="D54">
            <v>60.238</v>
          </cell>
          <cell r="E54">
            <v>27.08</v>
          </cell>
          <cell r="F54">
            <v>51.22</v>
          </cell>
          <cell r="G54">
            <v>0</v>
          </cell>
          <cell r="H54">
            <v>1</v>
          </cell>
          <cell r="I54">
            <v>50</v>
          </cell>
          <cell r="J54">
            <v>33.6</v>
          </cell>
          <cell r="K54">
            <v>-6.5200000000000031</v>
          </cell>
          <cell r="L54">
            <v>0</v>
          </cell>
          <cell r="W54">
            <v>5.4159999999999995</v>
          </cell>
          <cell r="Y54">
            <v>9.4571639586410647</v>
          </cell>
          <cell r="Z54">
            <v>9.4571639586410647</v>
          </cell>
          <cell r="AD54">
            <v>0</v>
          </cell>
          <cell r="AE54">
            <v>4.2051999999999996</v>
          </cell>
          <cell r="AF54">
            <v>7.8337999999999992</v>
          </cell>
          <cell r="AG54">
            <v>6.0213999999999999</v>
          </cell>
          <cell r="AH54">
            <v>6.0220000000000002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1585.3979999999999</v>
          </cell>
          <cell r="D55">
            <v>5449.7139999999999</v>
          </cell>
          <cell r="E55">
            <v>4286.9129999999996</v>
          </cell>
          <cell r="F55">
            <v>2671.6509999999998</v>
          </cell>
          <cell r="G55">
            <v>0</v>
          </cell>
          <cell r="H55">
            <v>1</v>
          </cell>
          <cell r="I55">
            <v>40</v>
          </cell>
          <cell r="J55">
            <v>4289.3130000000001</v>
          </cell>
          <cell r="K55">
            <v>-2.4000000000005457</v>
          </cell>
          <cell r="L55">
            <v>800</v>
          </cell>
          <cell r="V55">
            <v>1300</v>
          </cell>
          <cell r="W55">
            <v>857.38259999999991</v>
          </cell>
          <cell r="X55">
            <v>1250</v>
          </cell>
          <cell r="Y55">
            <v>7.0232950843649036</v>
          </cell>
          <cell r="Z55">
            <v>3.1160546061933143</v>
          </cell>
          <cell r="AD55">
            <v>0</v>
          </cell>
          <cell r="AE55">
            <v>886.07540000000006</v>
          </cell>
          <cell r="AF55">
            <v>846.47559999999999</v>
          </cell>
          <cell r="AG55">
            <v>840.17240000000004</v>
          </cell>
          <cell r="AH55">
            <v>854.69299999999998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2836</v>
          </cell>
          <cell r="D56">
            <v>4164</v>
          </cell>
          <cell r="E56">
            <v>4845</v>
          </cell>
          <cell r="F56">
            <v>2079</v>
          </cell>
          <cell r="G56" t="str">
            <v>оконч</v>
          </cell>
          <cell r="H56">
            <v>0.45</v>
          </cell>
          <cell r="I56">
            <v>50</v>
          </cell>
          <cell r="J56">
            <v>4931</v>
          </cell>
          <cell r="K56">
            <v>-86</v>
          </cell>
          <cell r="L56">
            <v>200</v>
          </cell>
          <cell r="T56">
            <v>1300</v>
          </cell>
          <cell r="V56">
            <v>600</v>
          </cell>
          <cell r="W56">
            <v>469</v>
          </cell>
          <cell r="X56">
            <v>400</v>
          </cell>
          <cell r="Y56">
            <v>6.9914712153518126</v>
          </cell>
          <cell r="Z56">
            <v>4.4328358208955221</v>
          </cell>
          <cell r="AD56">
            <v>2500</v>
          </cell>
          <cell r="AE56">
            <v>1078.8</v>
          </cell>
          <cell r="AF56">
            <v>620.6</v>
          </cell>
          <cell r="AG56">
            <v>473.8</v>
          </cell>
          <cell r="AH56">
            <v>609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1516</v>
          </cell>
          <cell r="D57">
            <v>5764</v>
          </cell>
          <cell r="E57">
            <v>4299</v>
          </cell>
          <cell r="F57">
            <v>2900</v>
          </cell>
          <cell r="G57">
            <v>0</v>
          </cell>
          <cell r="H57">
            <v>0.45</v>
          </cell>
          <cell r="I57">
            <v>50</v>
          </cell>
          <cell r="J57">
            <v>4402</v>
          </cell>
          <cell r="K57">
            <v>-103</v>
          </cell>
          <cell r="L57">
            <v>400</v>
          </cell>
          <cell r="V57">
            <v>1100</v>
          </cell>
          <cell r="W57">
            <v>779.8</v>
          </cell>
          <cell r="X57">
            <v>1100</v>
          </cell>
          <cell r="Y57">
            <v>7.0530905360348815</v>
          </cell>
          <cell r="Z57">
            <v>3.7189022826365736</v>
          </cell>
          <cell r="AD57">
            <v>400</v>
          </cell>
          <cell r="AE57">
            <v>897.2</v>
          </cell>
          <cell r="AF57">
            <v>880.2</v>
          </cell>
          <cell r="AG57">
            <v>787.6</v>
          </cell>
          <cell r="AH57">
            <v>956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255</v>
          </cell>
          <cell r="D58">
            <v>2961</v>
          </cell>
          <cell r="E58">
            <v>1739</v>
          </cell>
          <cell r="F58">
            <v>1430</v>
          </cell>
          <cell r="G58">
            <v>0</v>
          </cell>
          <cell r="H58">
            <v>0.45</v>
          </cell>
          <cell r="I58">
            <v>50</v>
          </cell>
          <cell r="J58">
            <v>1779</v>
          </cell>
          <cell r="K58">
            <v>-40</v>
          </cell>
          <cell r="L58">
            <v>400</v>
          </cell>
          <cell r="V58">
            <v>400</v>
          </cell>
          <cell r="W58">
            <v>347.8</v>
          </cell>
          <cell r="X58">
            <v>300</v>
          </cell>
          <cell r="Y58">
            <v>7.2742955721679126</v>
          </cell>
          <cell r="Z58">
            <v>4.1115583668775155</v>
          </cell>
          <cell r="AD58">
            <v>0</v>
          </cell>
          <cell r="AE58">
            <v>287.39999999999998</v>
          </cell>
          <cell r="AF58">
            <v>364</v>
          </cell>
          <cell r="AG58">
            <v>376.6</v>
          </cell>
          <cell r="AH58">
            <v>465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256</v>
          </cell>
          <cell r="D59">
            <v>341</v>
          </cell>
          <cell r="E59">
            <v>312</v>
          </cell>
          <cell r="F59">
            <v>282</v>
          </cell>
          <cell r="G59">
            <v>0</v>
          </cell>
          <cell r="H59">
            <v>0.4</v>
          </cell>
          <cell r="I59">
            <v>40</v>
          </cell>
          <cell r="J59">
            <v>318</v>
          </cell>
          <cell r="K59">
            <v>-6</v>
          </cell>
          <cell r="L59">
            <v>50</v>
          </cell>
          <cell r="V59">
            <v>50</v>
          </cell>
          <cell r="W59">
            <v>62.4</v>
          </cell>
          <cell r="X59">
            <v>60</v>
          </cell>
          <cell r="Y59">
            <v>7.0833333333333339</v>
          </cell>
          <cell r="Z59">
            <v>4.5192307692307692</v>
          </cell>
          <cell r="AD59">
            <v>0</v>
          </cell>
          <cell r="AE59">
            <v>95.6</v>
          </cell>
          <cell r="AF59">
            <v>78.599999999999994</v>
          </cell>
          <cell r="AG59">
            <v>65.8</v>
          </cell>
          <cell r="AH59">
            <v>74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377</v>
          </cell>
          <cell r="D60">
            <v>239</v>
          </cell>
          <cell r="E60">
            <v>304</v>
          </cell>
          <cell r="F60">
            <v>294</v>
          </cell>
          <cell r="G60">
            <v>0</v>
          </cell>
          <cell r="H60">
            <v>0.4</v>
          </cell>
          <cell r="I60">
            <v>40</v>
          </cell>
          <cell r="J60">
            <v>315</v>
          </cell>
          <cell r="K60">
            <v>-11</v>
          </cell>
          <cell r="L60">
            <v>0</v>
          </cell>
          <cell r="V60">
            <v>70</v>
          </cell>
          <cell r="W60">
            <v>60.8</v>
          </cell>
          <cell r="X60">
            <v>70</v>
          </cell>
          <cell r="Y60">
            <v>7.1381578947368425</v>
          </cell>
          <cell r="Z60">
            <v>4.8355263157894743</v>
          </cell>
          <cell r="AD60">
            <v>0</v>
          </cell>
          <cell r="AE60">
            <v>63.2</v>
          </cell>
          <cell r="AF60">
            <v>70.400000000000006</v>
          </cell>
          <cell r="AG60">
            <v>61</v>
          </cell>
          <cell r="AH60">
            <v>65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105.86799999999999</v>
          </cell>
          <cell r="D61">
            <v>1301.075</v>
          </cell>
          <cell r="E61">
            <v>869.76099999999997</v>
          </cell>
          <cell r="F61">
            <v>515.65700000000004</v>
          </cell>
          <cell r="G61">
            <v>0</v>
          </cell>
          <cell r="H61">
            <v>1</v>
          </cell>
          <cell r="I61">
            <v>50</v>
          </cell>
          <cell r="J61">
            <v>876.40700000000004</v>
          </cell>
          <cell r="K61">
            <v>-6.6460000000000719</v>
          </cell>
          <cell r="L61">
            <v>200</v>
          </cell>
          <cell r="V61">
            <v>300</v>
          </cell>
          <cell r="W61">
            <v>173.9522</v>
          </cell>
          <cell r="X61">
            <v>220</v>
          </cell>
          <cell r="Y61">
            <v>7.1034284130927929</v>
          </cell>
          <cell r="Z61">
            <v>2.9643603242729899</v>
          </cell>
          <cell r="AD61">
            <v>0</v>
          </cell>
          <cell r="AE61">
            <v>177.6302</v>
          </cell>
          <cell r="AF61">
            <v>168.93779999999998</v>
          </cell>
          <cell r="AG61">
            <v>163.12039999999999</v>
          </cell>
          <cell r="AH61">
            <v>259.08800000000002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532</v>
          </cell>
          <cell r="D62">
            <v>1013</v>
          </cell>
          <cell r="E62">
            <v>531</v>
          </cell>
          <cell r="F62">
            <v>983</v>
          </cell>
          <cell r="G62">
            <v>0</v>
          </cell>
          <cell r="H62">
            <v>0.1</v>
          </cell>
          <cell r="I62">
            <v>730</v>
          </cell>
          <cell r="J62">
            <v>568</v>
          </cell>
          <cell r="K62">
            <v>-37</v>
          </cell>
          <cell r="L62">
            <v>0</v>
          </cell>
          <cell r="W62">
            <v>106.2</v>
          </cell>
          <cell r="Y62">
            <v>9.2561205273069671</v>
          </cell>
          <cell r="Z62">
            <v>9.2561205273069671</v>
          </cell>
          <cell r="AD62">
            <v>0</v>
          </cell>
          <cell r="AE62">
            <v>112.4</v>
          </cell>
          <cell r="AF62">
            <v>130.80000000000001</v>
          </cell>
          <cell r="AG62">
            <v>126.2</v>
          </cell>
          <cell r="AH62">
            <v>89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214.04900000000001</v>
          </cell>
          <cell r="D63">
            <v>1601.0409999999999</v>
          </cell>
          <cell r="E63">
            <v>973.86</v>
          </cell>
          <cell r="F63">
            <v>805.04100000000005</v>
          </cell>
          <cell r="G63">
            <v>0</v>
          </cell>
          <cell r="H63">
            <v>1</v>
          </cell>
          <cell r="I63">
            <v>50</v>
          </cell>
          <cell r="J63">
            <v>1009.342</v>
          </cell>
          <cell r="K63">
            <v>-35.481999999999971</v>
          </cell>
          <cell r="L63">
            <v>200</v>
          </cell>
          <cell r="V63">
            <v>200</v>
          </cell>
          <cell r="W63">
            <v>194.77199999999999</v>
          </cell>
          <cell r="X63">
            <v>170</v>
          </cell>
          <cell r="Y63">
            <v>7.0597467808514587</v>
          </cell>
          <cell r="Z63">
            <v>4.1332481054771737</v>
          </cell>
          <cell r="AD63">
            <v>0</v>
          </cell>
          <cell r="AE63">
            <v>45.511600000000001</v>
          </cell>
          <cell r="AF63">
            <v>138.70580000000001</v>
          </cell>
          <cell r="AG63">
            <v>206.8536</v>
          </cell>
          <cell r="AH63">
            <v>216.68600000000001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</v>
          </cell>
          <cell r="D64">
            <v>5778</v>
          </cell>
          <cell r="E64">
            <v>3633</v>
          </cell>
          <cell r="F64">
            <v>2537</v>
          </cell>
          <cell r="G64">
            <v>0</v>
          </cell>
          <cell r="H64">
            <v>0.4</v>
          </cell>
          <cell r="I64">
            <v>40</v>
          </cell>
          <cell r="J64">
            <v>3727</v>
          </cell>
          <cell r="K64">
            <v>-94</v>
          </cell>
          <cell r="L64">
            <v>240</v>
          </cell>
          <cell r="T64">
            <v>504</v>
          </cell>
          <cell r="V64">
            <v>400</v>
          </cell>
          <cell r="W64">
            <v>546.6</v>
          </cell>
          <cell r="X64">
            <v>700</v>
          </cell>
          <cell r="Y64">
            <v>7.0929381631906327</v>
          </cell>
          <cell r="Z64">
            <v>4.6414196853274792</v>
          </cell>
          <cell r="AD64">
            <v>900</v>
          </cell>
          <cell r="AE64">
            <v>587.20000000000005</v>
          </cell>
          <cell r="AF64">
            <v>586.79999999999995</v>
          </cell>
          <cell r="AG64">
            <v>593.79999999999995</v>
          </cell>
          <cell r="AH64">
            <v>623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166</v>
          </cell>
          <cell r="D65">
            <v>4252</v>
          </cell>
          <cell r="E65">
            <v>2268</v>
          </cell>
          <cell r="F65">
            <v>2093</v>
          </cell>
          <cell r="G65">
            <v>0</v>
          </cell>
          <cell r="H65">
            <v>0.4</v>
          </cell>
          <cell r="I65">
            <v>40</v>
          </cell>
          <cell r="J65">
            <v>2335</v>
          </cell>
          <cell r="K65">
            <v>-67</v>
          </cell>
          <cell r="L65">
            <v>250</v>
          </cell>
          <cell r="V65">
            <v>300</v>
          </cell>
          <cell r="W65">
            <v>453.6</v>
          </cell>
          <cell r="X65">
            <v>600</v>
          </cell>
          <cell r="Y65">
            <v>7.1494708994708995</v>
          </cell>
          <cell r="Z65">
            <v>4.6141975308641969</v>
          </cell>
          <cell r="AD65">
            <v>0</v>
          </cell>
          <cell r="AE65">
            <v>482.6</v>
          </cell>
          <cell r="AF65">
            <v>497.4</v>
          </cell>
          <cell r="AG65">
            <v>502.8</v>
          </cell>
          <cell r="AH65">
            <v>535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59.445999999999998</v>
          </cell>
          <cell r="D66">
            <v>790.50400000000002</v>
          </cell>
          <cell r="E66">
            <v>534.30399999999997</v>
          </cell>
          <cell r="F66">
            <v>301.27300000000002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506.07499999999999</v>
          </cell>
          <cell r="K66">
            <v>28.228999999999985</v>
          </cell>
          <cell r="L66">
            <v>150</v>
          </cell>
          <cell r="V66">
            <v>200</v>
          </cell>
          <cell r="W66">
            <v>106.8608</v>
          </cell>
          <cell r="X66">
            <v>100</v>
          </cell>
          <cell r="Y66">
            <v>7.0303890668982456</v>
          </cell>
          <cell r="Z66">
            <v>2.8193032430975626</v>
          </cell>
          <cell r="AD66">
            <v>0</v>
          </cell>
          <cell r="AE66">
            <v>93.475800000000007</v>
          </cell>
          <cell r="AF66">
            <v>114.39659999999999</v>
          </cell>
          <cell r="AG66">
            <v>99.501800000000003</v>
          </cell>
          <cell r="AH66">
            <v>98.164000000000001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115.634</v>
          </cell>
          <cell r="D67">
            <v>338.565</v>
          </cell>
          <cell r="E67">
            <v>236.768</v>
          </cell>
          <cell r="F67">
            <v>209.36699999999999</v>
          </cell>
          <cell r="G67">
            <v>0</v>
          </cell>
          <cell r="H67">
            <v>1</v>
          </cell>
          <cell r="I67">
            <v>40</v>
          </cell>
          <cell r="J67">
            <v>237.90600000000001</v>
          </cell>
          <cell r="K67">
            <v>-1.1380000000000052</v>
          </cell>
          <cell r="L67">
            <v>50</v>
          </cell>
          <cell r="V67">
            <v>50</v>
          </cell>
          <cell r="W67">
            <v>47.3536</v>
          </cell>
          <cell r="X67">
            <v>50</v>
          </cell>
          <cell r="Y67">
            <v>7.5890111839437751</v>
          </cell>
          <cell r="Z67">
            <v>4.4213533923503174</v>
          </cell>
          <cell r="AD67">
            <v>0</v>
          </cell>
          <cell r="AE67">
            <v>48.9696</v>
          </cell>
          <cell r="AF67">
            <v>49.362200000000001</v>
          </cell>
          <cell r="AG67">
            <v>50.681599999999996</v>
          </cell>
          <cell r="AH67">
            <v>53.04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81.856999999999999</v>
          </cell>
          <cell r="D68">
            <v>3327.2260000000001</v>
          </cell>
          <cell r="E68">
            <v>1817.2560000000001</v>
          </cell>
          <cell r="F68">
            <v>1540.9739999999999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1756.7139999999999</v>
          </cell>
          <cell r="K68">
            <v>60.542000000000144</v>
          </cell>
          <cell r="L68">
            <v>350</v>
          </cell>
          <cell r="V68">
            <v>300</v>
          </cell>
          <cell r="W68">
            <v>363.45120000000003</v>
          </cell>
          <cell r="X68">
            <v>360</v>
          </cell>
          <cell r="Y68">
            <v>7.018752448746902</v>
          </cell>
          <cell r="Z68">
            <v>4.23983742521692</v>
          </cell>
          <cell r="AD68">
            <v>0</v>
          </cell>
          <cell r="AE68">
            <v>302.5034</v>
          </cell>
          <cell r="AF68">
            <v>383.97539999999998</v>
          </cell>
          <cell r="AG68">
            <v>390.1694</v>
          </cell>
          <cell r="AH68">
            <v>368.61500000000001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12.811999999999999</v>
          </cell>
          <cell r="D69">
            <v>435.67599999999999</v>
          </cell>
          <cell r="E69">
            <v>263.91899999999998</v>
          </cell>
          <cell r="F69">
            <v>174.15600000000001</v>
          </cell>
          <cell r="G69">
            <v>0</v>
          </cell>
          <cell r="H69">
            <v>1</v>
          </cell>
          <cell r="I69">
            <v>40</v>
          </cell>
          <cell r="J69">
            <v>299.69200000000001</v>
          </cell>
          <cell r="K69">
            <v>-35.773000000000025</v>
          </cell>
          <cell r="L69">
            <v>50</v>
          </cell>
          <cell r="V69">
            <v>90</v>
          </cell>
          <cell r="W69">
            <v>52.783799999999999</v>
          </cell>
          <cell r="X69">
            <v>80</v>
          </cell>
          <cell r="Y69">
            <v>7.4673668815053107</v>
          </cell>
          <cell r="Z69">
            <v>3.2994214133881989</v>
          </cell>
          <cell r="AD69">
            <v>0</v>
          </cell>
          <cell r="AE69">
            <v>47.210799999999999</v>
          </cell>
          <cell r="AF69">
            <v>49.498800000000003</v>
          </cell>
          <cell r="AG69">
            <v>41.956000000000003</v>
          </cell>
          <cell r="AH69">
            <v>50.393000000000001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37</v>
          </cell>
          <cell r="D70">
            <v>219</v>
          </cell>
          <cell r="E70">
            <v>120</v>
          </cell>
          <cell r="F70">
            <v>133</v>
          </cell>
          <cell r="G70" t="str">
            <v>дк</v>
          </cell>
          <cell r="H70">
            <v>0.6</v>
          </cell>
          <cell r="I70">
            <v>60</v>
          </cell>
          <cell r="J70">
            <v>126</v>
          </cell>
          <cell r="K70">
            <v>-6</v>
          </cell>
          <cell r="L70">
            <v>0</v>
          </cell>
          <cell r="V70">
            <v>30</v>
          </cell>
          <cell r="W70">
            <v>24</v>
          </cell>
          <cell r="X70">
            <v>30</v>
          </cell>
          <cell r="Y70">
            <v>8.0416666666666661</v>
          </cell>
          <cell r="Z70">
            <v>5.541666666666667</v>
          </cell>
          <cell r="AD70">
            <v>0</v>
          </cell>
          <cell r="AE70">
            <v>27.8</v>
          </cell>
          <cell r="AF70">
            <v>26.8</v>
          </cell>
          <cell r="AG70">
            <v>23.6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75</v>
          </cell>
          <cell r="D71">
            <v>684</v>
          </cell>
          <cell r="E71">
            <v>365</v>
          </cell>
          <cell r="F71">
            <v>389</v>
          </cell>
          <cell r="G71" t="str">
            <v>ябл</v>
          </cell>
          <cell r="H71">
            <v>0.6</v>
          </cell>
          <cell r="I71">
            <v>60</v>
          </cell>
          <cell r="J71">
            <v>366</v>
          </cell>
          <cell r="K71">
            <v>-1</v>
          </cell>
          <cell r="L71">
            <v>0</v>
          </cell>
          <cell r="V71">
            <v>50</v>
          </cell>
          <cell r="W71">
            <v>73</v>
          </cell>
          <cell r="X71">
            <v>90</v>
          </cell>
          <cell r="Y71">
            <v>7.2465753424657535</v>
          </cell>
          <cell r="Z71">
            <v>5.3287671232876717</v>
          </cell>
          <cell r="AD71">
            <v>0</v>
          </cell>
          <cell r="AE71">
            <v>93.4</v>
          </cell>
          <cell r="AF71">
            <v>85.6</v>
          </cell>
          <cell r="AG71">
            <v>82.6</v>
          </cell>
          <cell r="AH71">
            <v>94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</v>
          </cell>
          <cell r="D72">
            <v>885</v>
          </cell>
          <cell r="E72">
            <v>553</v>
          </cell>
          <cell r="F72">
            <v>344</v>
          </cell>
          <cell r="G72" t="str">
            <v>ябл</v>
          </cell>
          <cell r="H72">
            <v>0.6</v>
          </cell>
          <cell r="I72">
            <v>60</v>
          </cell>
          <cell r="J72">
            <v>550</v>
          </cell>
          <cell r="K72">
            <v>3</v>
          </cell>
          <cell r="L72">
            <v>150</v>
          </cell>
          <cell r="V72">
            <v>150</v>
          </cell>
          <cell r="W72">
            <v>110.6</v>
          </cell>
          <cell r="X72">
            <v>130</v>
          </cell>
          <cell r="Y72">
            <v>6.9981916817359862</v>
          </cell>
          <cell r="Z72">
            <v>3.1103074141048825</v>
          </cell>
          <cell r="AD72">
            <v>0</v>
          </cell>
          <cell r="AE72">
            <v>111.2</v>
          </cell>
          <cell r="AF72">
            <v>112.4</v>
          </cell>
          <cell r="AG72">
            <v>111.8</v>
          </cell>
          <cell r="AH72">
            <v>130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56.652000000000001</v>
          </cell>
          <cell r="D73">
            <v>324.17599999999999</v>
          </cell>
          <cell r="E73">
            <v>163.018</v>
          </cell>
          <cell r="F73">
            <v>217.81</v>
          </cell>
          <cell r="G73">
            <v>0</v>
          </cell>
          <cell r="H73">
            <v>1</v>
          </cell>
          <cell r="I73">
            <v>30</v>
          </cell>
          <cell r="J73">
            <v>167.309</v>
          </cell>
          <cell r="K73">
            <v>-4.2909999999999968</v>
          </cell>
          <cell r="L73">
            <v>30</v>
          </cell>
          <cell r="W73">
            <v>32.6036</v>
          </cell>
          <cell r="X73">
            <v>20</v>
          </cell>
          <cell r="Y73">
            <v>8.2141235937135768</v>
          </cell>
          <cell r="Z73">
            <v>6.6805506140426214</v>
          </cell>
          <cell r="AD73">
            <v>0</v>
          </cell>
          <cell r="AE73">
            <v>42.158200000000001</v>
          </cell>
          <cell r="AF73">
            <v>39.160600000000002</v>
          </cell>
          <cell r="AG73">
            <v>44.260800000000003</v>
          </cell>
          <cell r="AH73">
            <v>24.95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285</v>
          </cell>
          <cell r="D74">
            <v>728</v>
          </cell>
          <cell r="E74">
            <v>607</v>
          </cell>
          <cell r="F74">
            <v>393</v>
          </cell>
          <cell r="G74" t="str">
            <v>ябл,дк</v>
          </cell>
          <cell r="H74">
            <v>0.6</v>
          </cell>
          <cell r="I74">
            <v>60</v>
          </cell>
          <cell r="J74">
            <v>619</v>
          </cell>
          <cell r="K74">
            <v>-12</v>
          </cell>
          <cell r="L74">
            <v>60</v>
          </cell>
          <cell r="V74">
            <v>250</v>
          </cell>
          <cell r="W74">
            <v>121.4</v>
          </cell>
          <cell r="X74">
            <v>150</v>
          </cell>
          <cell r="Y74">
            <v>7.0263591433278414</v>
          </cell>
          <cell r="Z74">
            <v>3.2372322899505765</v>
          </cell>
          <cell r="AD74">
            <v>0</v>
          </cell>
          <cell r="AE74">
            <v>138.19999999999999</v>
          </cell>
          <cell r="AF74">
            <v>137.4</v>
          </cell>
          <cell r="AG74">
            <v>112.6</v>
          </cell>
          <cell r="AH74">
            <v>194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287</v>
          </cell>
          <cell r="D75">
            <v>1197</v>
          </cell>
          <cell r="E75">
            <v>866</v>
          </cell>
          <cell r="F75">
            <v>603</v>
          </cell>
          <cell r="G75" t="str">
            <v>ябл,дк</v>
          </cell>
          <cell r="H75">
            <v>0.6</v>
          </cell>
          <cell r="I75">
            <v>60</v>
          </cell>
          <cell r="J75">
            <v>892</v>
          </cell>
          <cell r="K75">
            <v>-26</v>
          </cell>
          <cell r="L75">
            <v>120</v>
          </cell>
          <cell r="V75">
            <v>300</v>
          </cell>
          <cell r="W75">
            <v>173.2</v>
          </cell>
          <cell r="X75">
            <v>190</v>
          </cell>
          <cell r="Y75">
            <v>7.003464203233257</v>
          </cell>
          <cell r="Z75">
            <v>3.4815242494226331</v>
          </cell>
          <cell r="AD75">
            <v>0</v>
          </cell>
          <cell r="AE75">
            <v>202.4</v>
          </cell>
          <cell r="AF75">
            <v>164.4</v>
          </cell>
          <cell r="AG75">
            <v>172.2</v>
          </cell>
          <cell r="AH75">
            <v>267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230</v>
          </cell>
          <cell r="D76">
            <v>1167</v>
          </cell>
          <cell r="E76">
            <v>711</v>
          </cell>
          <cell r="F76">
            <v>672</v>
          </cell>
          <cell r="G76">
            <v>0</v>
          </cell>
          <cell r="H76">
            <v>0.4</v>
          </cell>
          <cell r="I76" t="e">
            <v>#N/A</v>
          </cell>
          <cell r="J76">
            <v>738</v>
          </cell>
          <cell r="K76">
            <v>-27</v>
          </cell>
          <cell r="L76">
            <v>120</v>
          </cell>
          <cell r="V76">
            <v>100</v>
          </cell>
          <cell r="W76">
            <v>142.19999999999999</v>
          </cell>
          <cell r="X76">
            <v>110</v>
          </cell>
          <cell r="Y76">
            <v>7.0464135021097052</v>
          </cell>
          <cell r="Z76">
            <v>4.7257383966244726</v>
          </cell>
          <cell r="AD76">
            <v>0</v>
          </cell>
          <cell r="AE76">
            <v>150.4</v>
          </cell>
          <cell r="AF76">
            <v>150.6</v>
          </cell>
          <cell r="AG76">
            <v>150.80000000000001</v>
          </cell>
          <cell r="AH76">
            <v>138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241</v>
          </cell>
          <cell r="D77">
            <v>1225</v>
          </cell>
          <cell r="E77">
            <v>690</v>
          </cell>
          <cell r="F77">
            <v>760</v>
          </cell>
          <cell r="G77">
            <v>0</v>
          </cell>
          <cell r="H77">
            <v>0.33</v>
          </cell>
          <cell r="I77">
            <v>60</v>
          </cell>
          <cell r="J77">
            <v>840</v>
          </cell>
          <cell r="K77">
            <v>-150</v>
          </cell>
          <cell r="L77">
            <v>200</v>
          </cell>
          <cell r="V77">
            <v>100</v>
          </cell>
          <cell r="W77">
            <v>138</v>
          </cell>
          <cell r="X77">
            <v>100</v>
          </cell>
          <cell r="Y77">
            <v>8.4057971014492754</v>
          </cell>
          <cell r="Z77">
            <v>5.5072463768115938</v>
          </cell>
          <cell r="AD77">
            <v>0</v>
          </cell>
          <cell r="AE77">
            <v>193</v>
          </cell>
          <cell r="AF77">
            <v>174.4</v>
          </cell>
          <cell r="AG77">
            <v>150.80000000000001</v>
          </cell>
          <cell r="AH77">
            <v>200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160</v>
          </cell>
          <cell r="D78">
            <v>1016</v>
          </cell>
          <cell r="E78">
            <v>597</v>
          </cell>
          <cell r="F78">
            <v>570</v>
          </cell>
          <cell r="G78">
            <v>0</v>
          </cell>
          <cell r="H78">
            <v>0.35</v>
          </cell>
          <cell r="I78" t="e">
            <v>#N/A</v>
          </cell>
          <cell r="J78">
            <v>620</v>
          </cell>
          <cell r="K78">
            <v>-23</v>
          </cell>
          <cell r="L78">
            <v>50</v>
          </cell>
          <cell r="V78">
            <v>100</v>
          </cell>
          <cell r="W78">
            <v>119.4</v>
          </cell>
          <cell r="X78">
            <v>120</v>
          </cell>
          <cell r="Y78">
            <v>7.0351758793969843</v>
          </cell>
          <cell r="Z78">
            <v>4.7738693467336679</v>
          </cell>
          <cell r="AD78">
            <v>0</v>
          </cell>
          <cell r="AE78">
            <v>126.6</v>
          </cell>
          <cell r="AF78">
            <v>134.4</v>
          </cell>
          <cell r="AG78">
            <v>122</v>
          </cell>
          <cell r="AH78">
            <v>139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853</v>
          </cell>
          <cell r="D79">
            <v>119</v>
          </cell>
          <cell r="E79">
            <v>344</v>
          </cell>
          <cell r="F79">
            <v>615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350</v>
          </cell>
          <cell r="K79">
            <v>-6</v>
          </cell>
          <cell r="L79">
            <v>0</v>
          </cell>
          <cell r="V79">
            <v>60</v>
          </cell>
          <cell r="W79">
            <v>68.8</v>
          </cell>
          <cell r="Y79">
            <v>9.8110465116279073</v>
          </cell>
          <cell r="Z79">
            <v>8.9389534883720927</v>
          </cell>
          <cell r="AD79">
            <v>0</v>
          </cell>
          <cell r="AE79">
            <v>67</v>
          </cell>
          <cell r="AF79">
            <v>51</v>
          </cell>
          <cell r="AG79">
            <v>63.8</v>
          </cell>
          <cell r="AH79">
            <v>37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1225</v>
          </cell>
          <cell r="D80">
            <v>10231</v>
          </cell>
          <cell r="E80">
            <v>6116</v>
          </cell>
          <cell r="F80">
            <v>5212</v>
          </cell>
          <cell r="G80">
            <v>0</v>
          </cell>
          <cell r="H80">
            <v>0.35</v>
          </cell>
          <cell r="I80">
            <v>40</v>
          </cell>
          <cell r="J80">
            <v>6277</v>
          </cell>
          <cell r="K80">
            <v>-161</v>
          </cell>
          <cell r="L80">
            <v>1000</v>
          </cell>
          <cell r="T80">
            <v>1248</v>
          </cell>
          <cell r="V80">
            <v>400</v>
          </cell>
          <cell r="W80">
            <v>923.2</v>
          </cell>
          <cell r="X80">
            <v>500</v>
          </cell>
          <cell r="Y80">
            <v>7.7036395147313685</v>
          </cell>
          <cell r="Z80">
            <v>5.6455805892547657</v>
          </cell>
          <cell r="AD80">
            <v>1500</v>
          </cell>
          <cell r="AE80">
            <v>671.4</v>
          </cell>
          <cell r="AF80">
            <v>1099.4000000000001</v>
          </cell>
          <cell r="AG80">
            <v>1077.2</v>
          </cell>
          <cell r="AH80">
            <v>1172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2145</v>
          </cell>
          <cell r="D81">
            <v>19208</v>
          </cell>
          <cell r="E81">
            <v>11469</v>
          </cell>
          <cell r="F81">
            <v>9414</v>
          </cell>
          <cell r="G81">
            <v>0</v>
          </cell>
          <cell r="H81">
            <v>0.35</v>
          </cell>
          <cell r="I81">
            <v>45</v>
          </cell>
          <cell r="J81">
            <v>12059</v>
          </cell>
          <cell r="K81">
            <v>-590</v>
          </cell>
          <cell r="L81">
            <v>2100</v>
          </cell>
          <cell r="T81">
            <v>402</v>
          </cell>
          <cell r="V81">
            <v>600</v>
          </cell>
          <cell r="W81">
            <v>2103</v>
          </cell>
          <cell r="X81">
            <v>2600</v>
          </cell>
          <cell r="Y81">
            <v>6.9966714217784114</v>
          </cell>
          <cell r="Z81">
            <v>4.4764621968616263</v>
          </cell>
          <cell r="AD81">
            <v>954</v>
          </cell>
          <cell r="AE81">
            <v>2216.8000000000002</v>
          </cell>
          <cell r="AF81">
            <v>2347.4</v>
          </cell>
          <cell r="AG81">
            <v>2409.6</v>
          </cell>
          <cell r="AH81">
            <v>2422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624</v>
          </cell>
          <cell r="D82">
            <v>616</v>
          </cell>
          <cell r="E82">
            <v>479</v>
          </cell>
          <cell r="F82">
            <v>752</v>
          </cell>
          <cell r="G82">
            <v>0</v>
          </cell>
          <cell r="H82">
            <v>0.4</v>
          </cell>
          <cell r="I82" t="e">
            <v>#N/A</v>
          </cell>
          <cell r="J82">
            <v>488</v>
          </cell>
          <cell r="K82">
            <v>-9</v>
          </cell>
          <cell r="L82">
            <v>100</v>
          </cell>
          <cell r="V82">
            <v>50</v>
          </cell>
          <cell r="W82">
            <v>95.8</v>
          </cell>
          <cell r="X82">
            <v>50</v>
          </cell>
          <cell r="Y82">
            <v>9.9373695198329859</v>
          </cell>
          <cell r="Z82">
            <v>7.8496868475991652</v>
          </cell>
          <cell r="AD82">
            <v>0</v>
          </cell>
          <cell r="AE82">
            <v>163.4</v>
          </cell>
          <cell r="AF82">
            <v>134.19999999999999</v>
          </cell>
          <cell r="AG82">
            <v>110.6</v>
          </cell>
          <cell r="AH82">
            <v>122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210.16300000000001</v>
          </cell>
          <cell r="D83">
            <v>201.845</v>
          </cell>
          <cell r="E83">
            <v>230.00800000000001</v>
          </cell>
          <cell r="F83">
            <v>167.63300000000001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236.553</v>
          </cell>
          <cell r="K83">
            <v>-6.5449999999999875</v>
          </cell>
          <cell r="L83">
            <v>50</v>
          </cell>
          <cell r="V83">
            <v>60</v>
          </cell>
          <cell r="W83">
            <v>46.001600000000003</v>
          </cell>
          <cell r="X83">
            <v>50</v>
          </cell>
          <cell r="Y83">
            <v>7.1222087927376441</v>
          </cell>
          <cell r="Z83">
            <v>3.6440689019512362</v>
          </cell>
          <cell r="AD83">
            <v>0</v>
          </cell>
          <cell r="AE83">
            <v>65.90979999999999</v>
          </cell>
          <cell r="AF83">
            <v>43.490200000000002</v>
          </cell>
          <cell r="AG83">
            <v>44.248200000000004</v>
          </cell>
          <cell r="AH83">
            <v>43.26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114</v>
          </cell>
          <cell r="D84">
            <v>401</v>
          </cell>
          <cell r="E84">
            <v>244</v>
          </cell>
          <cell r="F84">
            <v>268</v>
          </cell>
          <cell r="G84">
            <v>0</v>
          </cell>
          <cell r="H84">
            <v>0.4</v>
          </cell>
          <cell r="I84" t="e">
            <v>#N/A</v>
          </cell>
          <cell r="J84">
            <v>273</v>
          </cell>
          <cell r="K84">
            <v>-29</v>
          </cell>
          <cell r="L84">
            <v>30</v>
          </cell>
          <cell r="W84">
            <v>48.8</v>
          </cell>
          <cell r="X84">
            <v>50</v>
          </cell>
          <cell r="Y84">
            <v>7.1311475409836067</v>
          </cell>
          <cell r="Z84">
            <v>5.4918032786885247</v>
          </cell>
          <cell r="AD84">
            <v>0</v>
          </cell>
          <cell r="AE84">
            <v>51.6</v>
          </cell>
          <cell r="AF84">
            <v>52</v>
          </cell>
          <cell r="AG84">
            <v>55.6</v>
          </cell>
          <cell r="AH84">
            <v>51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104.753</v>
          </cell>
          <cell r="D85">
            <v>49.47</v>
          </cell>
          <cell r="E85">
            <v>69.391000000000005</v>
          </cell>
          <cell r="F85">
            <v>80.518000000000001</v>
          </cell>
          <cell r="G85">
            <v>0</v>
          </cell>
          <cell r="H85">
            <v>1</v>
          </cell>
          <cell r="I85" t="e">
            <v>#N/A</v>
          </cell>
          <cell r="J85">
            <v>71.099999999999994</v>
          </cell>
          <cell r="K85">
            <v>-1.708999999999989</v>
          </cell>
          <cell r="L85">
            <v>0</v>
          </cell>
          <cell r="W85">
            <v>13.878200000000001</v>
          </cell>
          <cell r="X85">
            <v>20</v>
          </cell>
          <cell r="Y85">
            <v>7.2428701128388404</v>
          </cell>
          <cell r="Z85">
            <v>5.8017610352927607</v>
          </cell>
          <cell r="AD85">
            <v>0</v>
          </cell>
          <cell r="AE85">
            <v>20.174799999999998</v>
          </cell>
          <cell r="AF85">
            <v>12.748999999999999</v>
          </cell>
          <cell r="AG85">
            <v>14.471799999999998</v>
          </cell>
          <cell r="AH85">
            <v>14.407999999999999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549</v>
          </cell>
          <cell r="D86">
            <v>627</v>
          </cell>
          <cell r="E86">
            <v>557</v>
          </cell>
          <cell r="F86">
            <v>581</v>
          </cell>
          <cell r="G86">
            <v>0</v>
          </cell>
          <cell r="H86">
            <v>0.2</v>
          </cell>
          <cell r="I86" t="e">
            <v>#N/A</v>
          </cell>
          <cell r="J86">
            <v>588</v>
          </cell>
          <cell r="K86">
            <v>-31</v>
          </cell>
          <cell r="L86">
            <v>0</v>
          </cell>
          <cell r="V86">
            <v>100</v>
          </cell>
          <cell r="W86">
            <v>111.4</v>
          </cell>
          <cell r="X86">
            <v>100</v>
          </cell>
          <cell r="Y86">
            <v>7.0107719928186709</v>
          </cell>
          <cell r="Z86">
            <v>5.215439856373429</v>
          </cell>
          <cell r="AD86">
            <v>0</v>
          </cell>
          <cell r="AE86">
            <v>123</v>
          </cell>
          <cell r="AF86">
            <v>144.6</v>
          </cell>
          <cell r="AG86">
            <v>121.8</v>
          </cell>
          <cell r="AH86">
            <v>116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598</v>
          </cell>
          <cell r="D87">
            <v>368</v>
          </cell>
          <cell r="E87">
            <v>387</v>
          </cell>
          <cell r="F87">
            <v>573</v>
          </cell>
          <cell r="G87">
            <v>0</v>
          </cell>
          <cell r="H87">
            <v>0.3</v>
          </cell>
          <cell r="I87" t="e">
            <v>#N/A</v>
          </cell>
          <cell r="J87">
            <v>388</v>
          </cell>
          <cell r="K87">
            <v>-1</v>
          </cell>
          <cell r="L87">
            <v>0</v>
          </cell>
          <cell r="W87">
            <v>77.400000000000006</v>
          </cell>
          <cell r="X87">
            <v>50</v>
          </cell>
          <cell r="Y87">
            <v>8.0490956072351416</v>
          </cell>
          <cell r="Z87">
            <v>7.4031007751937983</v>
          </cell>
          <cell r="AD87">
            <v>0</v>
          </cell>
          <cell r="AE87">
            <v>192.2</v>
          </cell>
          <cell r="AF87">
            <v>141</v>
          </cell>
          <cell r="AG87">
            <v>66</v>
          </cell>
          <cell r="AH87">
            <v>86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82.941000000000003</v>
          </cell>
          <cell r="D88">
            <v>742.03300000000002</v>
          </cell>
          <cell r="E88">
            <v>447.22800000000001</v>
          </cell>
          <cell r="F88">
            <v>362.08199999999999</v>
          </cell>
          <cell r="G88">
            <v>0</v>
          </cell>
          <cell r="H88">
            <v>1</v>
          </cell>
          <cell r="I88" t="e">
            <v>#N/A</v>
          </cell>
          <cell r="J88">
            <v>462.387</v>
          </cell>
          <cell r="K88">
            <v>-15.158999999999992</v>
          </cell>
          <cell r="L88">
            <v>50</v>
          </cell>
          <cell r="V88">
            <v>120</v>
          </cell>
          <cell r="W88">
            <v>89.445599999999999</v>
          </cell>
          <cell r="X88">
            <v>100</v>
          </cell>
          <cell r="Y88">
            <v>7.0666639834715177</v>
          </cell>
          <cell r="Z88">
            <v>4.0480694410904503</v>
          </cell>
          <cell r="AD88">
            <v>0</v>
          </cell>
          <cell r="AE88">
            <v>84.976599999999991</v>
          </cell>
          <cell r="AF88">
            <v>83.524199999999993</v>
          </cell>
          <cell r="AG88">
            <v>92.956800000000001</v>
          </cell>
          <cell r="AH88">
            <v>102.639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1300.5519999999999</v>
          </cell>
          <cell r="D89">
            <v>6660.9459999999999</v>
          </cell>
          <cell r="E89">
            <v>4217.1390000000001</v>
          </cell>
          <cell r="F89">
            <v>3641.7310000000002</v>
          </cell>
          <cell r="G89">
            <v>0</v>
          </cell>
          <cell r="H89">
            <v>1</v>
          </cell>
          <cell r="I89" t="e">
            <v>#N/A</v>
          </cell>
          <cell r="J89">
            <v>4346.4960000000001</v>
          </cell>
          <cell r="K89">
            <v>-129.35699999999997</v>
          </cell>
          <cell r="L89">
            <v>1000</v>
          </cell>
          <cell r="V89">
            <v>500</v>
          </cell>
          <cell r="W89">
            <v>843.42780000000005</v>
          </cell>
          <cell r="X89">
            <v>1300</v>
          </cell>
          <cell r="Y89">
            <v>7.6375606779857144</v>
          </cell>
          <cell r="Z89">
            <v>4.3177744437638879</v>
          </cell>
          <cell r="AD89">
            <v>0</v>
          </cell>
          <cell r="AE89">
            <v>864.83359999999993</v>
          </cell>
          <cell r="AF89">
            <v>823.68780000000004</v>
          </cell>
          <cell r="AG89">
            <v>924.17520000000002</v>
          </cell>
          <cell r="AH89">
            <v>893.91099999999994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2771.4789999999998</v>
          </cell>
          <cell r="D90">
            <v>6536.6909999999998</v>
          </cell>
          <cell r="E90">
            <v>4917.6930000000002</v>
          </cell>
          <cell r="F90">
            <v>4099.0720000000001</v>
          </cell>
          <cell r="G90">
            <v>0</v>
          </cell>
          <cell r="H90">
            <v>1</v>
          </cell>
          <cell r="I90" t="e">
            <v>#N/A</v>
          </cell>
          <cell r="J90">
            <v>5238.8329999999996</v>
          </cell>
          <cell r="K90">
            <v>-321.13999999999942</v>
          </cell>
          <cell r="L90">
            <v>1000</v>
          </cell>
          <cell r="T90">
            <v>135</v>
          </cell>
          <cell r="V90">
            <v>500</v>
          </cell>
          <cell r="W90">
            <v>956.71740000000011</v>
          </cell>
          <cell r="X90">
            <v>1300</v>
          </cell>
          <cell r="Y90">
            <v>7.2111910999005548</v>
          </cell>
          <cell r="Z90">
            <v>4.2845170371104357</v>
          </cell>
          <cell r="AD90">
            <v>134.10599999999999</v>
          </cell>
          <cell r="AE90">
            <v>1370.1155999999999</v>
          </cell>
          <cell r="AF90">
            <v>1247.0293999999999</v>
          </cell>
          <cell r="AG90">
            <v>1050.6838</v>
          </cell>
          <cell r="AH90">
            <v>899.63800000000003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1139.396</v>
          </cell>
          <cell r="D91">
            <v>12213.291999999999</v>
          </cell>
          <cell r="E91">
            <v>7095.2979999999998</v>
          </cell>
          <cell r="F91">
            <v>6155.4369999999999</v>
          </cell>
          <cell r="G91">
            <v>0</v>
          </cell>
          <cell r="H91">
            <v>1</v>
          </cell>
          <cell r="I91" t="e">
            <v>#N/A</v>
          </cell>
          <cell r="J91">
            <v>7284.6809999999996</v>
          </cell>
          <cell r="K91">
            <v>-189.38299999999981</v>
          </cell>
          <cell r="L91">
            <v>1000</v>
          </cell>
          <cell r="T91">
            <v>150</v>
          </cell>
          <cell r="V91">
            <v>1100</v>
          </cell>
          <cell r="W91">
            <v>1395.0237999999999</v>
          </cell>
          <cell r="X91">
            <v>2100</v>
          </cell>
          <cell r="Y91">
            <v>7.4231256843073217</v>
          </cell>
          <cell r="Z91">
            <v>4.4124243615055168</v>
          </cell>
          <cell r="AD91">
            <v>120.179</v>
          </cell>
          <cell r="AE91">
            <v>1273.5524</v>
          </cell>
          <cell r="AF91">
            <v>1427.7892000000002</v>
          </cell>
          <cell r="AG91">
            <v>1448.8162</v>
          </cell>
          <cell r="AH91">
            <v>1715.7080000000001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154.33799999999999</v>
          </cell>
          <cell r="D92">
            <v>276.74799999999999</v>
          </cell>
          <cell r="E92">
            <v>190.22</v>
          </cell>
          <cell r="F92">
            <v>240.86600000000001</v>
          </cell>
          <cell r="G92">
            <v>0</v>
          </cell>
          <cell r="H92">
            <v>1</v>
          </cell>
          <cell r="I92" t="e">
            <v>#N/A</v>
          </cell>
          <cell r="J92">
            <v>192.41399999999999</v>
          </cell>
          <cell r="K92">
            <v>-2.1939999999999884</v>
          </cell>
          <cell r="L92">
            <v>0</v>
          </cell>
          <cell r="W92">
            <v>38.043999999999997</v>
          </cell>
          <cell r="X92">
            <v>50</v>
          </cell>
          <cell r="Y92">
            <v>7.6455157186415734</v>
          </cell>
          <cell r="Z92">
            <v>6.3312480285984662</v>
          </cell>
          <cell r="AD92">
            <v>0</v>
          </cell>
          <cell r="AE92">
            <v>40.779000000000003</v>
          </cell>
          <cell r="AF92">
            <v>48.795200000000001</v>
          </cell>
          <cell r="AG92">
            <v>39.6952</v>
          </cell>
          <cell r="AH92">
            <v>33.631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17</v>
          </cell>
          <cell r="D93">
            <v>242</v>
          </cell>
          <cell r="E93">
            <v>107</v>
          </cell>
          <cell r="F93">
            <v>147</v>
          </cell>
          <cell r="G93">
            <v>0</v>
          </cell>
          <cell r="H93">
            <v>0.5</v>
          </cell>
          <cell r="I93" t="e">
            <v>#N/A</v>
          </cell>
          <cell r="J93">
            <v>120</v>
          </cell>
          <cell r="K93">
            <v>-13</v>
          </cell>
          <cell r="L93">
            <v>50</v>
          </cell>
          <cell r="W93">
            <v>21.4</v>
          </cell>
          <cell r="Y93">
            <v>9.2056074766355138</v>
          </cell>
          <cell r="Z93">
            <v>6.8691588785046731</v>
          </cell>
          <cell r="AD93">
            <v>0</v>
          </cell>
          <cell r="AE93">
            <v>28.8</v>
          </cell>
          <cell r="AF93">
            <v>26.8</v>
          </cell>
          <cell r="AG93">
            <v>31</v>
          </cell>
          <cell r="AH93">
            <v>14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74.61</v>
          </cell>
          <cell r="D94">
            <v>17.463000000000001</v>
          </cell>
          <cell r="E94">
            <v>33.018999999999998</v>
          </cell>
          <cell r="F94">
            <v>59.054000000000002</v>
          </cell>
          <cell r="G94">
            <v>0</v>
          </cell>
          <cell r="H94">
            <v>1</v>
          </cell>
          <cell r="I94" t="e">
            <v>#N/A</v>
          </cell>
          <cell r="J94">
            <v>31.5</v>
          </cell>
          <cell r="K94">
            <v>1.5189999999999984</v>
          </cell>
          <cell r="L94">
            <v>0</v>
          </cell>
          <cell r="W94">
            <v>6.6037999999999997</v>
          </cell>
          <cell r="Y94">
            <v>8.942427087434508</v>
          </cell>
          <cell r="Z94">
            <v>8.942427087434508</v>
          </cell>
          <cell r="AD94">
            <v>0</v>
          </cell>
          <cell r="AE94">
            <v>9.5841999999999992</v>
          </cell>
          <cell r="AF94">
            <v>8.7105999999999995</v>
          </cell>
          <cell r="AG94">
            <v>6.6574</v>
          </cell>
          <cell r="AH94">
            <v>1.393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210</v>
          </cell>
          <cell r="D95">
            <v>2768</v>
          </cell>
          <cell r="E95">
            <v>1751</v>
          </cell>
          <cell r="F95">
            <v>1183</v>
          </cell>
          <cell r="G95">
            <v>0</v>
          </cell>
          <cell r="H95">
            <v>0.3</v>
          </cell>
          <cell r="I95" t="e">
            <v>#N/A</v>
          </cell>
          <cell r="J95">
            <v>1808</v>
          </cell>
          <cell r="K95">
            <v>-57</v>
          </cell>
          <cell r="L95">
            <v>150</v>
          </cell>
          <cell r="T95">
            <v>1002</v>
          </cell>
          <cell r="V95">
            <v>250</v>
          </cell>
          <cell r="W95">
            <v>269.8</v>
          </cell>
          <cell r="X95">
            <v>350</v>
          </cell>
          <cell r="Y95">
            <v>7.1645663454410675</v>
          </cell>
          <cell r="Z95">
            <v>4.3847294292068195</v>
          </cell>
          <cell r="AD95">
            <v>402</v>
          </cell>
          <cell r="AE95">
            <v>261.8</v>
          </cell>
          <cell r="AF95">
            <v>285.39999999999998</v>
          </cell>
          <cell r="AG95">
            <v>280.60000000000002</v>
          </cell>
          <cell r="AH95">
            <v>289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274</v>
          </cell>
          <cell r="D96">
            <v>1018</v>
          </cell>
          <cell r="E96">
            <v>688</v>
          </cell>
          <cell r="F96">
            <v>587</v>
          </cell>
          <cell r="G96">
            <v>0</v>
          </cell>
          <cell r="H96">
            <v>0.3</v>
          </cell>
          <cell r="I96" t="e">
            <v>#N/A</v>
          </cell>
          <cell r="J96">
            <v>710</v>
          </cell>
          <cell r="K96">
            <v>-22</v>
          </cell>
          <cell r="L96">
            <v>80</v>
          </cell>
          <cell r="V96">
            <v>150</v>
          </cell>
          <cell r="W96">
            <v>137.6</v>
          </cell>
          <cell r="X96">
            <v>160</v>
          </cell>
          <cell r="Y96">
            <v>7.1002906976744189</v>
          </cell>
          <cell r="Z96">
            <v>4.2659883720930232</v>
          </cell>
          <cell r="AD96">
            <v>0</v>
          </cell>
          <cell r="AE96">
            <v>156</v>
          </cell>
          <cell r="AF96">
            <v>155.19999999999999</v>
          </cell>
          <cell r="AG96">
            <v>141.80000000000001</v>
          </cell>
          <cell r="AH96">
            <v>160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365</v>
          </cell>
          <cell r="D97">
            <v>2037</v>
          </cell>
          <cell r="E97">
            <v>1598</v>
          </cell>
          <cell r="F97">
            <v>767</v>
          </cell>
          <cell r="G97">
            <v>0</v>
          </cell>
          <cell r="H97">
            <v>0.3</v>
          </cell>
          <cell r="I97" t="e">
            <v>#N/A</v>
          </cell>
          <cell r="J97">
            <v>1641</v>
          </cell>
          <cell r="K97">
            <v>-43</v>
          </cell>
          <cell r="L97">
            <v>150</v>
          </cell>
          <cell r="T97">
            <v>252</v>
          </cell>
          <cell r="V97">
            <v>250</v>
          </cell>
          <cell r="W97">
            <v>199.6</v>
          </cell>
          <cell r="X97">
            <v>250</v>
          </cell>
          <cell r="Y97">
            <v>7.0991983967935877</v>
          </cell>
          <cell r="Z97">
            <v>3.8426853707414832</v>
          </cell>
          <cell r="AD97">
            <v>600</v>
          </cell>
          <cell r="AE97">
            <v>221.4</v>
          </cell>
          <cell r="AF97">
            <v>205.8</v>
          </cell>
          <cell r="AG97">
            <v>202.6</v>
          </cell>
          <cell r="AH97">
            <v>242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388</v>
          </cell>
          <cell r="D98">
            <v>878</v>
          </cell>
          <cell r="E98">
            <v>693</v>
          </cell>
          <cell r="F98">
            <v>542</v>
          </cell>
          <cell r="G98">
            <v>0</v>
          </cell>
          <cell r="H98">
            <v>0.3</v>
          </cell>
          <cell r="I98" t="e">
            <v>#N/A</v>
          </cell>
          <cell r="J98">
            <v>725</v>
          </cell>
          <cell r="K98">
            <v>-32</v>
          </cell>
          <cell r="L98">
            <v>100</v>
          </cell>
          <cell r="V98">
            <v>160</v>
          </cell>
          <cell r="W98">
            <v>138.6</v>
          </cell>
          <cell r="X98">
            <v>180</v>
          </cell>
          <cell r="Y98">
            <v>7.0851370851370854</v>
          </cell>
          <cell r="Z98">
            <v>3.9105339105339105</v>
          </cell>
          <cell r="AD98">
            <v>0</v>
          </cell>
          <cell r="AE98">
            <v>150</v>
          </cell>
          <cell r="AF98">
            <v>143</v>
          </cell>
          <cell r="AG98">
            <v>141.4</v>
          </cell>
          <cell r="AH98">
            <v>159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T99">
            <v>102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16</v>
          </cell>
          <cell r="E100">
            <v>5</v>
          </cell>
          <cell r="F100">
            <v>11</v>
          </cell>
          <cell r="G100">
            <v>0</v>
          </cell>
          <cell r="H100">
            <v>0.3</v>
          </cell>
          <cell r="I100" t="e">
            <v>#N/A</v>
          </cell>
          <cell r="J100">
            <v>8</v>
          </cell>
          <cell r="K100">
            <v>-3</v>
          </cell>
          <cell r="L100">
            <v>0</v>
          </cell>
          <cell r="W100">
            <v>1</v>
          </cell>
          <cell r="Y100">
            <v>11</v>
          </cell>
          <cell r="Z100">
            <v>11</v>
          </cell>
          <cell r="AD100">
            <v>0</v>
          </cell>
          <cell r="AE100">
            <v>1.4</v>
          </cell>
          <cell r="AF100">
            <v>1.4</v>
          </cell>
          <cell r="AG100">
            <v>1.4</v>
          </cell>
          <cell r="AH100">
            <v>0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213</v>
          </cell>
          <cell r="D101">
            <v>558</v>
          </cell>
          <cell r="E101">
            <v>315</v>
          </cell>
          <cell r="F101">
            <v>452</v>
          </cell>
          <cell r="G101">
            <v>0</v>
          </cell>
          <cell r="H101">
            <v>0.12</v>
          </cell>
          <cell r="I101" t="e">
            <v>#N/A</v>
          </cell>
          <cell r="J101">
            <v>323</v>
          </cell>
          <cell r="K101">
            <v>-8</v>
          </cell>
          <cell r="L101">
            <v>50</v>
          </cell>
          <cell r="W101">
            <v>63</v>
          </cell>
          <cell r="X101">
            <v>80</v>
          </cell>
          <cell r="Y101">
            <v>9.2380952380952372</v>
          </cell>
          <cell r="Z101">
            <v>7.1746031746031749</v>
          </cell>
          <cell r="AD101">
            <v>0</v>
          </cell>
          <cell r="AE101">
            <v>68.599999999999994</v>
          </cell>
          <cell r="AF101">
            <v>67</v>
          </cell>
          <cell r="AG101">
            <v>74.2</v>
          </cell>
          <cell r="AH101">
            <v>78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105</v>
          </cell>
          <cell r="D102">
            <v>1515</v>
          </cell>
          <cell r="E102">
            <v>693</v>
          </cell>
          <cell r="F102">
            <v>917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767</v>
          </cell>
          <cell r="K102">
            <v>-74</v>
          </cell>
          <cell r="L102">
            <v>150</v>
          </cell>
          <cell r="W102">
            <v>138.6</v>
          </cell>
          <cell r="X102">
            <v>150</v>
          </cell>
          <cell r="Y102">
            <v>8.7806637806637813</v>
          </cell>
          <cell r="Z102">
            <v>6.6161616161616168</v>
          </cell>
          <cell r="AD102">
            <v>0</v>
          </cell>
          <cell r="AE102">
            <v>70.2</v>
          </cell>
          <cell r="AF102">
            <v>104.6</v>
          </cell>
          <cell r="AG102">
            <v>159.80000000000001</v>
          </cell>
          <cell r="AH102">
            <v>152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98</v>
          </cell>
          <cell r="D103">
            <v>432</v>
          </cell>
          <cell r="E103">
            <v>315</v>
          </cell>
          <cell r="F103">
            <v>206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349</v>
          </cell>
          <cell r="K103">
            <v>-34</v>
          </cell>
          <cell r="L103">
            <v>60</v>
          </cell>
          <cell r="V103">
            <v>300</v>
          </cell>
          <cell r="W103">
            <v>63</v>
          </cell>
          <cell r="X103">
            <v>50</v>
          </cell>
          <cell r="Y103">
            <v>9.7777777777777786</v>
          </cell>
          <cell r="Z103">
            <v>3.2698412698412698</v>
          </cell>
          <cell r="AD103">
            <v>0</v>
          </cell>
          <cell r="AE103">
            <v>65</v>
          </cell>
          <cell r="AF103">
            <v>56.2</v>
          </cell>
          <cell r="AG103">
            <v>65.8</v>
          </cell>
          <cell r="AH103">
            <v>71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259</v>
          </cell>
          <cell r="D104">
            <v>1754</v>
          </cell>
          <cell r="E104">
            <v>575</v>
          </cell>
          <cell r="F104">
            <v>1413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587</v>
          </cell>
          <cell r="K104">
            <v>-12</v>
          </cell>
          <cell r="L104">
            <v>0</v>
          </cell>
          <cell r="W104">
            <v>115</v>
          </cell>
          <cell r="Y104">
            <v>12.28695652173913</v>
          </cell>
          <cell r="Z104">
            <v>12.28695652173913</v>
          </cell>
          <cell r="AD104">
            <v>0</v>
          </cell>
          <cell r="AE104">
            <v>111</v>
          </cell>
          <cell r="AF104">
            <v>163.6</v>
          </cell>
          <cell r="AG104">
            <v>166.2</v>
          </cell>
          <cell r="AH104">
            <v>102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345</v>
          </cell>
          <cell r="D105">
            <v>1567</v>
          </cell>
          <cell r="E105">
            <v>769</v>
          </cell>
          <cell r="F105">
            <v>1096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827</v>
          </cell>
          <cell r="K105">
            <v>-58</v>
          </cell>
          <cell r="L105">
            <v>250</v>
          </cell>
          <cell r="W105">
            <v>153.80000000000001</v>
          </cell>
          <cell r="X105">
            <v>100</v>
          </cell>
          <cell r="Y105">
            <v>9.4018205461638491</v>
          </cell>
          <cell r="Z105">
            <v>7.1261378413524055</v>
          </cell>
          <cell r="AD105">
            <v>0</v>
          </cell>
          <cell r="AE105">
            <v>125.4</v>
          </cell>
          <cell r="AF105">
            <v>175</v>
          </cell>
          <cell r="AG105">
            <v>192.4</v>
          </cell>
          <cell r="AH105">
            <v>173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390</v>
          </cell>
          <cell r="D106">
            <v>569</v>
          </cell>
          <cell r="E106">
            <v>354</v>
          </cell>
          <cell r="F106">
            <v>596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364</v>
          </cell>
          <cell r="K106">
            <v>-10</v>
          </cell>
          <cell r="L106">
            <v>150</v>
          </cell>
          <cell r="W106">
            <v>70.8</v>
          </cell>
          <cell r="Y106">
            <v>10.536723163841808</v>
          </cell>
          <cell r="Z106">
            <v>8.4180790960451972</v>
          </cell>
          <cell r="AD106">
            <v>0</v>
          </cell>
          <cell r="AE106">
            <v>88.4</v>
          </cell>
          <cell r="AF106">
            <v>75.599999999999994</v>
          </cell>
          <cell r="AG106">
            <v>95</v>
          </cell>
          <cell r="AH106">
            <v>76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423</v>
          </cell>
          <cell r="D107">
            <v>263</v>
          </cell>
          <cell r="E107">
            <v>260</v>
          </cell>
          <cell r="F107">
            <v>412</v>
          </cell>
          <cell r="G107">
            <v>0</v>
          </cell>
          <cell r="H107">
            <v>5.5E-2</v>
          </cell>
          <cell r="I107" t="e">
            <v>#N/A</v>
          </cell>
          <cell r="J107">
            <v>272</v>
          </cell>
          <cell r="K107">
            <v>-12</v>
          </cell>
          <cell r="L107">
            <v>60</v>
          </cell>
          <cell r="W107">
            <v>52</v>
          </cell>
          <cell r="X107">
            <v>50</v>
          </cell>
          <cell r="Y107">
            <v>10.038461538461538</v>
          </cell>
          <cell r="Z107">
            <v>7.9230769230769234</v>
          </cell>
          <cell r="AD107">
            <v>0</v>
          </cell>
          <cell r="AE107">
            <v>64</v>
          </cell>
          <cell r="AF107">
            <v>58.4</v>
          </cell>
          <cell r="AG107">
            <v>59.6</v>
          </cell>
          <cell r="AH107">
            <v>54</v>
          </cell>
          <cell r="AI107" t="str">
            <v>увел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D108">
            <v>168</v>
          </cell>
          <cell r="E108">
            <v>0</v>
          </cell>
          <cell r="F108">
            <v>168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0</v>
          </cell>
          <cell r="K108">
            <v>0</v>
          </cell>
          <cell r="L108">
            <v>0</v>
          </cell>
          <cell r="W108">
            <v>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10.10.2025 - 16.10.2025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20.5</v>
          </cell>
          <cell r="F7">
            <v>448.37299999999999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11.3</v>
          </cell>
          <cell r="F8">
            <v>531.45000000000005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73.599999999999994</v>
          </cell>
          <cell r="F9">
            <v>2008.5360000000001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1274</v>
          </cell>
          <cell r="F10">
            <v>3409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202</v>
          </cell>
          <cell r="F11">
            <v>4928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1811</v>
          </cell>
          <cell r="F12">
            <v>5250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301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16</v>
          </cell>
          <cell r="F15">
            <v>416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  <cell r="F16">
            <v>1689</v>
          </cell>
        </row>
        <row r="17">
          <cell r="A17" t="str">
            <v xml:space="preserve"> 094  Сосиски Баварские,  0.35кг, ТМ Колбасный стандарт ПОКОМ</v>
          </cell>
          <cell r="F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</v>
          </cell>
          <cell r="F18">
            <v>275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194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28</v>
          </cell>
          <cell r="F21">
            <v>589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</v>
          </cell>
          <cell r="F22">
            <v>596.98800000000006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134</v>
          </cell>
          <cell r="F23">
            <v>5276.0150000000003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</v>
          </cell>
          <cell r="F24">
            <v>313.27699999999999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1648.865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</v>
          </cell>
          <cell r="F26">
            <v>621.21699999999998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2.4</v>
          </cell>
          <cell r="F27">
            <v>160.49100000000001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0.9</v>
          </cell>
          <cell r="F28">
            <v>508.61099999999999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</v>
          </cell>
          <cell r="F29">
            <v>359.83600000000001</v>
          </cell>
        </row>
        <row r="30">
          <cell r="A30" t="str">
            <v xml:space="preserve"> 247  Сардельки Нежные, ВЕС.  ПОКОМ</v>
          </cell>
          <cell r="D30">
            <v>2.7</v>
          </cell>
          <cell r="F30">
            <v>99.438000000000002</v>
          </cell>
        </row>
        <row r="31">
          <cell r="A31" t="str">
            <v xml:space="preserve"> 248  Сардельки Сочные ТМ Особый рецепт,   ПОКОМ</v>
          </cell>
          <cell r="F31">
            <v>126.15300000000001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36</v>
          </cell>
          <cell r="F32">
            <v>1404.105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55.15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90.6</v>
          </cell>
        </row>
        <row r="35">
          <cell r="A35" t="str">
            <v xml:space="preserve"> 263  Шпикачки Стародворские, ВЕС.  ПОКОМ</v>
          </cell>
          <cell r="D35">
            <v>4</v>
          </cell>
          <cell r="F35">
            <v>1084.8420000000001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15.1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5.5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6.2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</v>
          </cell>
          <cell r="F39">
            <v>1290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588</v>
          </cell>
          <cell r="F40">
            <v>3521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1163</v>
          </cell>
          <cell r="F41">
            <v>4458</v>
          </cell>
        </row>
        <row r="42">
          <cell r="A42" t="str">
            <v xml:space="preserve"> 283  Сосиски Сочинки, ВЕС, ТМ Стародворье ПОКОМ</v>
          </cell>
          <cell r="D42">
            <v>2.7</v>
          </cell>
          <cell r="F42">
            <v>1430.7380000000001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4</v>
          </cell>
          <cell r="F43">
            <v>776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</v>
          </cell>
          <cell r="F44">
            <v>1101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3.6</v>
          </cell>
          <cell r="F45">
            <v>259.26600000000002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728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90</v>
          </cell>
          <cell r="F47">
            <v>1896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2.9</v>
          </cell>
          <cell r="F48">
            <v>163.21899999999999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25.4</v>
          </cell>
          <cell r="F49">
            <v>690.08500000000004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</v>
          </cell>
          <cell r="F50">
            <v>1231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75</v>
          </cell>
          <cell r="F51">
            <v>2236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13</v>
          </cell>
          <cell r="F52">
            <v>1122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7.2</v>
          </cell>
          <cell r="F53">
            <v>964.15899999999999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34.6</v>
          </cell>
          <cell r="F54">
            <v>580.99800000000005</v>
          </cell>
        </row>
        <row r="55">
          <cell r="A55" t="str">
            <v xml:space="preserve"> 316  Колбаса Нежная ТМ Зареченские ВЕС  ПОКОМ</v>
          </cell>
          <cell r="F55">
            <v>32.4</v>
          </cell>
        </row>
        <row r="56">
          <cell r="A56" t="str">
            <v xml:space="preserve"> 318  Сосиски Датские ТМ Зареченские, ВЕС  ПОКОМ</v>
          </cell>
          <cell r="D56">
            <v>103.6</v>
          </cell>
          <cell r="F56">
            <v>4195.3879999999999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2550</v>
          </cell>
          <cell r="F57">
            <v>4882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520</v>
          </cell>
          <cell r="F58">
            <v>4435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51</v>
          </cell>
          <cell r="F59">
            <v>1776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286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</v>
          </cell>
          <cell r="F61">
            <v>271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24.2</v>
          </cell>
          <cell r="F62">
            <v>847.21500000000003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</v>
          </cell>
          <cell r="F63">
            <v>544</v>
          </cell>
        </row>
        <row r="64">
          <cell r="A64" t="str">
            <v xml:space="preserve"> 335  Колбаса Сливушка ТМ Вязанка. ВЕС.  ПОКОМ </v>
          </cell>
          <cell r="D64">
            <v>9.4</v>
          </cell>
          <cell r="F64">
            <v>991.077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1009</v>
          </cell>
          <cell r="F65">
            <v>3705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67</v>
          </cell>
          <cell r="F66">
            <v>2381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12.9</v>
          </cell>
          <cell r="F67">
            <v>506.01900000000001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5.6</v>
          </cell>
          <cell r="F68">
            <v>230.892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15.8</v>
          </cell>
          <cell r="F69">
            <v>1722.4110000000001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7.3</v>
          </cell>
          <cell r="F70">
            <v>294.89100000000002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</v>
          </cell>
          <cell r="F71">
            <v>109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  <cell r="F72">
            <v>363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25</v>
          </cell>
          <cell r="F73">
            <v>553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196.066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31</v>
          </cell>
          <cell r="F75">
            <v>623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32</v>
          </cell>
          <cell r="F76">
            <v>883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683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</v>
          </cell>
          <cell r="F78">
            <v>834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6</v>
          </cell>
          <cell r="F79">
            <v>628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  <cell r="F80">
            <v>334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1697</v>
          </cell>
          <cell r="F81">
            <v>6235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1890</v>
          </cell>
          <cell r="F82">
            <v>11937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27</v>
          </cell>
          <cell r="F83">
            <v>474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226.101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11</v>
          </cell>
          <cell r="F85">
            <v>257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1.3</v>
          </cell>
          <cell r="F86">
            <v>67.099999999999994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2</v>
          </cell>
          <cell r="F87">
            <v>601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21</v>
          </cell>
          <cell r="F88">
            <v>375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20.100000000000001</v>
          </cell>
          <cell r="F89">
            <v>461.714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121</v>
          </cell>
          <cell r="F90">
            <v>4522.5600000000004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200</v>
          </cell>
          <cell r="F91">
            <v>5132.9930000000004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211</v>
          </cell>
          <cell r="F92">
            <v>7265.7579999999998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2.4</v>
          </cell>
          <cell r="F93">
            <v>181.209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</v>
          </cell>
          <cell r="F94">
            <v>109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30.1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412</v>
          </cell>
          <cell r="F96">
            <v>1790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</v>
          </cell>
          <cell r="F97">
            <v>701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609</v>
          </cell>
          <cell r="F98">
            <v>1674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8</v>
          </cell>
          <cell r="F99">
            <v>718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102</v>
          </cell>
          <cell r="F100">
            <v>102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2</v>
          </cell>
          <cell r="F102">
            <v>314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8</v>
          </cell>
          <cell r="F103">
            <v>718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5</v>
          </cell>
          <cell r="F104">
            <v>327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3</v>
          </cell>
          <cell r="F105">
            <v>552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17</v>
          </cell>
          <cell r="F106">
            <v>779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3</v>
          </cell>
          <cell r="F107">
            <v>322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5</v>
          </cell>
          <cell r="F108">
            <v>244</v>
          </cell>
        </row>
        <row r="109">
          <cell r="A109" t="str">
            <v>0139 Продукт По-Российски Классический с зам. молочного жира мдж 50% ТМ Коровино  ВЕС  ОСТАНКИНО</v>
          </cell>
          <cell r="D109">
            <v>2.5</v>
          </cell>
          <cell r="F109">
            <v>2.5</v>
          </cell>
        </row>
        <row r="110">
          <cell r="A110" t="str">
            <v>0447 Сыр Голландский 45% Нарезка 125г ТМ Папа может ОСТАНКИНО</v>
          </cell>
          <cell r="D110">
            <v>22</v>
          </cell>
          <cell r="F110">
            <v>22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62</v>
          </cell>
          <cell r="F111">
            <v>62</v>
          </cell>
        </row>
        <row r="112">
          <cell r="A112" t="str">
            <v>3215 ВЕТЧ.МЯСНАЯ Папа может п/о 0.4кг 8шт.    ОСТАНКИНО</v>
          </cell>
          <cell r="D112">
            <v>683</v>
          </cell>
          <cell r="F112">
            <v>683</v>
          </cell>
        </row>
        <row r="113">
          <cell r="A113" t="str">
            <v>3684 ПРЕСИЖН с/к в/у 1/250 8шт.   ОСТАНКИНО</v>
          </cell>
          <cell r="D113">
            <v>87</v>
          </cell>
          <cell r="F113">
            <v>87</v>
          </cell>
        </row>
        <row r="114">
          <cell r="A114" t="str">
            <v>3986 Ароматная с/к в/у 1/250 ОСТАНКИНО</v>
          </cell>
          <cell r="D114">
            <v>369</v>
          </cell>
          <cell r="F114">
            <v>369</v>
          </cell>
        </row>
        <row r="115">
          <cell r="A115" t="str">
            <v>4063 МЯСНАЯ Папа может вар п/о_Л   ОСТАНКИНО</v>
          </cell>
          <cell r="D115">
            <v>1339.5550000000001</v>
          </cell>
          <cell r="F115">
            <v>1343.6189999999999</v>
          </cell>
        </row>
        <row r="116">
          <cell r="A116" t="str">
            <v>4117 ЭКСТРА Папа может с/к в/у_Л   ОСТАНКИНО</v>
          </cell>
          <cell r="D116">
            <v>40.5</v>
          </cell>
          <cell r="F116">
            <v>40.5</v>
          </cell>
        </row>
        <row r="117">
          <cell r="A117" t="str">
            <v>4163 Сыр Боккончини копченый 40% 100 гр.  ОСТАНКИНО</v>
          </cell>
          <cell r="D117">
            <v>84</v>
          </cell>
          <cell r="F117">
            <v>84</v>
          </cell>
        </row>
        <row r="118">
          <cell r="A118" t="str">
            <v>4170 Сыр Скаморца свежий 40% 100 гр.  ОСТАНКИНО</v>
          </cell>
          <cell r="D118">
            <v>19</v>
          </cell>
          <cell r="F118">
            <v>19</v>
          </cell>
        </row>
        <row r="119">
          <cell r="A119" t="str">
            <v>4187 Сыр Чечил свежий 45% 100г/6шт ТМ Папа Может  ОСТАНКИНО</v>
          </cell>
          <cell r="D119">
            <v>138</v>
          </cell>
          <cell r="F119">
            <v>138</v>
          </cell>
        </row>
        <row r="120">
          <cell r="A120" t="str">
            <v>4194 Сыр Чечил копченый 43% 100г/6шт ТМ Папа Может  ОСТАНКИНО</v>
          </cell>
          <cell r="D120">
            <v>108</v>
          </cell>
          <cell r="F120">
            <v>108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88</v>
          </cell>
          <cell r="F121">
            <v>88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517.1</v>
          </cell>
          <cell r="F123">
            <v>517.1</v>
          </cell>
        </row>
        <row r="124">
          <cell r="A124" t="str">
            <v>4819 Сыр "Пармезан" 40% кусок 180 гр  ОСТАНКИНО</v>
          </cell>
          <cell r="D124">
            <v>102</v>
          </cell>
          <cell r="F124">
            <v>102</v>
          </cell>
        </row>
        <row r="125">
          <cell r="A125" t="str">
            <v>4903 Сыр Перлини 40% 100гр (8шт)  ОСТАНКИНО</v>
          </cell>
          <cell r="D125">
            <v>54</v>
          </cell>
          <cell r="F125">
            <v>54</v>
          </cell>
        </row>
        <row r="126">
          <cell r="A126" t="str">
            <v>4910 Сыр Перлини копченый 40% 100гр (8шт)  ОСТАНКИНО</v>
          </cell>
          <cell r="D126">
            <v>42</v>
          </cell>
          <cell r="F126">
            <v>42</v>
          </cell>
        </row>
        <row r="127">
          <cell r="A127" t="str">
            <v>4927 Сыр Перлини со вкусом Васаби 40% 100гр (8шт)  ОСТАНКИНО</v>
          </cell>
          <cell r="D127">
            <v>29</v>
          </cell>
          <cell r="F127">
            <v>29</v>
          </cell>
        </row>
        <row r="128">
          <cell r="A128" t="str">
            <v>4993 САЛЯМИ ИТАЛЬЯНСКАЯ с/к в/у 1/250*8_120c ОСТАНКИНО</v>
          </cell>
          <cell r="D128">
            <v>369</v>
          </cell>
          <cell r="F128">
            <v>369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107.3</v>
          </cell>
          <cell r="F129">
            <v>107.3</v>
          </cell>
        </row>
        <row r="130">
          <cell r="A130" t="str">
            <v>5235 Сыр полутвердый "Голландский" 45%, брус ВЕС  ОСТАНКИНО</v>
          </cell>
          <cell r="D130">
            <v>42.5</v>
          </cell>
          <cell r="F130">
            <v>42.5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12.2</v>
          </cell>
          <cell r="F131">
            <v>18.89</v>
          </cell>
        </row>
        <row r="132">
          <cell r="A132" t="str">
            <v>5246 ДОКТОРСКАЯ ПРЕМИУМ вар б/о мгс_30с ОСТАНКИНО</v>
          </cell>
          <cell r="D132">
            <v>91.9</v>
          </cell>
          <cell r="F132">
            <v>91.9</v>
          </cell>
        </row>
        <row r="133">
          <cell r="A133" t="str">
            <v>5247 РУССКАЯ ПРЕМИУМ вар б/о мгс_30с ОСТАНКИНО</v>
          </cell>
          <cell r="D133">
            <v>27.1</v>
          </cell>
          <cell r="F133">
            <v>27.1</v>
          </cell>
        </row>
        <row r="134">
          <cell r="A134" t="str">
            <v>5483 ЭКСТРА Папа может с/к в/у 1/250 8шт.   ОСТАНКИНО</v>
          </cell>
          <cell r="D134">
            <v>851</v>
          </cell>
          <cell r="F134">
            <v>852</v>
          </cell>
        </row>
        <row r="135">
          <cell r="A135" t="str">
            <v>5544 Сервелат Финский в/к в/у_45с НОВАЯ ОСТАНКИНО</v>
          </cell>
          <cell r="D135">
            <v>807.2</v>
          </cell>
          <cell r="F135">
            <v>808.87</v>
          </cell>
        </row>
        <row r="136">
          <cell r="A136" t="str">
            <v>5679 САЛЯМИ ИТАЛЬЯНСКАЯ с/к в/у 1/150_60с ОСТАНКИНО</v>
          </cell>
          <cell r="D136">
            <v>293</v>
          </cell>
          <cell r="F136">
            <v>293</v>
          </cell>
        </row>
        <row r="137">
          <cell r="A137" t="str">
            <v>5682 САЛЯМИ МЕЛКОЗЕРНЕНАЯ с/к в/у 1/120_60с   ОСТАНКИНО</v>
          </cell>
          <cell r="D137">
            <v>2150</v>
          </cell>
          <cell r="F137">
            <v>2154</v>
          </cell>
        </row>
        <row r="138">
          <cell r="A138" t="str">
            <v>5706 АРОМАТНАЯ Папа может с/к в/у 1/250 8шт.  ОСТАНКИНО</v>
          </cell>
          <cell r="D138">
            <v>170</v>
          </cell>
          <cell r="F138">
            <v>171</v>
          </cell>
        </row>
        <row r="139">
          <cell r="A139" t="str">
            <v>5708 ПОСОЛЬСКАЯ Папа может с/к в/у ОСТАНКИНО</v>
          </cell>
          <cell r="D139">
            <v>41.9</v>
          </cell>
          <cell r="F139">
            <v>41.9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1409</v>
          </cell>
          <cell r="F141">
            <v>1413</v>
          </cell>
        </row>
        <row r="142">
          <cell r="A142" t="str">
            <v>5992 ВРЕМЯ ОКРОШКИ Папа может вар п/о 0.4кг   ОСТАНКИНО</v>
          </cell>
          <cell r="D142">
            <v>839</v>
          </cell>
          <cell r="F142">
            <v>839</v>
          </cell>
        </row>
        <row r="143">
          <cell r="A143" t="str">
            <v>6004 РАГУ СВИНОЕ 1кг 8шт.зам_120с ОСТАНКИНО</v>
          </cell>
          <cell r="D143">
            <v>124</v>
          </cell>
          <cell r="F143">
            <v>124</v>
          </cell>
        </row>
        <row r="144">
          <cell r="A144" t="str">
            <v>6220 ГОВЯЖЬЯ Папа может вар п/о  ОСТАНКИНО</v>
          </cell>
          <cell r="D144">
            <v>5.2</v>
          </cell>
          <cell r="F144">
            <v>5.2</v>
          </cell>
        </row>
        <row r="145">
          <cell r="A145" t="str">
            <v>6221 НЕАПОЛИТАНСКИЙ ДУЭТ с/к с/н мгс 1/90  ОСТАНКИНО</v>
          </cell>
          <cell r="D145">
            <v>578</v>
          </cell>
          <cell r="F145">
            <v>578</v>
          </cell>
        </row>
        <row r="146">
          <cell r="A146" t="str">
            <v>6228 МЯСНОЕ АССОРТИ к/з с/н мгс 1/90 10шт.  ОСТАНКИНО</v>
          </cell>
          <cell r="D146">
            <v>462</v>
          </cell>
          <cell r="F146">
            <v>462</v>
          </cell>
        </row>
        <row r="147">
          <cell r="A147" t="str">
            <v>6247 ДОМАШНЯЯ Папа может вар п/о 0,4кг 8шт.  ОСТАНКИНО</v>
          </cell>
          <cell r="D147">
            <v>95</v>
          </cell>
          <cell r="F147">
            <v>95</v>
          </cell>
        </row>
        <row r="148">
          <cell r="A148" t="str">
            <v>6268 ГОВЯЖЬЯ Папа может вар п/о 0,4кг 8 шт.  ОСТАНКИНО</v>
          </cell>
          <cell r="D148">
            <v>711</v>
          </cell>
          <cell r="F148">
            <v>712</v>
          </cell>
        </row>
        <row r="149">
          <cell r="A149" t="str">
            <v>6279 КОРЕЙКА ПО-ОСТ.к/в в/с с/н в/у 1/150_45с  ОСТАНКИНО</v>
          </cell>
          <cell r="D149">
            <v>563</v>
          </cell>
          <cell r="F149">
            <v>563</v>
          </cell>
        </row>
        <row r="150">
          <cell r="A150" t="str">
            <v>6303 МЯСНЫЕ Папа может сос п/о мгс 1.5*3  ОСТАНКИНО</v>
          </cell>
          <cell r="D150">
            <v>475</v>
          </cell>
          <cell r="F150">
            <v>475</v>
          </cell>
        </row>
        <row r="151">
          <cell r="A151" t="str">
            <v>6324 ДОКТОРСКАЯ ГОСТ вар п/о 0.4кг 8шт.  ОСТАНКИНО</v>
          </cell>
          <cell r="D151">
            <v>78</v>
          </cell>
          <cell r="F151">
            <v>79</v>
          </cell>
        </row>
        <row r="152">
          <cell r="A152" t="str">
            <v>6325 ДОКТОРСКАЯ ПРЕМИУМ вар п/о 0.4кг 8шт.  ОСТАНКИНО</v>
          </cell>
          <cell r="D152">
            <v>1525</v>
          </cell>
          <cell r="F152">
            <v>1525</v>
          </cell>
        </row>
        <row r="153">
          <cell r="A153" t="str">
            <v>6333 МЯСНАЯ Папа может вар п/о 0.4кг 8шт.  ОСТАНКИНО</v>
          </cell>
          <cell r="D153">
            <v>3643</v>
          </cell>
          <cell r="F153">
            <v>3648</v>
          </cell>
        </row>
        <row r="154">
          <cell r="A154" t="str">
            <v>6340 ДОМАШНИЙ РЕЦЕПТ Коровино 0.5кг 8шт.  ОСТАНКИНО</v>
          </cell>
          <cell r="D154">
            <v>287</v>
          </cell>
          <cell r="F154">
            <v>287</v>
          </cell>
        </row>
        <row r="155">
          <cell r="A155" t="str">
            <v>6353 ЭКСТРА Папа может вар п/о 0.4кг 8шт.  ОСТАНКИНО</v>
          </cell>
          <cell r="D155">
            <v>1321</v>
          </cell>
          <cell r="F155">
            <v>1326</v>
          </cell>
        </row>
        <row r="156">
          <cell r="A156" t="str">
            <v>6392 ФИЛЕЙНАЯ Папа может вар п/о 0.4кг. ОСТАНКИНО</v>
          </cell>
          <cell r="D156">
            <v>3371</v>
          </cell>
          <cell r="F156">
            <v>3373</v>
          </cell>
        </row>
        <row r="157">
          <cell r="A157" t="str">
            <v>6448 СВИНИНА МАДЕРА с/к с/н в/у 1/100 10шт.   ОСТАНКИНО</v>
          </cell>
          <cell r="D157">
            <v>159</v>
          </cell>
          <cell r="F157">
            <v>159</v>
          </cell>
        </row>
        <row r="158">
          <cell r="A158" t="str">
            <v>6453 ЭКСТРА Папа может с/к с/н в/у 1/100 14шт.   ОСТАНКИНО</v>
          </cell>
          <cell r="D158">
            <v>1874</v>
          </cell>
          <cell r="F158">
            <v>1877</v>
          </cell>
        </row>
        <row r="159">
          <cell r="A159" t="str">
            <v>6454 АРОМАТНАЯ с/к с/н в/у 1/100 10шт.  ОСТАНКИНО</v>
          </cell>
          <cell r="D159">
            <v>1612</v>
          </cell>
          <cell r="F159">
            <v>1613</v>
          </cell>
        </row>
        <row r="160">
          <cell r="A160" t="str">
            <v>6459 СЕРВЕЛАТ ШВЕЙЦАРСК. в/к с/н в/у 1/100*10  ОСТАНКИНО</v>
          </cell>
          <cell r="D160">
            <v>1085</v>
          </cell>
          <cell r="F160">
            <v>1085</v>
          </cell>
        </row>
        <row r="161">
          <cell r="A161" t="str">
            <v>6470 ВЕТЧ.МРАМОРНАЯ в/у_45с  ОСТАНКИНО</v>
          </cell>
          <cell r="D161">
            <v>37.6</v>
          </cell>
          <cell r="F161">
            <v>37.6</v>
          </cell>
        </row>
        <row r="162">
          <cell r="A162" t="str">
            <v>6495 ВЕТЧ.МРАМОРНАЯ в/у срез 0.3кг 6шт_45с  ОСТАНКИНО</v>
          </cell>
          <cell r="D162">
            <v>363</v>
          </cell>
          <cell r="F162">
            <v>363</v>
          </cell>
        </row>
        <row r="163">
          <cell r="A163" t="str">
            <v>6527 ШПИКАЧКИ СОЧНЫЕ ПМ сар б/о мгс 1*3 45с ОСТАНКИНО</v>
          </cell>
          <cell r="D163">
            <v>354.74900000000002</v>
          </cell>
          <cell r="F163">
            <v>356.77100000000002</v>
          </cell>
        </row>
        <row r="164">
          <cell r="A164" t="str">
            <v>6528 ШПИКАЧКИ СОЧНЫЕ ПМ сар б/о мгс 0.4кг 45с  ОСТАНКИНО</v>
          </cell>
          <cell r="D164">
            <v>58</v>
          </cell>
          <cell r="F164">
            <v>58</v>
          </cell>
        </row>
        <row r="165">
          <cell r="A165" t="str">
            <v>6586 МРАМОРНАЯ И БАЛЫКОВАЯ в/к с/н мгс 1/90 ОСТАНКИНО</v>
          </cell>
          <cell r="D165">
            <v>20</v>
          </cell>
          <cell r="F165">
            <v>20</v>
          </cell>
        </row>
        <row r="166">
          <cell r="A166" t="str">
            <v>6609 С ГОВЯДИНОЙ ПМ сар б/о мгс 0.4кг_45с ОСТАНКИНО</v>
          </cell>
          <cell r="D166">
            <v>39</v>
          </cell>
          <cell r="F166">
            <v>39</v>
          </cell>
        </row>
        <row r="167">
          <cell r="A167" t="str">
            <v>6616 МОЛОЧНЫЕ КЛАССИЧЕСКИЕ сос п/о в/у 0.3кг  ОСТАНКИНО</v>
          </cell>
          <cell r="D167">
            <v>1919</v>
          </cell>
          <cell r="F167">
            <v>1920</v>
          </cell>
        </row>
        <row r="168">
          <cell r="A168" t="str">
            <v>6697 СЕРВЕЛАТ ФИНСКИЙ ПМ в/к в/у 0,35кг 8шт.  ОСТАНКИНО</v>
          </cell>
          <cell r="D168">
            <v>4321</v>
          </cell>
          <cell r="F168">
            <v>4331</v>
          </cell>
        </row>
        <row r="169">
          <cell r="A169" t="str">
            <v>6713 СОЧНЫЙ ГРИЛЬ ПМ сос п/о мгс 0.41кг 8шт.  ОСТАНКИНО</v>
          </cell>
          <cell r="D169">
            <v>1248</v>
          </cell>
          <cell r="F169">
            <v>1248</v>
          </cell>
        </row>
        <row r="170">
          <cell r="A170" t="str">
            <v>6724 МОЛОЧНЫЕ ПМ сос п/о мгс 0.41кг 10шт.  ОСТАНКИНО</v>
          </cell>
          <cell r="D170">
            <v>595</v>
          </cell>
          <cell r="F170">
            <v>596</v>
          </cell>
        </row>
        <row r="171">
          <cell r="A171" t="str">
            <v>6762 СЛИВОЧНЫЕ сос ц/о мгс 0.41кг 8шт.  ОСТАНКИНО</v>
          </cell>
          <cell r="D171">
            <v>1</v>
          </cell>
          <cell r="F171">
            <v>1</v>
          </cell>
        </row>
        <row r="172">
          <cell r="A172" t="str">
            <v>6765 РУБЛЕНЫЕ сос ц/о мгс 0.36кг 6шт.  ОСТАНКИНО</v>
          </cell>
          <cell r="D172">
            <v>383</v>
          </cell>
          <cell r="F172">
            <v>383</v>
          </cell>
        </row>
        <row r="173">
          <cell r="A173" t="str">
            <v>6785 ВЕНСКАЯ САЛЯМИ п/к в/у 0.33кг 8шт.  ОСТАНКИНО</v>
          </cell>
          <cell r="D173">
            <v>106</v>
          </cell>
          <cell r="F173">
            <v>106</v>
          </cell>
        </row>
        <row r="174">
          <cell r="A174" t="str">
            <v>6787 СЕРВЕЛАТ КРЕМЛЕВСКИЙ в/к в/у 0,33кг 8шт.  ОСТАНКИНО</v>
          </cell>
          <cell r="D174">
            <v>154</v>
          </cell>
          <cell r="F174">
            <v>155</v>
          </cell>
        </row>
        <row r="175">
          <cell r="A175" t="str">
            <v>6793 БАЛЫКОВАЯ в/к в/у 0,33кг 8шт.  ОСТАНКИНО</v>
          </cell>
          <cell r="D175">
            <v>309</v>
          </cell>
          <cell r="F175">
            <v>309</v>
          </cell>
        </row>
        <row r="176">
          <cell r="A176" t="str">
            <v>6829 МОЛОЧНЫЕ КЛАССИЧЕСКИЕ сос п/о мгс 2*4_С  ОСТАНКИНО</v>
          </cell>
          <cell r="D176">
            <v>875.09299999999996</v>
          </cell>
          <cell r="F176">
            <v>881.37</v>
          </cell>
        </row>
        <row r="177">
          <cell r="A177" t="str">
            <v>6837 ФИЛЕЙНЫЕ Папа Может сос ц/о мгс 0.4кг  ОСТАНКИНО</v>
          </cell>
          <cell r="D177">
            <v>1079</v>
          </cell>
          <cell r="F177">
            <v>1079</v>
          </cell>
        </row>
        <row r="178">
          <cell r="A178" t="str">
            <v>6842 ДЫМОВИЦА ИЗ ОКОРОКА к/в мл/к в/у 0,3кг  ОСТАНКИНО</v>
          </cell>
          <cell r="D178">
            <v>212</v>
          </cell>
          <cell r="F178">
            <v>212</v>
          </cell>
        </row>
        <row r="179">
          <cell r="A179" t="str">
            <v>6861 ДОМАШНИЙ РЕЦЕПТ Коровино вар п/о  ОСТАНКИНО</v>
          </cell>
          <cell r="D179">
            <v>1092.4000000000001</v>
          </cell>
          <cell r="F179">
            <v>1100.252</v>
          </cell>
        </row>
        <row r="180">
          <cell r="A180" t="str">
            <v>6866 ВЕТЧ.НЕЖНАЯ Коровино п/о_Маяк  ОСТАНКИНО</v>
          </cell>
          <cell r="D180">
            <v>205.5</v>
          </cell>
          <cell r="F180">
            <v>205.5</v>
          </cell>
        </row>
        <row r="181">
          <cell r="A181" t="str">
            <v>7001 КЛАССИЧЕСКИЕ Папа может сар б/о мгс 1*3  ОСТАНКИНО</v>
          </cell>
          <cell r="D181">
            <v>255.565</v>
          </cell>
          <cell r="F181">
            <v>256.66199999999998</v>
          </cell>
        </row>
        <row r="182">
          <cell r="A182" t="str">
            <v>7040 С ИНДЕЙКОЙ ПМ сос ц/о в/у 1/270 8шт.  ОСТАНКИНО</v>
          </cell>
          <cell r="D182">
            <v>191</v>
          </cell>
          <cell r="F182">
            <v>191</v>
          </cell>
        </row>
        <row r="183">
          <cell r="A183" t="str">
            <v>7059 ШПИКАЧКИ СОЧНЫЕ С БЕК. п/о мгс 0.3кг_60с  ОСТАНКИНО</v>
          </cell>
          <cell r="D183">
            <v>359</v>
          </cell>
          <cell r="F183">
            <v>359</v>
          </cell>
        </row>
        <row r="184">
          <cell r="A184" t="str">
            <v>7066 СОЧНЫЕ ПМ сос п/о мгс 0.41кг 10шт_50с  ОСТАНКИНО</v>
          </cell>
          <cell r="D184">
            <v>7437</v>
          </cell>
          <cell r="F184">
            <v>7469</v>
          </cell>
        </row>
        <row r="185">
          <cell r="A185" t="str">
            <v>7070 СОЧНЫЕ ПМ сос п/о мгс 1.5*4_А_50с  ОСТАНКИНО</v>
          </cell>
          <cell r="D185">
            <v>2804.7089999999998</v>
          </cell>
          <cell r="F185">
            <v>2810.8829999999998</v>
          </cell>
        </row>
        <row r="186">
          <cell r="A186" t="str">
            <v>7073 МОЛОЧ.ПРЕМИУМ ПМ сос п/о в/у 1/350_50с  ОСТАНКИНО</v>
          </cell>
          <cell r="D186">
            <v>1518</v>
          </cell>
          <cell r="F186">
            <v>1518</v>
          </cell>
        </row>
        <row r="187">
          <cell r="A187" t="str">
            <v>7074 МОЛОЧ.ПРЕМИУМ ПМ сос п/о мгс 0.6кг_50с  ОСТАНКИНО</v>
          </cell>
          <cell r="D187">
            <v>44</v>
          </cell>
          <cell r="F187">
            <v>44</v>
          </cell>
        </row>
        <row r="188">
          <cell r="A188" t="str">
            <v>7075 МОЛОЧ.ПРЕМИУМ ПМ сос п/о мгс 1.5*4_О_50с  ОСТАНКИНО</v>
          </cell>
          <cell r="D188">
            <v>75.400000000000006</v>
          </cell>
          <cell r="F188">
            <v>75.400000000000006</v>
          </cell>
        </row>
        <row r="189">
          <cell r="A189" t="str">
            <v>7077 МЯСНЫЕ С ГОВЯД.ПМ сос п/о мгс 0.4кг_50с  ОСТАНКИНО</v>
          </cell>
          <cell r="D189">
            <v>1758</v>
          </cell>
          <cell r="F189">
            <v>1765</v>
          </cell>
        </row>
        <row r="190">
          <cell r="A190" t="str">
            <v>7080 СЛИВОЧНЫЕ ПМ сос п/о мгс 0.41кг 10шт. 50с  ОСТАНКИНО</v>
          </cell>
          <cell r="D190">
            <v>2886</v>
          </cell>
          <cell r="F190">
            <v>2890</v>
          </cell>
        </row>
        <row r="191">
          <cell r="A191" t="str">
            <v>7082 СЛИВОЧНЫЕ ПМ сос п/о мгс 1.5*4_50с  ОСТАНКИНО</v>
          </cell>
          <cell r="D191">
            <v>158.19999999999999</v>
          </cell>
          <cell r="F191">
            <v>162.91900000000001</v>
          </cell>
        </row>
        <row r="192">
          <cell r="A192" t="str">
            <v>7087 ШПИК С ЧЕСНОК.И ПЕРЦЕМ к/в в/у 0.3кг_50с  ОСТАНКИНО</v>
          </cell>
          <cell r="D192">
            <v>283</v>
          </cell>
          <cell r="F192">
            <v>283</v>
          </cell>
        </row>
        <row r="193">
          <cell r="A193" t="str">
            <v>7090 СВИНИНА ПО-ДОМ. к/в мл/к в/у 0.3кг_50с  ОСТАНКИНО</v>
          </cell>
          <cell r="D193">
            <v>645</v>
          </cell>
          <cell r="F193">
            <v>645</v>
          </cell>
        </row>
        <row r="194">
          <cell r="A194" t="str">
            <v>7092 БЕКОН Папа может с/к с/н в/у 1/140_50с  ОСТАНКИНО</v>
          </cell>
          <cell r="D194">
            <v>993</v>
          </cell>
          <cell r="F194">
            <v>1003</v>
          </cell>
        </row>
        <row r="195">
          <cell r="A195" t="str">
            <v>7106 ТОСКАНО с/к с/н мгс 1/90 12шт.  ОСТАНКИНО</v>
          </cell>
          <cell r="D195">
            <v>44</v>
          </cell>
          <cell r="F195">
            <v>44</v>
          </cell>
        </row>
        <row r="196">
          <cell r="A196" t="str">
            <v>7107 САН-РЕМО с/в с/н мгс 1/90 12шт.  ОСТАНКИНО</v>
          </cell>
          <cell r="D196">
            <v>49</v>
          </cell>
          <cell r="F196">
            <v>49</v>
          </cell>
        </row>
        <row r="197">
          <cell r="A197" t="str">
            <v>7149 БАЛЫКОВАЯ Коровино п/к в/у 0.84кг_50с  ОСТАНКИНО</v>
          </cell>
          <cell r="D197">
            <v>47</v>
          </cell>
          <cell r="F197">
            <v>47</v>
          </cell>
        </row>
        <row r="198">
          <cell r="A198" t="str">
            <v>7154 СЕРВЕЛАТ ЗЕРНИСТЫЙ ПМ в/к в/у 0.35кг_50с  ОСТАНКИНО</v>
          </cell>
          <cell r="D198">
            <v>2968</v>
          </cell>
          <cell r="F198">
            <v>2975</v>
          </cell>
        </row>
        <row r="199">
          <cell r="A199" t="str">
            <v>7157 СЕРВЕЛАТ ЗЕРНИСНЫЙ ПМ в/к в/у_50с  ОСТАНКИНО</v>
          </cell>
          <cell r="D199">
            <v>64.900000000000006</v>
          </cell>
          <cell r="F199">
            <v>64.900000000000006</v>
          </cell>
        </row>
        <row r="200">
          <cell r="A200" t="str">
            <v>7166 СЕРВЕЛТ ОХОТНИЧИЙ ПМ в/к в/у_50с  ОСТАНКИНО</v>
          </cell>
          <cell r="D200">
            <v>424.4</v>
          </cell>
          <cell r="F200">
            <v>425.80399999999997</v>
          </cell>
        </row>
        <row r="201">
          <cell r="A201" t="str">
            <v>7169 СЕРВЕЛАТ ОХОТНИЧИЙ ПМ в/к в/у 0.35кг_50с  ОСТАНКИНО</v>
          </cell>
          <cell r="D201">
            <v>2838</v>
          </cell>
          <cell r="F201">
            <v>2844</v>
          </cell>
        </row>
        <row r="202">
          <cell r="A202" t="str">
            <v>7187 ГРУДИНКА ПРЕМИУМ к/в мл/к в/у 0,3кг_50с ОСТАНКИНО</v>
          </cell>
          <cell r="D202">
            <v>1019</v>
          </cell>
          <cell r="F202">
            <v>1019</v>
          </cell>
        </row>
        <row r="203">
          <cell r="A203" t="str">
            <v>7227 САЛЯМИ ФИНСКАЯ Папа может с/к в/у 1/180  ОСТАНКИНО</v>
          </cell>
          <cell r="D203">
            <v>17</v>
          </cell>
          <cell r="F203">
            <v>17</v>
          </cell>
        </row>
        <row r="204">
          <cell r="A204" t="str">
            <v>7231 КЛАССИЧЕСКАЯ ПМ вар п/о 0,3кг 8шт_209к ОСТАНКИНО</v>
          </cell>
          <cell r="D204">
            <v>1513</v>
          </cell>
          <cell r="F204">
            <v>1514</v>
          </cell>
        </row>
        <row r="205">
          <cell r="A205" t="str">
            <v>7232 БОЯNСКАЯ ПМ п/к в/у 0,28кг 8шт_209к ОСТАНКИНО</v>
          </cell>
          <cell r="D205">
            <v>1464</v>
          </cell>
          <cell r="F205">
            <v>1474</v>
          </cell>
        </row>
        <row r="206">
          <cell r="A206" t="str">
            <v>7235 ВЕТЧ.КЛАССИЧЕСКАЯ ПМ п/о 0,35кг 8шт_209к ОСТАНКИНО</v>
          </cell>
          <cell r="D206">
            <v>70</v>
          </cell>
          <cell r="F206">
            <v>71</v>
          </cell>
        </row>
        <row r="207">
          <cell r="A207" t="str">
            <v>7236 СЕРВЕЛАТ КАРЕЛЬСКИЙ в/к в/у 0,28кг_209к ОСТАНКИНО</v>
          </cell>
          <cell r="D207">
            <v>3698</v>
          </cell>
          <cell r="F207">
            <v>3713</v>
          </cell>
        </row>
        <row r="208">
          <cell r="A208" t="str">
            <v>7241 САЛЯМИ Папа может п/к в/у 0,28кг_209к ОСТАНКИНО</v>
          </cell>
          <cell r="D208">
            <v>912</v>
          </cell>
          <cell r="F208">
            <v>913</v>
          </cell>
        </row>
        <row r="209">
          <cell r="A209" t="str">
            <v>7245 ВЕТЧ.ФИЛЕЙНАЯ ПМ п/о 0,4кг 8шт ОСТАНКИНО</v>
          </cell>
          <cell r="D209">
            <v>100</v>
          </cell>
          <cell r="F209">
            <v>101</v>
          </cell>
        </row>
        <row r="210">
          <cell r="A210" t="str">
            <v>7252 СЕРВЕЛАТ ФИНСКИЙ ПМ в/к с/н мгс 1/100*12  ОСТАНКИНО</v>
          </cell>
          <cell r="D210">
            <v>1</v>
          </cell>
          <cell r="F210">
            <v>1</v>
          </cell>
        </row>
        <row r="211">
          <cell r="A211" t="str">
            <v>7271 МЯСНЫЕ С ГОВЯДИНОЙ ПМ сос п/о мгс 1.5*4 ВЕС  ОСТАНКИНО</v>
          </cell>
          <cell r="D211">
            <v>66.2</v>
          </cell>
          <cell r="F211">
            <v>66.2</v>
          </cell>
        </row>
        <row r="212">
          <cell r="A212" t="str">
            <v>7284 ДЛЯ ДЕТЕЙ сос п/о мгс 0,33кг 6шт  ОСТАНКИНО</v>
          </cell>
          <cell r="D212">
            <v>139</v>
          </cell>
          <cell r="F212">
            <v>140</v>
          </cell>
        </row>
        <row r="213">
          <cell r="A213" t="str">
            <v>7332 БОЯРСКАЯ ПМ п/к в/у 0.28кг_СНГ  ОСТАНКИНО</v>
          </cell>
          <cell r="D213">
            <v>82</v>
          </cell>
          <cell r="F213">
            <v>82</v>
          </cell>
        </row>
        <row r="214">
          <cell r="A214" t="str">
            <v>7333 СЕРВЕЛАТ ОХОТНИЧИЙ ПМ в/к в/у 0.28кг_СНГ  ОСТАНКИНО</v>
          </cell>
          <cell r="D214">
            <v>106</v>
          </cell>
          <cell r="F214">
            <v>108</v>
          </cell>
        </row>
        <row r="215">
          <cell r="A215" t="str">
            <v>7343 СЕЙЧАС СЕЗОН ПМ вар п/о 0,4кг  ОСТАНКИНО</v>
          </cell>
          <cell r="D215">
            <v>507</v>
          </cell>
          <cell r="F215">
            <v>507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260</v>
          </cell>
          <cell r="F216">
            <v>260</v>
          </cell>
        </row>
        <row r="217">
          <cell r="A217" t="str">
            <v>8391 Сыр творожный с зеленью 60% Папа может 140 гр.  ОСТАНКИНО</v>
          </cell>
          <cell r="D217">
            <v>103</v>
          </cell>
          <cell r="F217">
            <v>103</v>
          </cell>
        </row>
        <row r="218">
          <cell r="A218" t="str">
            <v>8398 Сыр ПАПА МОЖЕТ "Тильзитер" 45% 180 г  ОСТАНКИНО</v>
          </cell>
          <cell r="D218">
            <v>381</v>
          </cell>
          <cell r="F218">
            <v>382</v>
          </cell>
        </row>
        <row r="219">
          <cell r="A219" t="str">
            <v>8411 Сыр ПАПА МОЖЕТ "Гауда Голд" 45% 180 г  ОСТАНКИНО</v>
          </cell>
          <cell r="D219">
            <v>289</v>
          </cell>
          <cell r="F219">
            <v>289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728</v>
          </cell>
          <cell r="F220">
            <v>729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32</v>
          </cell>
          <cell r="F221">
            <v>32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25</v>
          </cell>
          <cell r="F222">
            <v>25</v>
          </cell>
        </row>
        <row r="223">
          <cell r="A223" t="str">
            <v>8452 Сыр колбасный копченый Папа Может 400 гр  ОСТАНКИНО</v>
          </cell>
          <cell r="D223">
            <v>9</v>
          </cell>
          <cell r="F223">
            <v>9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804</v>
          </cell>
          <cell r="F224">
            <v>805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8</v>
          </cell>
          <cell r="F225">
            <v>8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19</v>
          </cell>
          <cell r="F226">
            <v>20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73</v>
          </cell>
          <cell r="F227">
            <v>74</v>
          </cell>
        </row>
        <row r="228">
          <cell r="A228" t="str">
            <v>8831 Сыр ПАПА МОЖЕТ "Министерский" 180гр, 45 %  ОСТАНКИНО</v>
          </cell>
          <cell r="D228">
            <v>71</v>
          </cell>
          <cell r="F228">
            <v>71</v>
          </cell>
        </row>
        <row r="229">
          <cell r="A229" t="str">
            <v>8855 Сыр ПАПА МОЖЕТ "Папин завтрак" 180гр, 45 %  ОСТАНКИНО</v>
          </cell>
          <cell r="D229">
            <v>33</v>
          </cell>
          <cell r="F229">
            <v>33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100</v>
          </cell>
          <cell r="F230">
            <v>102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143</v>
          </cell>
          <cell r="F231">
            <v>143</v>
          </cell>
        </row>
        <row r="232">
          <cell r="A232" t="str">
            <v>Балыковая с/к 200 гр. срез "Эликатессе" термоформ.пак.  СПК</v>
          </cell>
          <cell r="D232">
            <v>110</v>
          </cell>
          <cell r="F232">
            <v>110</v>
          </cell>
        </row>
        <row r="233">
          <cell r="A233" t="str">
            <v>БОНУС МОЛОЧНЫЕ КЛАССИЧЕСКИЕ сос п/о в/у 0.3кг (6084)  ОСТАНКИНО</v>
          </cell>
          <cell r="D233">
            <v>50</v>
          </cell>
          <cell r="F233">
            <v>50</v>
          </cell>
        </row>
        <row r="234">
          <cell r="A234" t="str">
            <v>БОНУС МОЛОЧНЫЕ КЛАССИЧЕСКИЕ сос п/о мгс 2*4_С (4980)  ОСТАНКИНО</v>
          </cell>
          <cell r="D234">
            <v>18</v>
          </cell>
          <cell r="F234">
            <v>18</v>
          </cell>
        </row>
        <row r="235">
          <cell r="A235" t="str">
            <v>БОНУС СОЧНЫЕ Папа может сос п/о мгс 1.5*4 (6954)  ОСТАНКИНО</v>
          </cell>
          <cell r="D235">
            <v>153</v>
          </cell>
          <cell r="F235">
            <v>153</v>
          </cell>
        </row>
        <row r="236">
          <cell r="A236" t="str">
            <v>БОНУС СОЧНЫЕ сос п/о мгс 0.41кг_UZ (6087)  ОСТАНКИНО</v>
          </cell>
          <cell r="D236">
            <v>159</v>
          </cell>
          <cell r="F236">
            <v>159</v>
          </cell>
        </row>
        <row r="237">
          <cell r="A237" t="str">
            <v>Бутербродная вареная 0,47 кг шт.  СПК</v>
          </cell>
          <cell r="D237">
            <v>25</v>
          </cell>
          <cell r="F237">
            <v>25</v>
          </cell>
        </row>
        <row r="238">
          <cell r="A238" t="str">
            <v>Вацлавская п/к (черева) 390 гр.шт. термоус.пак  СПК</v>
          </cell>
          <cell r="D238">
            <v>18</v>
          </cell>
          <cell r="F238">
            <v>18</v>
          </cell>
        </row>
        <row r="239">
          <cell r="A239" t="str">
            <v>Ветчина Альтаирская Столовая (для ХОРЕКА)  СПК</v>
          </cell>
          <cell r="D239">
            <v>4.8920000000000003</v>
          </cell>
          <cell r="F239">
            <v>4.8920000000000003</v>
          </cell>
        </row>
        <row r="240">
          <cell r="A240" t="str">
            <v>Готовые бельмеши сочные с мясом ТМ Горячая штучка 0,3кг зам  ПОКОМ</v>
          </cell>
          <cell r="D240">
            <v>3</v>
          </cell>
          <cell r="F240">
            <v>468</v>
          </cell>
        </row>
        <row r="241">
          <cell r="A241" t="str">
            <v>Готовые чебупели острые с мясом 0,24кг ТМ Горячая штучка  ПОКОМ</v>
          </cell>
          <cell r="D241">
            <v>3</v>
          </cell>
          <cell r="F241">
            <v>451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1</v>
          </cell>
        </row>
        <row r="243">
          <cell r="A243" t="str">
            <v>Готовые чебупели с ветчиной и сыром Горячая штучка 0,3кг зам  ПОКОМ</v>
          </cell>
          <cell r="F243">
            <v>1</v>
          </cell>
        </row>
        <row r="244">
          <cell r="A244" t="str">
            <v>Готовые чебупели с ветчиной и сыром ТМ Горячая штучка флоу-пак 0,24 кг.  ПОКОМ</v>
          </cell>
          <cell r="D244">
            <v>392</v>
          </cell>
          <cell r="F244">
            <v>2446</v>
          </cell>
        </row>
        <row r="245">
          <cell r="A245" t="str">
            <v>Готовые чебупели сочные с мясом ТМ Горячая штучка  0,3кг зам  ПОКОМ</v>
          </cell>
          <cell r="F245">
            <v>4</v>
          </cell>
        </row>
        <row r="246">
          <cell r="A246" t="str">
            <v>Готовые чебупели сочные с мясом ТМ Горячая штучка флоу-пак 0,24 кг  ПОКОМ</v>
          </cell>
          <cell r="D246">
            <v>562</v>
          </cell>
          <cell r="F246">
            <v>2114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649</v>
          </cell>
        </row>
        <row r="248">
          <cell r="A248" t="str">
            <v>Гуцульская с/к "КолбасГрад" 160 гр.шт. термоус. пак  СПК</v>
          </cell>
          <cell r="D248">
            <v>58</v>
          </cell>
          <cell r="F248">
            <v>58</v>
          </cell>
        </row>
        <row r="249">
          <cell r="A249" t="str">
            <v>Дельгаро с/в "Эликатессе" 140 гр.шт.  СПК</v>
          </cell>
          <cell r="D249">
            <v>48</v>
          </cell>
          <cell r="F249">
            <v>51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125</v>
          </cell>
          <cell r="F250">
            <v>125</v>
          </cell>
        </row>
        <row r="251">
          <cell r="A251" t="str">
            <v>Докторская вареная в/с  СПК</v>
          </cell>
          <cell r="D251">
            <v>1</v>
          </cell>
          <cell r="F251">
            <v>1</v>
          </cell>
        </row>
        <row r="252">
          <cell r="A252" t="str">
            <v>Докторская вареная в/с 0,47 кг шт.  СПК</v>
          </cell>
          <cell r="D252">
            <v>18</v>
          </cell>
          <cell r="F252">
            <v>18</v>
          </cell>
        </row>
        <row r="253">
          <cell r="A253" t="str">
            <v>Докторская вареная термоус.пак. "Высокий вкус"  СПК</v>
          </cell>
          <cell r="D253">
            <v>21.4</v>
          </cell>
          <cell r="F253">
            <v>21.4</v>
          </cell>
        </row>
        <row r="254">
          <cell r="A254" t="str">
            <v>Европоддон (невозвратный)</v>
          </cell>
          <cell r="F254">
            <v>193</v>
          </cell>
        </row>
        <row r="255">
          <cell r="A255" t="str">
            <v>ЖАР-ладушки с клубникой и вишней ТМ Стародворье 0,2 кг ПОКОМ</v>
          </cell>
          <cell r="F255">
            <v>9</v>
          </cell>
        </row>
        <row r="256">
          <cell r="A256" t="str">
            <v>ЖАР-ладушки с мясом 0,2кг ТМ Стародворье  ПОКОМ</v>
          </cell>
          <cell r="D256">
            <v>5</v>
          </cell>
          <cell r="F256">
            <v>322</v>
          </cell>
        </row>
        <row r="257">
          <cell r="A257" t="str">
            <v>ЖАР-ладушки с яблоком и грушей ТМ Стародворье 0,2 кг. ПОКОМ</v>
          </cell>
          <cell r="D257">
            <v>1</v>
          </cell>
          <cell r="F257">
            <v>32</v>
          </cell>
        </row>
        <row r="258">
          <cell r="A258" t="str">
            <v>Жареные вареники с картофелем и беконом Добросельские 0,2 кг. ТМ Стародворье  ПОКОМ</v>
          </cell>
          <cell r="D258">
            <v>4</v>
          </cell>
          <cell r="F258">
            <v>402</v>
          </cell>
        </row>
        <row r="259">
          <cell r="A259" t="str">
            <v>К798 Сыч/Прод Коровино Российский 50% 200г НОВАЯ СЗМЖ  ОСТАНКИНО</v>
          </cell>
          <cell r="D259">
            <v>1246</v>
          </cell>
          <cell r="F259">
            <v>1246</v>
          </cell>
        </row>
        <row r="260">
          <cell r="A260" t="str">
            <v>К801 Сыч/Прод Коровино Тильзитер 50% 200г НОВАЯ СЗМЖ  ОСТАНКИНО</v>
          </cell>
          <cell r="D260">
            <v>1363</v>
          </cell>
          <cell r="F260">
            <v>1363</v>
          </cell>
        </row>
        <row r="261">
          <cell r="A261" t="str">
            <v>К811 Сыч/Прод Коровино Российский Оригин 50% ВЕС НОВАЯ (5 кг)  ОСТАНКИНО</v>
          </cell>
          <cell r="D261">
            <v>156.69999999999999</v>
          </cell>
          <cell r="F261">
            <v>156.69999999999999</v>
          </cell>
        </row>
        <row r="262">
          <cell r="A262" t="str">
            <v>К825 Сыч/Прод Коровино Тильзитер Оригин 50% ВЕС НОВАЯ (5 кг брус) СЗМЖ  ОСТАНКИНО</v>
          </cell>
          <cell r="D262">
            <v>71.099999999999994</v>
          </cell>
          <cell r="F262">
            <v>71.099999999999994</v>
          </cell>
        </row>
        <row r="263">
          <cell r="A263" t="str">
            <v>Карбонад Юбилейный термоус.пак.  СПК</v>
          </cell>
          <cell r="D263">
            <v>6.5</v>
          </cell>
          <cell r="F263">
            <v>6.5</v>
          </cell>
        </row>
        <row r="264">
          <cell r="A264" t="str">
            <v>Классическая вареная 400 гр.шт.  СПК</v>
          </cell>
          <cell r="D264">
            <v>31</v>
          </cell>
          <cell r="F264">
            <v>31</v>
          </cell>
        </row>
        <row r="265">
          <cell r="A265" t="str">
            <v>Классическая с/к 80 гр.шт.нар. (лоток с ср.защ.атм.)  СПК</v>
          </cell>
          <cell r="D265">
            <v>231</v>
          </cell>
          <cell r="F265">
            <v>231</v>
          </cell>
        </row>
        <row r="266">
          <cell r="A266" t="str">
            <v>Колбаски Мяснули оригинальные с/к 50 гр.шт. (в ср.защ.атм.)  СПК</v>
          </cell>
          <cell r="D266">
            <v>23</v>
          </cell>
          <cell r="F266">
            <v>23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637</v>
          </cell>
          <cell r="F267">
            <v>637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480</v>
          </cell>
          <cell r="F268">
            <v>480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157</v>
          </cell>
          <cell r="F269">
            <v>157</v>
          </cell>
        </row>
        <row r="270">
          <cell r="A270" t="str">
            <v>Круггетсы с сырным соусом ТМ Горячая штучка ТС Круггетсы флоу-пак 0,2 кг  ПОКОМ</v>
          </cell>
          <cell r="D270">
            <v>3</v>
          </cell>
          <cell r="F270">
            <v>731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425</v>
          </cell>
          <cell r="F271">
            <v>1408</v>
          </cell>
        </row>
        <row r="272">
          <cell r="A272" t="str">
            <v>Ла Фаворте с/в "Эликатессе" 140 гр.шт.  СПК</v>
          </cell>
          <cell r="D272">
            <v>90</v>
          </cell>
          <cell r="F272">
            <v>91</v>
          </cell>
        </row>
        <row r="273">
          <cell r="A273" t="str">
            <v>Ливерная Печеночная 250 гр.шт.  СПК</v>
          </cell>
          <cell r="D273">
            <v>15</v>
          </cell>
          <cell r="F273">
            <v>15</v>
          </cell>
        </row>
        <row r="274">
          <cell r="A274" t="str">
            <v>Любительская вареная термоус.пак. "Высокий вкус"  СПК</v>
          </cell>
          <cell r="D274">
            <v>106.6</v>
          </cell>
          <cell r="F274">
            <v>106.6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218.31299999999999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60</v>
          </cell>
        </row>
        <row r="277">
          <cell r="A277" t="str">
            <v>Мини-шарики с курочкой и сыром ТМ Зареченские ВЕС  ПОКОМ</v>
          </cell>
          <cell r="F277">
            <v>147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143</v>
          </cell>
          <cell r="F278">
            <v>2788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521</v>
          </cell>
          <cell r="F279">
            <v>2268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593</v>
          </cell>
          <cell r="F280">
            <v>2451</v>
          </cell>
        </row>
        <row r="281">
          <cell r="A281" t="str">
            <v>Наггетсы с куриным филе и сыром ТМ Вязанка 0,25 кг ПОКОМ</v>
          </cell>
          <cell r="D281">
            <v>622</v>
          </cell>
          <cell r="F281">
            <v>2315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2036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242</v>
          </cell>
        </row>
        <row r="284">
          <cell r="A284" t="str">
            <v>Оригинальная с перцем с/к  СПК</v>
          </cell>
          <cell r="D284">
            <v>117.85</v>
          </cell>
          <cell r="F284">
            <v>117.85</v>
          </cell>
        </row>
        <row r="285">
          <cell r="A285" t="str">
            <v>Паштет печеночный 140 гр.шт.  СПК</v>
          </cell>
          <cell r="D285">
            <v>28</v>
          </cell>
          <cell r="F285">
            <v>28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14</v>
          </cell>
          <cell r="F286">
            <v>393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4</v>
          </cell>
          <cell r="F287">
            <v>191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99</v>
          </cell>
          <cell r="F288">
            <v>1006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3</v>
          </cell>
          <cell r="F289">
            <v>148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639</v>
          </cell>
          <cell r="F290">
            <v>1799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113</v>
          </cell>
          <cell r="F291">
            <v>1867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</v>
          </cell>
          <cell r="F292">
            <v>406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130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25</v>
          </cell>
          <cell r="F294">
            <v>2490</v>
          </cell>
        </row>
        <row r="295">
          <cell r="A295" t="str">
            <v>Пельмени Бульмени с говядиной и свининой СЕВЕРНАЯ КОЛЛЕКЦИЯ 0,7кг ТМ Горячая штучка сфера  ПОКОМ</v>
          </cell>
          <cell r="D295">
            <v>268</v>
          </cell>
          <cell r="F295">
            <v>2004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13</v>
          </cell>
          <cell r="F296">
            <v>940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533</v>
          </cell>
          <cell r="F297">
            <v>2572</v>
          </cell>
        </row>
        <row r="298">
          <cell r="A298" t="str">
            <v>Пельмени Бульмени со сливочным маслом ТМ Горячая штучка. флоу-пак сфера 0,4 кг. ПОКОМ</v>
          </cell>
          <cell r="D298">
            <v>8</v>
          </cell>
          <cell r="F298">
            <v>1155</v>
          </cell>
        </row>
        <row r="299">
          <cell r="A299" t="str">
            <v>Пельмени Бульмени со сливочным маслом ТМ Горячая штучка.флоу-пак сфера 0,7 кг. ПОКОМ</v>
          </cell>
          <cell r="D299">
            <v>1028</v>
          </cell>
          <cell r="F299">
            <v>3226</v>
          </cell>
        </row>
        <row r="300">
          <cell r="A300" t="str">
            <v>Пельмени Бульмени хрустящие с мясом 0,22 кг ТМ Горячая штучка  ПОКОМ</v>
          </cell>
          <cell r="D300">
            <v>12</v>
          </cell>
          <cell r="F300">
            <v>195</v>
          </cell>
        </row>
        <row r="301">
          <cell r="A301" t="str">
            <v>Пельмени Добросельские со свининой и говядиной ТМ Стародворье флоу-пак клас. форма 0,65 кг.  ПОКОМ</v>
          </cell>
          <cell r="D301">
            <v>4</v>
          </cell>
          <cell r="F301">
            <v>143</v>
          </cell>
        </row>
        <row r="302">
          <cell r="A302" t="str">
            <v>Пельмени Зареченские сфера 5 кг.  ПОКОМ</v>
          </cell>
          <cell r="F302">
            <v>10</v>
          </cell>
        </row>
        <row r="303">
          <cell r="A303" t="str">
            <v>Пельмени Медвежьи ушки с фермерскими сливками 0,7кг  ПОКОМ</v>
          </cell>
          <cell r="F303">
            <v>4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7</v>
          </cell>
          <cell r="F304">
            <v>562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3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2</v>
          </cell>
          <cell r="F306">
            <v>387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20</v>
          </cell>
          <cell r="F307">
            <v>504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1050</v>
          </cell>
        </row>
        <row r="309">
          <cell r="A309" t="str">
            <v>Пельмени Сочные сфера 0,8 кг ТМ Стародворье  ПОКОМ</v>
          </cell>
          <cell r="D309">
            <v>2</v>
          </cell>
          <cell r="F309">
            <v>67</v>
          </cell>
        </row>
        <row r="310">
          <cell r="A310" t="str">
            <v>Пирожки с мясом 3,7кг ВЕС ТМ Зареченские  ПОКОМ</v>
          </cell>
          <cell r="F310">
            <v>91.813000000000002</v>
          </cell>
        </row>
        <row r="311">
          <cell r="A311" t="str">
            <v>Ричеза с/к 230 гр.шт.  СПК</v>
          </cell>
          <cell r="D311">
            <v>77</v>
          </cell>
          <cell r="F311">
            <v>77</v>
          </cell>
        </row>
        <row r="312">
          <cell r="A312" t="str">
            <v>Сальчетти с/к 230 гр.шт.  СПК</v>
          </cell>
          <cell r="D312">
            <v>195</v>
          </cell>
          <cell r="F312">
            <v>195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64</v>
          </cell>
          <cell r="F313">
            <v>64</v>
          </cell>
        </row>
        <row r="314">
          <cell r="A314" t="str">
            <v>Салями с/к 100 гр.шт.нар. (лоток с ср.защ.атм.)  СПК</v>
          </cell>
          <cell r="D314">
            <v>201</v>
          </cell>
          <cell r="F314">
            <v>201</v>
          </cell>
        </row>
        <row r="315">
          <cell r="A315" t="str">
            <v>Салями Трюфель с/в "Эликатессе" 0,16 кг.шт.  СПК</v>
          </cell>
          <cell r="D315">
            <v>132</v>
          </cell>
          <cell r="F315">
            <v>133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68.5</v>
          </cell>
          <cell r="F316">
            <v>68.5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22</v>
          </cell>
          <cell r="F317">
            <v>22</v>
          </cell>
        </row>
        <row r="318">
          <cell r="A318" t="str">
            <v>Сардельки Необыкновенные (черева) 400 гр.шт. (лоток с ср.защ.атм.)  СПК</v>
          </cell>
          <cell r="D318">
            <v>20</v>
          </cell>
          <cell r="F318">
            <v>20</v>
          </cell>
        </row>
        <row r="319">
          <cell r="A319" t="str">
            <v>Семейная с чесночком Экстра вареная  СПК</v>
          </cell>
          <cell r="D319">
            <v>6.5</v>
          </cell>
          <cell r="F319">
            <v>6.5</v>
          </cell>
        </row>
        <row r="320">
          <cell r="A320" t="str">
            <v>Сервелат Европейский в/к, в/с 0,38 кг.шт.термофор.пак  СПК</v>
          </cell>
          <cell r="D320">
            <v>20</v>
          </cell>
          <cell r="F320">
            <v>21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15</v>
          </cell>
          <cell r="F321">
            <v>15</v>
          </cell>
        </row>
        <row r="322">
          <cell r="A322" t="str">
            <v>Сервелат Финский в/к 0,38 кг.шт. термофор.пак.  СПК</v>
          </cell>
          <cell r="D322">
            <v>10</v>
          </cell>
          <cell r="F322">
            <v>10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83</v>
          </cell>
          <cell r="F323">
            <v>83</v>
          </cell>
        </row>
        <row r="324">
          <cell r="A324" t="str">
            <v>Сервелат Фирменный в/к 250 гр.шт. термоформ.пак.  СПК</v>
          </cell>
          <cell r="D324">
            <v>5</v>
          </cell>
          <cell r="F324">
            <v>5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81</v>
          </cell>
          <cell r="F325">
            <v>81</v>
          </cell>
        </row>
        <row r="326">
          <cell r="A326" t="str">
            <v>Сибирская особая с/к 0,235 кг шт.  СПК</v>
          </cell>
          <cell r="D326">
            <v>142</v>
          </cell>
          <cell r="F326">
            <v>142</v>
          </cell>
        </row>
        <row r="327">
          <cell r="A327" t="str">
            <v>Сосиски "Баварские" 0,36 кг.шт. вак.упак.  СПК</v>
          </cell>
          <cell r="D327">
            <v>10</v>
          </cell>
          <cell r="F327">
            <v>10</v>
          </cell>
        </row>
        <row r="328">
          <cell r="A328" t="str">
            <v>Сосиски "Молочные" 0,36 кг.шт. вак.упак.  СПК</v>
          </cell>
          <cell r="D328">
            <v>10</v>
          </cell>
          <cell r="F328">
            <v>10</v>
          </cell>
        </row>
        <row r="329">
          <cell r="A329" t="str">
            <v>Сосиски Баварские особые "Сибирский стандарт" (в ср.защ.атм.)  СПК</v>
          </cell>
          <cell r="D329">
            <v>1</v>
          </cell>
          <cell r="F329">
            <v>1</v>
          </cell>
        </row>
        <row r="330">
          <cell r="A330" t="str">
            <v>Сосиски Классические (в ср.защ.атм.) СПК</v>
          </cell>
          <cell r="D330">
            <v>16</v>
          </cell>
          <cell r="F330">
            <v>16</v>
          </cell>
        </row>
        <row r="331">
          <cell r="A331" t="str">
            <v>Сосиски Мусульманские "Просто выгодно" (в ср.защ.атм.)  СПК</v>
          </cell>
          <cell r="D331">
            <v>10</v>
          </cell>
          <cell r="F331">
            <v>10</v>
          </cell>
        </row>
        <row r="332">
          <cell r="A332" t="str">
            <v>Сосиски Хот-дог подкопченные (лоток с ср.защ.атм.)  СПК</v>
          </cell>
          <cell r="D332">
            <v>11</v>
          </cell>
          <cell r="F332">
            <v>11</v>
          </cell>
        </row>
        <row r="333">
          <cell r="A333" t="str">
            <v>Сочный мегачебурек ТМ Зареченские ВЕС ПОКОМ</v>
          </cell>
          <cell r="D333">
            <v>13.2</v>
          </cell>
          <cell r="F333">
            <v>152.36000000000001</v>
          </cell>
        </row>
        <row r="334">
          <cell r="A334" t="str">
            <v>Торо Неро с/в "Эликатессе" 140 гр.шт.  СПК</v>
          </cell>
          <cell r="D334">
            <v>48</v>
          </cell>
          <cell r="F334">
            <v>49</v>
          </cell>
        </row>
        <row r="335">
          <cell r="A335" t="str">
            <v>Утренняя вареная ВЕС СПК</v>
          </cell>
          <cell r="D335">
            <v>10.5</v>
          </cell>
          <cell r="F335">
            <v>10.5</v>
          </cell>
        </row>
        <row r="336">
          <cell r="A336" t="str">
            <v>Уши свиные копченые к пиву 0,15кг нар. д/ф шт.  СПК</v>
          </cell>
          <cell r="D336">
            <v>41</v>
          </cell>
          <cell r="F336">
            <v>41</v>
          </cell>
        </row>
        <row r="337">
          <cell r="A337" t="str">
            <v>Фестивальная пора с/к 100 гр.шт.нар. (лоток с ср.защ.атм.)  СПК</v>
          </cell>
          <cell r="D337">
            <v>63</v>
          </cell>
          <cell r="F337">
            <v>63</v>
          </cell>
        </row>
        <row r="338">
          <cell r="A338" t="str">
            <v>Фестивальная пора с/к 235 гр.шт.  СПК</v>
          </cell>
          <cell r="D338">
            <v>320</v>
          </cell>
          <cell r="F338">
            <v>320</v>
          </cell>
        </row>
        <row r="339">
          <cell r="A339" t="str">
            <v>Фестивальная пора с/к термоус.пак  СПК</v>
          </cell>
          <cell r="D339">
            <v>27.4</v>
          </cell>
          <cell r="F339">
            <v>27.4</v>
          </cell>
        </row>
        <row r="340">
          <cell r="A340" t="str">
            <v>Фирменная с/к 200 гр. срез "Эликатессе" термоформ.пак.  СПК</v>
          </cell>
          <cell r="D340">
            <v>152</v>
          </cell>
          <cell r="F340">
            <v>152</v>
          </cell>
        </row>
        <row r="341">
          <cell r="A341" t="str">
            <v>Фуэт с/в "Эликатессе" 160 гр.шт.  СПК</v>
          </cell>
          <cell r="D341">
            <v>161</v>
          </cell>
          <cell r="F341">
            <v>164</v>
          </cell>
        </row>
        <row r="342">
          <cell r="A342" t="str">
            <v>Хот-догстер ТМ Горячая штучка ТС Хот-Догстер флоу-пак 0,09 кг. ПОКОМ</v>
          </cell>
          <cell r="D342">
            <v>1</v>
          </cell>
          <cell r="F342">
            <v>237</v>
          </cell>
        </row>
        <row r="343">
          <cell r="A343" t="str">
            <v>Хотстеры с сыром 0,25кг ТМ Горячая штучка  ПОКОМ</v>
          </cell>
          <cell r="D343">
            <v>8</v>
          </cell>
          <cell r="F343">
            <v>626</v>
          </cell>
        </row>
        <row r="344">
          <cell r="A344" t="str">
            <v>Хотстеры ТМ Горячая штучка ТС Хотстеры 0,25 кг зам  ПОКОМ</v>
          </cell>
          <cell r="D344">
            <v>326</v>
          </cell>
          <cell r="F344">
            <v>2506</v>
          </cell>
        </row>
        <row r="345">
          <cell r="A345" t="str">
            <v>Хрустящие крылышки острые к пиву ТМ Горячая штучка 0,3кг зам  ПОКОМ</v>
          </cell>
          <cell r="D345">
            <v>2</v>
          </cell>
          <cell r="F345">
            <v>638</v>
          </cell>
        </row>
        <row r="346">
          <cell r="A346" t="str">
            <v>Хрустящие крылышки ТМ Горячая штучка 0,3 кг зам  ПОКОМ</v>
          </cell>
          <cell r="D346">
            <v>14</v>
          </cell>
          <cell r="F346">
            <v>606</v>
          </cell>
        </row>
        <row r="347">
          <cell r="A347" t="str">
            <v>Чебупели Курочка гриль ТМ Горячая штучка, 0,3 кг зам  ПОКОМ</v>
          </cell>
          <cell r="D347">
            <v>4</v>
          </cell>
          <cell r="F347">
            <v>328</v>
          </cell>
        </row>
        <row r="348">
          <cell r="A348" t="str">
            <v>Чебупицца курочка по-итальянски Горячая штучка 0,25 кг зам  ПОКОМ</v>
          </cell>
          <cell r="D348">
            <v>952</v>
          </cell>
          <cell r="F348">
            <v>3080</v>
          </cell>
        </row>
        <row r="349">
          <cell r="A349" t="str">
            <v>Чебупицца Маргарита 0,2кг ТМ Горячая штучка ТС Foodgital  ПОКОМ</v>
          </cell>
          <cell r="F349">
            <v>329</v>
          </cell>
        </row>
        <row r="350">
          <cell r="A350" t="str">
            <v>Чебупицца Пепперони ТМ Горячая штучка ТС Чебупицца 0.25кг зам  ПОКОМ</v>
          </cell>
          <cell r="D350">
            <v>763</v>
          </cell>
          <cell r="F350">
            <v>4193</v>
          </cell>
        </row>
        <row r="351">
          <cell r="A351" t="str">
            <v>Чебупицца со вкусом 4 сыра 0,2кг ТМ Горячая штучка ТС Foodgital  ПОКОМ</v>
          </cell>
          <cell r="F351">
            <v>306</v>
          </cell>
        </row>
        <row r="352">
          <cell r="A352" t="str">
            <v>Чебуреки сочные ВЕС ТМ Зареченские  ПОКОМ</v>
          </cell>
          <cell r="F352">
            <v>1051</v>
          </cell>
        </row>
        <row r="353">
          <cell r="A353" t="str">
            <v>Шпикачки Русские (черева) (в ср.защ.атм.) "Высокий вкус"  СПК</v>
          </cell>
          <cell r="D353">
            <v>40.6</v>
          </cell>
          <cell r="F353">
            <v>40.6</v>
          </cell>
        </row>
        <row r="354">
          <cell r="A354" t="str">
            <v>Эликапреза с/в "Эликатессе" 85 гр.шт. нарезка (лоток с ср.защ.атм.)  СПК</v>
          </cell>
          <cell r="D354">
            <v>29</v>
          </cell>
          <cell r="F354">
            <v>29</v>
          </cell>
        </row>
        <row r="355">
          <cell r="A355" t="str">
            <v>Юбилейная с/к 0,235 кг.шт.  СПК</v>
          </cell>
          <cell r="D355">
            <v>481</v>
          </cell>
          <cell r="F355">
            <v>481</v>
          </cell>
        </row>
        <row r="356">
          <cell r="A356" t="str">
            <v>Итого</v>
          </cell>
          <cell r="D356">
            <v>113412.01300000001</v>
          </cell>
          <cell r="F356">
            <v>280158.57400000002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16.10.2025 - 16.10.2025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80.335999999999999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159.756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101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306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75.287999999999997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736.91899999999998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51.966999999999999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226.471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90.491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31.494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92.302999999999997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53.64</v>
          </cell>
        </row>
        <row r="30">
          <cell r="A30" t="str">
            <v xml:space="preserve"> 247  Сардельки Нежные, ВЕС.  ПОКОМ</v>
          </cell>
          <cell r="D30">
            <v>17.068999999999999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24.361000000000001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164.785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11.744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18.994</v>
          </cell>
        </row>
        <row r="35">
          <cell r="A35" t="str">
            <v xml:space="preserve"> 263  Шпикачки Стародворские, ВЕС.  ПОКОМ</v>
          </cell>
          <cell r="D35">
            <v>287.303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11.82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0.89700000000000002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2.7280000000000002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246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467</v>
          </cell>
        </row>
        <row r="42">
          <cell r="A42" t="str">
            <v xml:space="preserve"> 283  Сосиски Сочинки, ВЕС, ТМ Стародворье ПОКОМ</v>
          </cell>
          <cell r="D42">
            <v>336.11399999999998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242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40.283999999999999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236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29.355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136.589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398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194.68199999999999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42.832999999999998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6.05</v>
          </cell>
        </row>
        <row r="56">
          <cell r="A56" t="str">
            <v xml:space="preserve"> 318  Сосиски Датские ТМ Зареченские, ВЕС  ПОКОМ</v>
          </cell>
          <cell r="D56">
            <v>290.95600000000002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399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740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312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44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64.552000000000007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127</v>
          </cell>
        </row>
        <row r="64">
          <cell r="A64" t="str">
            <v xml:space="preserve"> 335  Колбаса Сливушка ТМ Вязанка. ВЕС.  ПОКОМ </v>
          </cell>
          <cell r="D64">
            <v>209.66900000000001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97.405000000000001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44.448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396.642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61.234999999999999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58.927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201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911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1643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96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36.101999999999997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8.58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113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36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48.707999999999998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811.89300000000003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920.64200000000005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1331.376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45.624000000000002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263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155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71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97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87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96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58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>3215 ВЕТЧ.МЯСНАЯ Папа может п/о 0.4кг 8шт.    ОСТАНКИНО</v>
          </cell>
          <cell r="D106">
            <v>124</v>
          </cell>
        </row>
        <row r="107">
          <cell r="A107" t="str">
            <v>3684 ПРЕСИЖН с/к в/у 1/250 8шт.   ОСТАНКИНО</v>
          </cell>
          <cell r="D107">
            <v>12</v>
          </cell>
        </row>
        <row r="108">
          <cell r="A108" t="str">
            <v>3986 Ароматная с/к в/у 1/250 ОСТАНКИНО</v>
          </cell>
          <cell r="D108">
            <v>113</v>
          </cell>
        </row>
        <row r="109">
          <cell r="A109" t="str">
            <v>4063 МЯСНАЯ Папа может вар п/о_Л   ОСТАНКИНО</v>
          </cell>
          <cell r="D109">
            <v>180.21600000000001</v>
          </cell>
        </row>
        <row r="110">
          <cell r="A110" t="str">
            <v>4117 ЭКСТРА Папа может с/к в/у_Л   ОСТАНКИНО</v>
          </cell>
          <cell r="D110">
            <v>6.0819999999999999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17.916</v>
          </cell>
        </row>
        <row r="112">
          <cell r="A112" t="str">
            <v>4813 ФИЛЕЙНАЯ Папа может вар п/о_Л   ОСТАНКИНО</v>
          </cell>
          <cell r="D112">
            <v>57.4</v>
          </cell>
        </row>
        <row r="113">
          <cell r="A113" t="str">
            <v>4993 САЛЯМИ ИТАЛЬЯНСКАЯ с/к в/у 1/250*8_120c ОСТАНКИНО</v>
          </cell>
          <cell r="D113">
            <v>77</v>
          </cell>
        </row>
        <row r="114">
          <cell r="A114" t="str">
            <v>5483 ЭКСТРА Папа может с/к в/у 1/250 8шт.   ОСТАНКИНО</v>
          </cell>
          <cell r="D114">
            <v>160</v>
          </cell>
        </row>
        <row r="115">
          <cell r="A115" t="str">
            <v>5544 Сервелат Финский в/к в/у_45с НОВАЯ ОСТАНКИНО</v>
          </cell>
          <cell r="D115">
            <v>71.596999999999994</v>
          </cell>
        </row>
        <row r="116">
          <cell r="A116" t="str">
            <v>5679 САЛЯМИ ИТАЛЬЯНСКАЯ с/к в/у 1/150_60с ОСТАНКИНО</v>
          </cell>
          <cell r="D116">
            <v>54</v>
          </cell>
        </row>
        <row r="117">
          <cell r="A117" t="str">
            <v>5682 САЛЯМИ МЕЛКОЗЕРНЕНАЯ с/к в/у 1/120_60с   ОСТАНКИНО</v>
          </cell>
          <cell r="D117">
            <v>261</v>
          </cell>
        </row>
        <row r="118">
          <cell r="A118" t="str">
            <v>5706 АРОМАТНАЯ Папа может с/к в/у 1/250 8шт.  ОСТАНКИНО</v>
          </cell>
          <cell r="D118">
            <v>-1</v>
          </cell>
        </row>
        <row r="119">
          <cell r="A119" t="str">
            <v>5708 ПОСОЛЬСКАЯ Папа может с/к в/у ОСТАНКИНО</v>
          </cell>
          <cell r="D119">
            <v>2.0009999999999999</v>
          </cell>
        </row>
        <row r="120">
          <cell r="A120" t="str">
            <v>5851 ЭКСТРА Папа может вар п/о   ОСТАНКИНО</v>
          </cell>
          <cell r="D120">
            <v>28.064</v>
          </cell>
        </row>
        <row r="121">
          <cell r="A121" t="str">
            <v>5931 ОХОТНИЧЬЯ Папа может с/к в/у 1/220 8шт.   ОСТАНКИНО</v>
          </cell>
          <cell r="D121">
            <v>197</v>
          </cell>
        </row>
        <row r="122">
          <cell r="A122" t="str">
            <v>5992 ВРЕМЯ ОКРОШКИ Папа может вар п/о 0.4кг   ОСТАНКИНО</v>
          </cell>
          <cell r="D122">
            <v>-1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2.6640000000000001</v>
          </cell>
        </row>
        <row r="125">
          <cell r="A125" t="str">
            <v>6221 НЕАПОЛИТАНСКИЙ ДУЭТ с/к с/н мгс 1/90  ОСТАНКИНО</v>
          </cell>
          <cell r="D125">
            <v>75</v>
          </cell>
        </row>
        <row r="126">
          <cell r="A126" t="str">
            <v>6228 МЯСНОЕ АССОРТИ к/з с/н мгс 1/90 10шт.  ОСТАНКИНО</v>
          </cell>
          <cell r="D126">
            <v>23</v>
          </cell>
        </row>
        <row r="127">
          <cell r="A127" t="str">
            <v>6247 ДОМАШНЯЯ Папа может вар п/о 0,4кг 8шт.  ОСТАНКИНО</v>
          </cell>
          <cell r="D127">
            <v>10</v>
          </cell>
        </row>
        <row r="128">
          <cell r="A128" t="str">
            <v>6268 ГОВЯЖЬЯ Папа может вар п/о 0,4кг 8 шт.  ОСТАНКИНО</v>
          </cell>
          <cell r="D128">
            <v>133</v>
          </cell>
        </row>
        <row r="129">
          <cell r="A129" t="str">
            <v>6279 КОРЕЙКА ПО-ОСТ.к/в в/с с/н в/у 1/150_45с  ОСТАНКИНО</v>
          </cell>
          <cell r="D129">
            <v>75</v>
          </cell>
        </row>
        <row r="130">
          <cell r="A130" t="str">
            <v>6303 МЯСНЫЕ Папа может сос п/о мгс 1.5*3  ОСТАНКИНО</v>
          </cell>
          <cell r="D130">
            <v>123.593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203</v>
          </cell>
        </row>
        <row r="133">
          <cell r="A133" t="str">
            <v>6333 МЯСНАЯ Папа может вар п/о 0.4кг 8шт.  ОСТАНКИНО</v>
          </cell>
          <cell r="D133">
            <v>483</v>
          </cell>
        </row>
        <row r="134">
          <cell r="A134" t="str">
            <v>6340 ДОМАШНИЙ РЕЦЕПТ Коровино 0.5кг 8шт.  ОСТАНКИНО</v>
          </cell>
          <cell r="D134">
            <v>35</v>
          </cell>
        </row>
        <row r="135">
          <cell r="A135" t="str">
            <v>6353 ЭКСТРА Папа может вар п/о 0.4кг 8шт.  ОСТАНКИНО</v>
          </cell>
          <cell r="D135">
            <v>233</v>
          </cell>
        </row>
        <row r="136">
          <cell r="A136" t="str">
            <v>6392 ФИЛЕЙНАЯ Папа может вар п/о 0.4кг. ОСТАНКИНО</v>
          </cell>
          <cell r="D136">
            <v>479</v>
          </cell>
        </row>
        <row r="137">
          <cell r="A137" t="str">
            <v>6448 СВИНИНА МАДЕРА с/к с/н в/у 1/100 10шт.   ОСТАНКИНО</v>
          </cell>
          <cell r="D137">
            <v>36</v>
          </cell>
        </row>
        <row r="138">
          <cell r="A138" t="str">
            <v>6453 ЭКСТРА Папа может с/к с/н в/у 1/100 14шт.   ОСТАНКИНО</v>
          </cell>
          <cell r="D138">
            <v>357</v>
          </cell>
        </row>
        <row r="139">
          <cell r="A139" t="str">
            <v>6454 АРОМАТНАЯ с/к с/н в/у 1/100 10шт.  ОСТАНКИНО</v>
          </cell>
          <cell r="D139">
            <v>351</v>
          </cell>
        </row>
        <row r="140">
          <cell r="A140" t="str">
            <v>6459 СЕРВЕЛАТ ШВЕЙЦАРСК. в/к с/н в/у 1/100*10  ОСТАНКИНО</v>
          </cell>
          <cell r="D140">
            <v>126</v>
          </cell>
        </row>
        <row r="141">
          <cell r="A141" t="str">
            <v>6470 ВЕТЧ.МРАМОРНАЯ в/у_45с  ОСТАНКИНО</v>
          </cell>
          <cell r="D141">
            <v>2.38</v>
          </cell>
        </row>
        <row r="142">
          <cell r="A142" t="str">
            <v>6495 ВЕТЧ.МРАМОРНАЯ в/у срез 0.3кг 6шт_45с  ОСТАНКИНО</v>
          </cell>
          <cell r="D142">
            <v>80</v>
          </cell>
        </row>
        <row r="143">
          <cell r="A143" t="str">
            <v>6527 ШПИКАЧКИ СОЧНЫЕ ПМ сар б/о мгс 1*3 45с ОСТАНКИНО</v>
          </cell>
          <cell r="D143">
            <v>64.888000000000005</v>
          </cell>
        </row>
        <row r="144">
          <cell r="A144" t="str">
            <v>6528 ШПИКАЧКИ СОЧНЫЕ ПМ сар б/о мгс 0.4кг 45с  ОСТАНКИНО</v>
          </cell>
          <cell r="D144">
            <v>26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194</v>
          </cell>
        </row>
        <row r="147">
          <cell r="A147" t="str">
            <v>6697 СЕРВЕЛАТ ФИНСКИЙ ПМ в/к в/у 0,35кг 8шт.  ОСТАНКИНО</v>
          </cell>
          <cell r="D147">
            <v>594</v>
          </cell>
        </row>
        <row r="148">
          <cell r="A148" t="str">
            <v>6713 СОЧНЫЙ ГРИЛЬ ПМ сос п/о мгс 0.41кг 8шт.  ОСТАНКИНО</v>
          </cell>
          <cell r="D148">
            <v>141</v>
          </cell>
        </row>
        <row r="149">
          <cell r="A149" t="str">
            <v>6724 МОЛОЧНЫЕ ПМ сос п/о мгс 0.41кг 10шт.  ОСТАНКИНО</v>
          </cell>
          <cell r="D149">
            <v>125</v>
          </cell>
        </row>
        <row r="150">
          <cell r="A150" t="str">
            <v>6765 РУБЛЕНЫЕ сос ц/о мгс 0.36кг 6шт.  ОСТАНКИНО</v>
          </cell>
          <cell r="D150">
            <v>82</v>
          </cell>
        </row>
        <row r="151">
          <cell r="A151" t="str">
            <v>6785 ВЕНСКАЯ САЛЯМИ п/к в/у 0.33кг 8шт.  ОСТАНКИНО</v>
          </cell>
          <cell r="D151">
            <v>26</v>
          </cell>
        </row>
        <row r="152">
          <cell r="A152" t="str">
            <v>6787 СЕРВЕЛАТ КРЕМЛЕВСКИЙ в/к в/у 0,33кг 8шт.  ОСТАНКИНО</v>
          </cell>
          <cell r="D152">
            <v>21</v>
          </cell>
        </row>
        <row r="153">
          <cell r="A153" t="str">
            <v>6793 БАЛЫКОВАЯ в/к в/у 0,33кг 8шт.  ОСТАНКИНО</v>
          </cell>
          <cell r="D153">
            <v>50</v>
          </cell>
        </row>
        <row r="154">
          <cell r="A154" t="str">
            <v>6829 МОЛОЧНЫЕ КЛАССИЧЕСКИЕ сос п/о мгс 2*4_С  ОСТАНКИНО</v>
          </cell>
          <cell r="D154">
            <v>74.331999999999994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4</v>
          </cell>
        </row>
        <row r="157">
          <cell r="A157" t="str">
            <v>6861 ДОМАШНИЙ РЕЦЕПТ Коровино вар п/о  ОСТАНКИНО</v>
          </cell>
          <cell r="D157">
            <v>12.920999999999999</v>
          </cell>
        </row>
        <row r="158">
          <cell r="A158" t="str">
            <v>6866 ВЕТЧ.НЕЖНАЯ Коровино п/о_Маяк  ОСТАНКИНО</v>
          </cell>
          <cell r="D158">
            <v>12.01</v>
          </cell>
        </row>
        <row r="159">
          <cell r="A159" t="str">
            <v>7001 КЛАССИЧЕСКИЕ Папа может сар б/о мгс 1*3  ОСТАНКИНО</v>
          </cell>
          <cell r="D159">
            <v>42.756999999999998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58</v>
          </cell>
        </row>
        <row r="162">
          <cell r="A162" t="str">
            <v>7066 СОЧНЫЕ ПМ сос п/о мгс 0.41кг 10шт_50с  ОСТАНКИНО</v>
          </cell>
          <cell r="D162">
            <v>723</v>
          </cell>
        </row>
        <row r="163">
          <cell r="A163" t="str">
            <v>7070 СОЧНЫЕ ПМ сос п/о мгс 1.5*4_А_50с  ОСТАНКИНО</v>
          </cell>
          <cell r="D163">
            <v>283.80399999999997</v>
          </cell>
        </row>
        <row r="164">
          <cell r="A164" t="str">
            <v>7073 МОЛОЧ.ПРЕМИУМ ПМ сос п/о в/у 1/350_50с  ОСТАНКИНО</v>
          </cell>
          <cell r="D164">
            <v>216</v>
          </cell>
        </row>
        <row r="165">
          <cell r="A165" t="str">
            <v>7074 МОЛОЧ.ПРЕМИУМ ПМ сос п/о мгс 0.6кг_50с  ОСТАНКИНО</v>
          </cell>
          <cell r="D165">
            <v>3</v>
          </cell>
        </row>
        <row r="166">
          <cell r="A166" t="str">
            <v>7075 МОЛОЧ.ПРЕМИУМ ПМ сос п/о мгс 1.5*4_О_50с  ОСТАНКИНО</v>
          </cell>
          <cell r="D166">
            <v>17.077999999999999</v>
          </cell>
        </row>
        <row r="167">
          <cell r="A167" t="str">
            <v>7077 МЯСНЫЕ С ГОВЯД.ПМ сос п/о мгс 0.4кг_50с  ОСТАНКИНО</v>
          </cell>
          <cell r="D167">
            <v>262</v>
          </cell>
        </row>
        <row r="168">
          <cell r="A168" t="str">
            <v>7080 СЛИВОЧНЫЕ ПМ сос п/о мгс 0.41кг 10шт. 50с  ОСТАНКИНО</v>
          </cell>
          <cell r="D168">
            <v>388</v>
          </cell>
        </row>
        <row r="169">
          <cell r="A169" t="str">
            <v>7082 СЛИВОЧНЫЕ ПМ сос п/о мгс 1.5*4_50с  ОСТАНКИНО</v>
          </cell>
          <cell r="D169">
            <v>29.716999999999999</v>
          </cell>
        </row>
        <row r="170">
          <cell r="A170" t="str">
            <v>7087 ШПИК С ЧЕСНОК.И ПЕРЦЕМ к/в в/у 0.3кг_50с  ОСТАНКИНО</v>
          </cell>
          <cell r="D170">
            <v>27</v>
          </cell>
        </row>
        <row r="171">
          <cell r="A171" t="str">
            <v>7090 СВИНИНА ПО-ДОМ. к/в мл/к в/у 0.3кг_50с  ОСТАНКИНО</v>
          </cell>
          <cell r="D171">
            <v>41</v>
          </cell>
        </row>
        <row r="172">
          <cell r="A172" t="str">
            <v>7092 БЕКОН Папа может с/к с/н в/у 1/140_50с  ОСТАНКИНО</v>
          </cell>
          <cell r="D172">
            <v>221</v>
          </cell>
        </row>
        <row r="173">
          <cell r="A173" t="str">
            <v>7107 САН-РЕМО с/в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7</v>
          </cell>
        </row>
        <row r="175">
          <cell r="A175" t="str">
            <v>7154 СЕРВЕЛАТ ЗЕРНИСТЫЙ ПМ в/к в/у 0.35кг_50с  ОСТАНКИНО</v>
          </cell>
          <cell r="D175">
            <v>453</v>
          </cell>
        </row>
        <row r="176">
          <cell r="A176" t="str">
            <v>7157 СЕРВЕЛАТ ЗЕРНИСНЫЙ ПМ в/к в/у_50с  ОСТАНКИНО</v>
          </cell>
          <cell r="D176">
            <v>21.670999999999999</v>
          </cell>
        </row>
        <row r="177">
          <cell r="A177" t="str">
            <v>7166 СЕРВЕЛТ ОХОТНИЧИЙ ПМ в/к в/у_50с  ОСТАНКИНО</v>
          </cell>
          <cell r="D177">
            <v>44.95</v>
          </cell>
        </row>
        <row r="178">
          <cell r="A178" t="str">
            <v>7169 СЕРВЕЛАТ ОХОТНИЧИЙ ПМ в/к в/у 0.35кг_50с  ОСТАНКИНО</v>
          </cell>
          <cell r="D178">
            <v>455</v>
          </cell>
        </row>
        <row r="179">
          <cell r="A179" t="str">
            <v>7187 ГРУДИНКА ПРЕМИУМ к/в мл/к в/у 0,3кг_50с ОСТАНКИНО</v>
          </cell>
          <cell r="D179">
            <v>86</v>
          </cell>
        </row>
        <row r="180">
          <cell r="A180" t="str">
            <v>7227 САЛЯМИ ФИНСКАЯ Папа может с/к в/у 1/180  ОСТАНКИНО</v>
          </cell>
          <cell r="D180">
            <v>5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328</v>
          </cell>
        </row>
        <row r="183">
          <cell r="A183" t="str">
            <v>7235 ВЕТЧ.КЛАССИЧЕСКАЯ ПМ п/о 0,35кг 8шт_209к ОСТАНКИНО</v>
          </cell>
          <cell r="D183">
            <v>24</v>
          </cell>
        </row>
        <row r="184">
          <cell r="A184" t="str">
            <v>7236 СЕРВЕЛАТ КАРЕЛЬСКИЙ в/к в/у 0,28кг_209к ОСТАНКИНО</v>
          </cell>
          <cell r="D184">
            <v>445</v>
          </cell>
        </row>
        <row r="185">
          <cell r="A185" t="str">
            <v>7241 САЛЯМИ Папа может п/к в/у 0,28кг_209к ОСТАНКИНО</v>
          </cell>
          <cell r="D185">
            <v>189</v>
          </cell>
        </row>
        <row r="186">
          <cell r="A186" t="str">
            <v>7245 ВЕТЧ.ФИЛЕЙНАЯ ПМ п/о 0,4кг 8шт ОСТАНКИНО</v>
          </cell>
          <cell r="D186">
            <v>21</v>
          </cell>
        </row>
        <row r="187">
          <cell r="A187" t="str">
            <v>7252 СЕРВЕЛАТ ФИНСКИЙ ПМ в/к с/н мгс 1/100*12  ОСТАНКИНО</v>
          </cell>
          <cell r="D187">
            <v>-13</v>
          </cell>
        </row>
        <row r="188">
          <cell r="A188" t="str">
            <v>7271 МЯСНЫЕ С ГОВЯДИНОЙ ПМ сос п/о мгс 1.5*4 ВЕС  ОСТАНКИНО</v>
          </cell>
          <cell r="D188">
            <v>9.2620000000000005</v>
          </cell>
        </row>
        <row r="189">
          <cell r="A189" t="str">
            <v>7284 ДЛЯ ДЕТЕЙ сос п/о мгс 0,33кг 6шт  ОСТАНКИНО</v>
          </cell>
          <cell r="D189">
            <v>30</v>
          </cell>
        </row>
        <row r="190">
          <cell r="A190" t="str">
            <v>7332 БОЯРСКАЯ ПМ п/к в/у 0.28кг_СНГ  ОСТАНКИНО</v>
          </cell>
          <cell r="D190">
            <v>37</v>
          </cell>
        </row>
        <row r="191">
          <cell r="A191" t="str">
            <v>7333 СЕРВЕЛАТ ОХОТНИЧИЙ ПМ в/к в/у 0.28кг_СНГ  ОСТАНКИНО</v>
          </cell>
          <cell r="D191">
            <v>42</v>
          </cell>
        </row>
        <row r="192">
          <cell r="A192" t="str">
            <v>7343 СЕЙЧАС СЕЗОН ПМ вар п/о 0,4кг  ОСТАНКИНО</v>
          </cell>
          <cell r="D192">
            <v>34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24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13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2.1800000000000002</v>
          </cell>
        </row>
        <row r="198">
          <cell r="A198" t="str">
            <v>БОНУС СОЧНЫЕ Папа может сос п/о мгс 1.5*4 (6954)  ОСТАНКИНО</v>
          </cell>
          <cell r="D198">
            <v>1.554</v>
          </cell>
        </row>
        <row r="199">
          <cell r="A199" t="str">
            <v>БОНУС СОЧНЫЕ сос п/о мгс 0.41кг_UZ (6087)  ОСТАНКИНО</v>
          </cell>
          <cell r="D199">
            <v>24</v>
          </cell>
        </row>
        <row r="200">
          <cell r="A200" t="str">
            <v>Бутербродная вареная 0,47 кг шт.  СПК</v>
          </cell>
          <cell r="D200">
            <v>4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78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121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309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351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57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-2</v>
          </cell>
        </row>
        <row r="208">
          <cell r="A208" t="str">
            <v>Гуцульская с/к "КолбасГрад" 160 гр.шт. термоус. пак  СПК</v>
          </cell>
          <cell r="D208">
            <v>8</v>
          </cell>
        </row>
        <row r="209">
          <cell r="A209" t="str">
            <v>Дельгаро с/в "Эликатессе" 140 гр.шт.  СПК</v>
          </cell>
          <cell r="D209">
            <v>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19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-1.1200000000000001</v>
          </cell>
        </row>
        <row r="213">
          <cell r="A213" t="str">
            <v>ЖАР-ладушки с мясом 0,2кг ТМ Стародворье  ПОКОМ</v>
          </cell>
          <cell r="D213">
            <v>71</v>
          </cell>
        </row>
        <row r="214">
          <cell r="A214" t="str">
            <v>ЖАР-ладушки с яблоком и грушей ТМ Стародворье 0,2 кг. ПОКОМ</v>
          </cell>
          <cell r="D214">
            <v>6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75</v>
          </cell>
        </row>
        <row r="216">
          <cell r="A216" t="str">
            <v>Карбонад Юбилейный термоус.пак.  СПК</v>
          </cell>
          <cell r="D216">
            <v>-0.85199999999999998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8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131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49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133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185</v>
          </cell>
        </row>
        <row r="224">
          <cell r="A224" t="str">
            <v>Ла Фаворте с/в "Эликатессе" 140 гр.шт.  СПК</v>
          </cell>
          <cell r="D224">
            <v>8</v>
          </cell>
        </row>
        <row r="225">
          <cell r="A225" t="str">
            <v>Любительская вареная термоус.пак. "Высокий вкус"  СПК</v>
          </cell>
          <cell r="D225">
            <v>-9.9000000000000005E-2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62.9</v>
          </cell>
        </row>
        <row r="227">
          <cell r="A227" t="str">
            <v>Мини-чебуречки с мясом ВЕС 5,5кг ТМ Зареченские  ПОКОМ</v>
          </cell>
          <cell r="D227">
            <v>5.5</v>
          </cell>
        </row>
        <row r="228">
          <cell r="A228" t="str">
            <v>Мини-шарики с курочкой и сыром ТМ Зареченские ВЕС  ПОКОМ</v>
          </cell>
          <cell r="D228">
            <v>42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272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260</v>
          </cell>
        </row>
        <row r="232">
          <cell r="A232" t="str">
            <v>Наггетсы с куриным филе и сыром ТМ Вязанка 0,25 кг ПОКОМ</v>
          </cell>
          <cell r="D232">
            <v>228</v>
          </cell>
        </row>
        <row r="233">
          <cell r="A233" t="str">
            <v>Наггетсы Хрустящие ТМ Зареченские. ВЕС ПОКОМ</v>
          </cell>
          <cell r="D233">
            <v>516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51</v>
          </cell>
        </row>
        <row r="235">
          <cell r="A235" t="str">
            <v>Оригинальная с перцем с/к  СПК</v>
          </cell>
          <cell r="D235">
            <v>11.446</v>
          </cell>
        </row>
        <row r="236">
          <cell r="A236" t="str">
            <v>Паштет печеночный 140 гр.шт.  СПК</v>
          </cell>
          <cell r="D236">
            <v>4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96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4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82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42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256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259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94</v>
          </cell>
        </row>
        <row r="244">
          <cell r="A244" t="str">
            <v>Пельмени Бульмени Нейробуст с мясом ТМ Горячая штучка ТС Бульмени ГШ сфера флоу-пак 0,6 кг.  ПОКОМ</v>
          </cell>
          <cell r="D244">
            <v>17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535</v>
          </cell>
        </row>
        <row r="246">
          <cell r="A246" t="str">
            <v>Пельмени Бульмени с говядиной и свининой СЕВЕРНАЯ КОЛЛЕКЦИЯ 0,7кг ТМ Горячая штучка сфера  ПОКОМ</v>
          </cell>
          <cell r="D246">
            <v>16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214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293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229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327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50</v>
          </cell>
        </row>
        <row r="252">
          <cell r="A252" t="str">
            <v>Пельмени Добросельские со свининой и говядиной ТМ Стародворье флоу-пак клас. форма 0,65 кг.  ПОКОМ</v>
          </cell>
          <cell r="D252">
            <v>38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128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75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268</v>
          </cell>
        </row>
        <row r="258">
          <cell r="A258" t="str">
            <v>Пельмени Сочные сфера 0,8 кг ТМ Стародворье  ПОКОМ</v>
          </cell>
          <cell r="D258">
            <v>12</v>
          </cell>
        </row>
        <row r="259">
          <cell r="A259" t="str">
            <v>Пипперони с/к "Эликатессе" 0,10 кг.шт.  СПК</v>
          </cell>
          <cell r="D259">
            <v>-1</v>
          </cell>
        </row>
        <row r="260">
          <cell r="A260" t="str">
            <v>Пирожки с мясом 3,7кг ВЕС ТМ Зареченские  ПОКОМ</v>
          </cell>
          <cell r="D260">
            <v>37</v>
          </cell>
        </row>
        <row r="261">
          <cell r="A261" t="str">
            <v>Ричеза с/к 230 гр.шт.  СПК</v>
          </cell>
          <cell r="D261">
            <v>6</v>
          </cell>
        </row>
        <row r="262">
          <cell r="A262" t="str">
            <v>Сальчетти с/к 230 гр.шт.  СПК</v>
          </cell>
          <cell r="D262">
            <v>28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</v>
          </cell>
        </row>
        <row r="264">
          <cell r="A264" t="str">
            <v>Салями с/к 100 гр.шт.нар. (лоток с ср.защ.атм.)  СПК</v>
          </cell>
        </row>
        <row r="265">
          <cell r="A265" t="str">
            <v>Салями Трюфель с/в "Эликатессе" 0,16 кг.шт.  СПК</v>
          </cell>
          <cell r="D265">
            <v>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3.6970000000000001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1.917</v>
          </cell>
        </row>
        <row r="268">
          <cell r="A268" t="str">
            <v>Сервелат Европейский в/к, в/с 0,38 кг.шт.термофор.пак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5</v>
          </cell>
        </row>
        <row r="272">
          <cell r="A272" t="str">
            <v>Сервелат Фирменный в/к 250 гр.шт. термоформ.пак.  СПК</v>
          </cell>
          <cell r="D272">
            <v>2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0,235 кг шт.  СПК</v>
          </cell>
          <cell r="D274">
            <v>21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Классические (в ср.защ.атм.) СПК</v>
          </cell>
          <cell r="D277">
            <v>3.8159999999999998</v>
          </cell>
        </row>
        <row r="278">
          <cell r="A278" t="str">
            <v>Сосиски Мусульманские "Просто выгодно" (в ср.защ.атм.)  СПК</v>
          </cell>
          <cell r="D278">
            <v>8.8569999999999993</v>
          </cell>
        </row>
        <row r="279">
          <cell r="A279" t="str">
            <v>Сосиски Хот-дог подкопченные (лоток с ср.защ.атм.)  СПК</v>
          </cell>
          <cell r="D279">
            <v>1.0660000000000001</v>
          </cell>
        </row>
        <row r="280">
          <cell r="A280" t="str">
            <v>Сочный мегачебурек ТМ Зареченские ВЕС ПОКОМ</v>
          </cell>
          <cell r="D280">
            <v>38.08</v>
          </cell>
        </row>
        <row r="281">
          <cell r="A281" t="str">
            <v>Торо Неро с/в "Эликатессе" 140 гр.шт.  СПК</v>
          </cell>
          <cell r="D281">
            <v>2</v>
          </cell>
        </row>
        <row r="282">
          <cell r="A282" t="str">
            <v>Уши свиные копченые к пиву 0,15кг нар. д/ф шт.  СПК</v>
          </cell>
          <cell r="D282">
            <v>16</v>
          </cell>
        </row>
        <row r="283">
          <cell r="A283" t="str">
            <v>Фестивальная пора с/к 100 гр.шт.нар. (лоток с ср.защ.атм.)  СПК</v>
          </cell>
          <cell r="D283">
            <v>5</v>
          </cell>
        </row>
        <row r="284">
          <cell r="A284" t="str">
            <v>Фестивальная пора с/к 235 гр.шт.  СПК</v>
          </cell>
          <cell r="D284">
            <v>47</v>
          </cell>
        </row>
        <row r="285">
          <cell r="A285" t="str">
            <v>Фестивальная пора с/к термоус.пак  СПК</v>
          </cell>
          <cell r="D285">
            <v>0.59199999999999997</v>
          </cell>
        </row>
        <row r="286">
          <cell r="A286" t="str">
            <v>Фирменная с/к 200 гр. срез "Эликатессе" термоформ.пак.  СПК</v>
          </cell>
          <cell r="D286">
            <v>14</v>
          </cell>
        </row>
        <row r="287">
          <cell r="A287" t="str">
            <v>Фуэт с/в "Эликатессе" 160 гр.шт.  СПК</v>
          </cell>
          <cell r="D287">
            <v>9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61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220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114</v>
          </cell>
        </row>
        <row r="292">
          <cell r="A292" t="str">
            <v>Хрустящие крылышки ТМ Горячая штучка 0,3 кг зам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61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472</v>
          </cell>
        </row>
        <row r="295">
          <cell r="A295" t="str">
            <v>Чебупицца Маргарита 0,2кг ТМ Горячая штучка ТС Foodgital  ПОКОМ</v>
          </cell>
          <cell r="D295">
            <v>71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536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64</v>
          </cell>
        </row>
        <row r="298">
          <cell r="A298" t="str">
            <v>Чебуреки сочные ВЕС ТМ Зареченские  ПОКОМ</v>
          </cell>
          <cell r="D298">
            <v>215</v>
          </cell>
        </row>
        <row r="299">
          <cell r="A299" t="str">
            <v>Шпикачки Русские (черева) (в ср.защ.атм.) "Высокий вкус"  СПК</v>
          </cell>
          <cell r="D299">
            <v>7.1260000000000003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</v>
          </cell>
        </row>
        <row r="301">
          <cell r="A301" t="str">
            <v>Юбилейная с/к 0,235 кг.шт.  СПК</v>
          </cell>
          <cell r="D301">
            <v>56</v>
          </cell>
        </row>
        <row r="302">
          <cell r="A302" t="str">
            <v>Итого</v>
          </cell>
          <cell r="D302">
            <v>40138.633999999998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4" sqref="AO14"/>
    </sheetView>
  </sheetViews>
  <sheetFormatPr defaultColWidth="10.5" defaultRowHeight="11.45" customHeight="1" outlineLevelRow="1" x14ac:dyDescent="0.2"/>
  <cols>
    <col min="1" max="1" width="56.6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1" width="1.1640625" style="5" customWidth="1"/>
    <col min="22" max="22" width="7.33203125" style="5" bestFit="1" customWidth="1"/>
    <col min="23" max="23" width="6.6640625" style="5" bestFit="1" customWidth="1"/>
    <col min="24" max="24" width="7.33203125" style="5" bestFit="1" customWidth="1"/>
    <col min="25" max="25" width="6.5" style="5" customWidth="1"/>
    <col min="26" max="26" width="5.6640625" style="5" bestFit="1" customWidth="1"/>
    <col min="27" max="29" width="1.33203125" style="5" customWidth="1"/>
    <col min="30" max="34" width="6.6640625" style="5" bestFit="1" customWidth="1"/>
    <col min="35" max="35" width="8.1640625" style="5" customWidth="1"/>
    <col min="36" max="36" width="6.83203125" style="5" customWidth="1"/>
    <col min="37" max="37" width="8.1640625" style="5" customWidth="1"/>
    <col min="38" max="39" width="0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  <c r="AK2" s="1" t="s">
        <v>140</v>
      </c>
    </row>
    <row r="3" spans="1:40" s="1" customFormat="1" ht="9.9499999999999993" customHeight="1" x14ac:dyDescent="0.2">
      <c r="AJ3" s="1" t="s">
        <v>138</v>
      </c>
      <c r="AK3" s="1" t="s">
        <v>139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  <c r="AK4" s="11" t="s">
        <v>127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M5" s="14" t="s">
        <v>129</v>
      </c>
      <c r="V5" s="14" t="s">
        <v>136</v>
      </c>
      <c r="X5" s="14" t="s">
        <v>130</v>
      </c>
      <c r="AE5" s="14" t="s">
        <v>131</v>
      </c>
      <c r="AF5" s="14" t="s">
        <v>132</v>
      </c>
      <c r="AG5" s="14" t="s">
        <v>133</v>
      </c>
      <c r="AH5" s="14" t="s">
        <v>134</v>
      </c>
      <c r="AJ5" s="14" t="s">
        <v>137</v>
      </c>
      <c r="AK5" s="14" t="s">
        <v>135</v>
      </c>
    </row>
    <row r="6" spans="1:40" ht="11.1" customHeight="1" x14ac:dyDescent="0.2">
      <c r="A6" s="6"/>
      <c r="B6" s="6"/>
      <c r="C6" s="3"/>
      <c r="D6" s="3"/>
      <c r="E6" s="12">
        <f>SUM(E7:E156)</f>
        <v>129826.50300000004</v>
      </c>
      <c r="F6" s="12">
        <f>SUM(F7:F156)</f>
        <v>109126.25799999999</v>
      </c>
      <c r="J6" s="12">
        <f>SUM(J7:J156)</f>
        <v>133486.10600000003</v>
      </c>
      <c r="K6" s="12">
        <f t="shared" ref="K6:X6" si="0">SUM(K7:K156)</f>
        <v>-3659.6030000000005</v>
      </c>
      <c r="L6" s="12">
        <f t="shared" si="0"/>
        <v>20390</v>
      </c>
      <c r="M6" s="12">
        <f t="shared" si="0"/>
        <v>27220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3600</v>
      </c>
      <c r="W6" s="12">
        <f t="shared" si="0"/>
        <v>23491.671400000007</v>
      </c>
      <c r="X6" s="12">
        <f t="shared" si="0"/>
        <v>27720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12368.146000000001</v>
      </c>
      <c r="AE6" s="12">
        <f t="shared" ref="AE6" si="5">SUM(AE7:AE156)</f>
        <v>26252.693200000016</v>
      </c>
      <c r="AF6" s="12">
        <f t="shared" ref="AF6" si="6">SUM(AF7:AF156)</f>
        <v>25990.851599999998</v>
      </c>
      <c r="AG6" s="12">
        <f t="shared" ref="AG6" si="7">SUM(AG7:AG156)</f>
        <v>25302.067199999998</v>
      </c>
      <c r="AH6" s="12">
        <f t="shared" ref="AH6" si="8">SUM(AH7:AH156)</f>
        <v>20496.671000000002</v>
      </c>
      <c r="AI6" s="12"/>
      <c r="AJ6" s="12">
        <f t="shared" ref="AJ6" si="9">SUM(AJ7:AJ156)</f>
        <v>3600</v>
      </c>
      <c r="AK6" s="12">
        <f t="shared" ref="AK6" si="10">SUM(AK7:AK156)</f>
        <v>16057.7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307.26799999999997</v>
      </c>
      <c r="D7" s="8">
        <v>526.79300000000001</v>
      </c>
      <c r="E7" s="8">
        <v>424.02</v>
      </c>
      <c r="F7" s="8">
        <v>400.58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448.37299999999999</v>
      </c>
      <c r="K7" s="13">
        <f>E7-J7</f>
        <v>-24.353000000000009</v>
      </c>
      <c r="L7" s="13">
        <f>VLOOKUP(A:A,[1]TDSheet!$A:$V,22,0)</f>
        <v>100</v>
      </c>
      <c r="M7" s="13">
        <f>VLOOKUP(A:A,[1]TDSheet!$A:$X,24,0)</f>
        <v>100</v>
      </c>
      <c r="N7" s="13"/>
      <c r="O7" s="13"/>
      <c r="P7" s="13"/>
      <c r="Q7" s="13"/>
      <c r="R7" s="13"/>
      <c r="S7" s="13"/>
      <c r="T7" s="13"/>
      <c r="U7" s="13"/>
      <c r="V7" s="15"/>
      <c r="W7" s="13">
        <f>(E7-AD7)/5</f>
        <v>84.804000000000002</v>
      </c>
      <c r="X7" s="15">
        <v>80</v>
      </c>
      <c r="Y7" s="16">
        <f>(F7+L7+M7+V7+X7)/W7</f>
        <v>8.0253289939153802</v>
      </c>
      <c r="Z7" s="13">
        <f>F7/W7</f>
        <v>4.7235979434932309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120.7056</v>
      </c>
      <c r="AF7" s="13">
        <f>VLOOKUP(A:A,[1]TDSheet!$A:$AF,32,0)</f>
        <v>108.2268</v>
      </c>
      <c r="AG7" s="13">
        <f>VLOOKUP(A:A,[1]TDSheet!$A:$AG,33,0)</f>
        <v>94.0488</v>
      </c>
      <c r="AH7" s="13">
        <f>VLOOKUP(A:A,[3]TDSheet!$A:$D,4,0)</f>
        <v>41.639000000000003</v>
      </c>
      <c r="AI7" s="13" t="str">
        <f>VLOOKUP(A:A,[1]TDSheet!$A:$AI,35,0)</f>
        <v>оконч</v>
      </c>
      <c r="AJ7" s="13">
        <f>V7*H7</f>
        <v>0</v>
      </c>
      <c r="AK7" s="13">
        <f>X7*H7</f>
        <v>80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65.028000000000006</v>
      </c>
      <c r="D8" s="8">
        <v>1022.197</v>
      </c>
      <c r="E8" s="8">
        <v>507.43599999999998</v>
      </c>
      <c r="F8" s="8">
        <v>548.69899999999996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531.45000000000005</v>
      </c>
      <c r="K8" s="13">
        <f t="shared" ref="K8:K71" si="11">E8-J8</f>
        <v>-24.014000000000067</v>
      </c>
      <c r="L8" s="13">
        <f>VLOOKUP(A:A,[1]TDSheet!$A:$V,22,0)</f>
        <v>100</v>
      </c>
      <c r="M8" s="13">
        <f>VLOOKUP(A:A,[1]TDSheet!$A:$X,24,0)</f>
        <v>100</v>
      </c>
      <c r="N8" s="13"/>
      <c r="O8" s="13"/>
      <c r="P8" s="13"/>
      <c r="Q8" s="13"/>
      <c r="R8" s="13"/>
      <c r="S8" s="13"/>
      <c r="T8" s="13"/>
      <c r="U8" s="13"/>
      <c r="V8" s="15"/>
      <c r="W8" s="13">
        <f t="shared" ref="W8:W71" si="12">(E8-AD8)/5</f>
        <v>101.4872</v>
      </c>
      <c r="X8" s="15">
        <v>70</v>
      </c>
      <c r="Y8" s="16">
        <f t="shared" ref="Y8:Y71" si="13">(F8+L8+M8+V8+X8)/W8</f>
        <v>8.0670173184401577</v>
      </c>
      <c r="Z8" s="13">
        <f t="shared" ref="Z8:Z71" si="14">F8/W8</f>
        <v>5.4065832932625977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129.86520000000002</v>
      </c>
      <c r="AF8" s="13">
        <f>VLOOKUP(A:A,[1]TDSheet!$A:$AF,32,0)</f>
        <v>116.8104</v>
      </c>
      <c r="AG8" s="13">
        <f>VLOOKUP(A:A,[1]TDSheet!$A:$AG,33,0)</f>
        <v>127.3104</v>
      </c>
      <c r="AH8" s="13">
        <f>VLOOKUP(A:A,[3]TDSheet!$A:$D,4,0)</f>
        <v>80.335999999999999</v>
      </c>
      <c r="AI8" s="13">
        <f>VLOOKUP(A:A,[1]TDSheet!$A:$AI,35,0)</f>
        <v>0</v>
      </c>
      <c r="AJ8" s="13">
        <f t="shared" ref="AJ8:AJ71" si="15">V8*H8</f>
        <v>0</v>
      </c>
      <c r="AK8" s="13">
        <f t="shared" ref="AK8:AK71" si="16">X8*H8</f>
        <v>70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513.15200000000004</v>
      </c>
      <c r="D9" s="8">
        <v>3499.482</v>
      </c>
      <c r="E9" s="8">
        <v>1990.347</v>
      </c>
      <c r="F9" s="8">
        <v>1973.385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2008.5360000000001</v>
      </c>
      <c r="K9" s="13">
        <f t="shared" si="11"/>
        <v>-18.189000000000078</v>
      </c>
      <c r="L9" s="13">
        <f>VLOOKUP(A:A,[1]TDSheet!$A:$V,22,0)</f>
        <v>300</v>
      </c>
      <c r="M9" s="13">
        <f>VLOOKUP(A:A,[1]TDSheet!$A:$X,24,0)</f>
        <v>550</v>
      </c>
      <c r="N9" s="13"/>
      <c r="O9" s="13"/>
      <c r="P9" s="13"/>
      <c r="Q9" s="13"/>
      <c r="R9" s="13"/>
      <c r="S9" s="13"/>
      <c r="T9" s="13"/>
      <c r="U9" s="13"/>
      <c r="V9" s="15"/>
      <c r="W9" s="13">
        <f t="shared" si="12"/>
        <v>398.06939999999997</v>
      </c>
      <c r="X9" s="15">
        <v>300</v>
      </c>
      <c r="Y9" s="16">
        <f t="shared" si="13"/>
        <v>7.8463328253817055</v>
      </c>
      <c r="Z9" s="13">
        <f t="shared" si="14"/>
        <v>4.9573893396478104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528.71760000000006</v>
      </c>
      <c r="AF9" s="13">
        <f>VLOOKUP(A:A,[1]TDSheet!$A:$AF,32,0)</f>
        <v>448.86919999999998</v>
      </c>
      <c r="AG9" s="13">
        <f>VLOOKUP(A:A,[1]TDSheet!$A:$AG,33,0)</f>
        <v>457.65559999999994</v>
      </c>
      <c r="AH9" s="13">
        <f>VLOOKUP(A:A,[3]TDSheet!$A:$D,4,0)</f>
        <v>159.756</v>
      </c>
      <c r="AI9" s="13" t="str">
        <f>VLOOKUP(A:A,[1]TDSheet!$A:$AI,35,0)</f>
        <v>продокт</v>
      </c>
      <c r="AJ9" s="13">
        <f t="shared" si="15"/>
        <v>0</v>
      </c>
      <c r="AK9" s="13">
        <f t="shared" si="16"/>
        <v>300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2294</v>
      </c>
      <c r="D10" s="8">
        <v>3277</v>
      </c>
      <c r="E10" s="8">
        <v>3334</v>
      </c>
      <c r="F10" s="8">
        <v>2180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3409</v>
      </c>
      <c r="K10" s="13">
        <f t="shared" si="11"/>
        <v>-75</v>
      </c>
      <c r="L10" s="13">
        <f>VLOOKUP(A:A,[1]TDSheet!$A:$V,22,0)</f>
        <v>500</v>
      </c>
      <c r="M10" s="13">
        <f>VLOOKUP(A:A,[1]TDSheet!$A:$X,24,0)</f>
        <v>500</v>
      </c>
      <c r="N10" s="13"/>
      <c r="O10" s="13"/>
      <c r="P10" s="13"/>
      <c r="Q10" s="13"/>
      <c r="R10" s="13"/>
      <c r="S10" s="13"/>
      <c r="T10" s="13"/>
      <c r="U10" s="13"/>
      <c r="V10" s="15"/>
      <c r="W10" s="13">
        <f t="shared" si="12"/>
        <v>432.8</v>
      </c>
      <c r="X10" s="15">
        <v>300</v>
      </c>
      <c r="Y10" s="16">
        <f t="shared" si="13"/>
        <v>8.0406654343807755</v>
      </c>
      <c r="Z10" s="13">
        <f t="shared" si="14"/>
        <v>5.0369685767097963</v>
      </c>
      <c r="AA10" s="13"/>
      <c r="AB10" s="13"/>
      <c r="AC10" s="13"/>
      <c r="AD10" s="13">
        <f>VLOOKUP(A:A,[1]TDSheet!$A:$AD,30,0)</f>
        <v>1170</v>
      </c>
      <c r="AE10" s="13">
        <f>VLOOKUP(A:A,[1]TDSheet!$A:$AE,31,0)</f>
        <v>509</v>
      </c>
      <c r="AF10" s="13">
        <f>VLOOKUP(A:A,[1]TDSheet!$A:$AF,32,0)</f>
        <v>463.8</v>
      </c>
      <c r="AG10" s="13">
        <f>VLOOKUP(A:A,[1]TDSheet!$A:$AG,33,0)</f>
        <v>455.8</v>
      </c>
      <c r="AH10" s="13">
        <f>VLOOKUP(A:A,[3]TDSheet!$A:$D,4,0)</f>
        <v>261</v>
      </c>
      <c r="AI10" s="13" t="str">
        <f>VLOOKUP(A:A,[1]TDSheet!$A:$AI,35,0)</f>
        <v>октяб</v>
      </c>
      <c r="AJ10" s="13">
        <f t="shared" si="15"/>
        <v>0</v>
      </c>
      <c r="AK10" s="13">
        <f t="shared" si="16"/>
        <v>120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1336</v>
      </c>
      <c r="D11" s="8">
        <v>6930</v>
      </c>
      <c r="E11" s="8">
        <v>4770</v>
      </c>
      <c r="F11" s="8">
        <v>3354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4928</v>
      </c>
      <c r="K11" s="13">
        <f t="shared" si="11"/>
        <v>-158</v>
      </c>
      <c r="L11" s="13">
        <f>VLOOKUP(A:A,[1]TDSheet!$A:$V,22,0)</f>
        <v>1400</v>
      </c>
      <c r="M11" s="13">
        <f>VLOOKUP(A:A,[1]TDSheet!$A:$X,24,0)</f>
        <v>1200</v>
      </c>
      <c r="N11" s="13"/>
      <c r="O11" s="13"/>
      <c r="P11" s="13"/>
      <c r="Q11" s="13"/>
      <c r="R11" s="13"/>
      <c r="S11" s="13"/>
      <c r="T11" s="13"/>
      <c r="U11" s="13"/>
      <c r="V11" s="15"/>
      <c r="W11" s="13">
        <f t="shared" si="12"/>
        <v>954</v>
      </c>
      <c r="X11" s="15">
        <v>1500</v>
      </c>
      <c r="Y11" s="16">
        <f t="shared" si="13"/>
        <v>7.8134171907756818</v>
      </c>
      <c r="Z11" s="13">
        <f t="shared" si="14"/>
        <v>3.5157232704402515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912.2</v>
      </c>
      <c r="AF11" s="13">
        <f>VLOOKUP(A:A,[1]TDSheet!$A:$AF,32,0)</f>
        <v>825.4</v>
      </c>
      <c r="AG11" s="13">
        <f>VLOOKUP(A:A,[1]TDSheet!$A:$AG,33,0)</f>
        <v>941.6</v>
      </c>
      <c r="AH11" s="13">
        <f>VLOOKUP(A:A,[3]TDSheet!$A:$D,4,0)</f>
        <v>673</v>
      </c>
      <c r="AI11" s="13" t="str">
        <f>VLOOKUP(A:A,[1]TDSheet!$A:$AI,35,0)</f>
        <v>продокт</v>
      </c>
      <c r="AJ11" s="13">
        <f t="shared" si="15"/>
        <v>0</v>
      </c>
      <c r="AK11" s="13">
        <f t="shared" si="16"/>
        <v>675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2919</v>
      </c>
      <c r="D12" s="8">
        <v>5549</v>
      </c>
      <c r="E12" s="8">
        <v>5177</v>
      </c>
      <c r="F12" s="8">
        <v>3227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5250</v>
      </c>
      <c r="K12" s="13">
        <f t="shared" si="11"/>
        <v>-73</v>
      </c>
      <c r="L12" s="13">
        <f>VLOOKUP(A:A,[1]TDSheet!$A:$V,22,0)</f>
        <v>400</v>
      </c>
      <c r="M12" s="13">
        <f>VLOOKUP(A:A,[1]TDSheet!$A:$X,24,0)</f>
        <v>800</v>
      </c>
      <c r="N12" s="13"/>
      <c r="O12" s="13"/>
      <c r="P12" s="13"/>
      <c r="Q12" s="13"/>
      <c r="R12" s="13"/>
      <c r="S12" s="13"/>
      <c r="T12" s="13"/>
      <c r="U12" s="13"/>
      <c r="V12" s="15"/>
      <c r="W12" s="13">
        <f t="shared" si="12"/>
        <v>694.6</v>
      </c>
      <c r="X12" s="15">
        <v>1000</v>
      </c>
      <c r="Y12" s="16">
        <f t="shared" si="13"/>
        <v>7.8131298589116032</v>
      </c>
      <c r="Z12" s="13">
        <f t="shared" si="14"/>
        <v>4.6458393319896345</v>
      </c>
      <c r="AA12" s="13"/>
      <c r="AB12" s="13"/>
      <c r="AC12" s="13"/>
      <c r="AD12" s="13">
        <f>VLOOKUP(A:A,[1]TDSheet!$A:$AD,30,0)</f>
        <v>1704</v>
      </c>
      <c r="AE12" s="13">
        <f>VLOOKUP(A:A,[1]TDSheet!$A:$AE,31,0)</f>
        <v>999.4</v>
      </c>
      <c r="AF12" s="13">
        <f>VLOOKUP(A:A,[1]TDSheet!$A:$AF,32,0)</f>
        <v>990.8</v>
      </c>
      <c r="AG12" s="13">
        <f>VLOOKUP(A:A,[1]TDSheet!$A:$AG,33,0)</f>
        <v>780</v>
      </c>
      <c r="AH12" s="13">
        <f>VLOOKUP(A:A,[3]TDSheet!$A:$D,4,0)</f>
        <v>565</v>
      </c>
      <c r="AI12" s="13">
        <f>VLOOKUP(A:A,[1]TDSheet!$A:$AI,35,0)</f>
        <v>0</v>
      </c>
      <c r="AJ12" s="13">
        <f t="shared" si="15"/>
        <v>0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32</v>
      </c>
      <c r="D13" s="8">
        <v>135</v>
      </c>
      <c r="E13" s="8">
        <v>68</v>
      </c>
      <c r="F13" s="8">
        <v>94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72</v>
      </c>
      <c r="K13" s="13">
        <f t="shared" si="11"/>
        <v>-4</v>
      </c>
      <c r="L13" s="13">
        <f>VLOOKUP(A:A,[1]TDSheet!$A:$V,22,0)</f>
        <v>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2"/>
        <v>13.6</v>
      </c>
      <c r="X13" s="15">
        <v>30</v>
      </c>
      <c r="Y13" s="16">
        <f t="shared" si="13"/>
        <v>9.117647058823529</v>
      </c>
      <c r="Z13" s="13">
        <f t="shared" si="14"/>
        <v>6.9117647058823533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15.8</v>
      </c>
      <c r="AF13" s="13">
        <f>VLOOKUP(A:A,[1]TDSheet!$A:$AF,32,0)</f>
        <v>15.8</v>
      </c>
      <c r="AG13" s="13">
        <f>VLOOKUP(A:A,[1]TDSheet!$A:$AG,33,0)</f>
        <v>17</v>
      </c>
      <c r="AH13" s="13">
        <f>VLOOKUP(A:A,[3]TDSheet!$A:$D,4,0)</f>
        <v>22</v>
      </c>
      <c r="AI13" s="13">
        <f>VLOOKUP(A:A,[1]TDSheet!$A:$AI,35,0)</f>
        <v>0</v>
      </c>
      <c r="AJ13" s="13">
        <f t="shared" si="15"/>
        <v>0</v>
      </c>
      <c r="AK13" s="13">
        <f t="shared" si="16"/>
        <v>12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191</v>
      </c>
      <c r="D14" s="8">
        <v>627</v>
      </c>
      <c r="E14" s="8">
        <v>288</v>
      </c>
      <c r="F14" s="8">
        <v>514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301</v>
      </c>
      <c r="K14" s="13">
        <f t="shared" si="11"/>
        <v>-13</v>
      </c>
      <c r="L14" s="13">
        <f>VLOOKUP(A:A,[1]TDSheet!$A:$V,22,0)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2"/>
        <v>57.6</v>
      </c>
      <c r="X14" s="15"/>
      <c r="Y14" s="16">
        <f t="shared" si="13"/>
        <v>8.9236111111111107</v>
      </c>
      <c r="Z14" s="13">
        <f t="shared" si="14"/>
        <v>8.9236111111111107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72.400000000000006</v>
      </c>
      <c r="AF14" s="13">
        <f>VLOOKUP(A:A,[1]TDSheet!$A:$AF,32,0)</f>
        <v>81.400000000000006</v>
      </c>
      <c r="AG14" s="13">
        <f>VLOOKUP(A:A,[1]TDSheet!$A:$AG,33,0)</f>
        <v>66.400000000000006</v>
      </c>
      <c r="AH14" s="13">
        <f>VLOOKUP(A:A,[3]TDSheet!$A:$D,4,0)</f>
        <v>91</v>
      </c>
      <c r="AI14" s="13">
        <f>VLOOKUP(A:A,[1]TDSheet!$A:$AI,35,0)</f>
        <v>0</v>
      </c>
      <c r="AJ14" s="13">
        <f t="shared" si="15"/>
        <v>0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50</v>
      </c>
      <c r="D15" s="8">
        <v>723</v>
      </c>
      <c r="E15" s="8">
        <v>393</v>
      </c>
      <c r="F15" s="8">
        <v>364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416</v>
      </c>
      <c r="K15" s="13">
        <f t="shared" si="11"/>
        <v>-23</v>
      </c>
      <c r="L15" s="13">
        <f>VLOOKUP(A:A,[1]TDSheet!$A:$V,22,0)</f>
        <v>50</v>
      </c>
      <c r="M15" s="13">
        <f>VLOOKUP(A:A,[1]TDSheet!$A:$X,24,0)</f>
        <v>70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2"/>
        <v>78.599999999999994</v>
      </c>
      <c r="X15" s="15">
        <v>130</v>
      </c>
      <c r="Y15" s="16">
        <f t="shared" si="13"/>
        <v>7.8117048346055986</v>
      </c>
      <c r="Z15" s="13">
        <f t="shared" si="14"/>
        <v>4.6310432569974562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101</v>
      </c>
      <c r="AF15" s="13">
        <f>VLOOKUP(A:A,[1]TDSheet!$A:$AF,32,0)</f>
        <v>85.2</v>
      </c>
      <c r="AG15" s="13">
        <f>VLOOKUP(A:A,[1]TDSheet!$A:$AG,33,0)</f>
        <v>84.8</v>
      </c>
      <c r="AH15" s="13">
        <f>VLOOKUP(A:A,[3]TDSheet!$A:$D,4,0)</f>
        <v>101</v>
      </c>
      <c r="AI15" s="13">
        <f>VLOOKUP(A:A,[1]TDSheet!$A:$AI,35,0)</f>
        <v>0</v>
      </c>
      <c r="AJ15" s="13">
        <f t="shared" si="15"/>
        <v>0</v>
      </c>
      <c r="AK15" s="13">
        <f t="shared" si="16"/>
        <v>39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752</v>
      </c>
      <c r="D16" s="8">
        <v>2996</v>
      </c>
      <c r="E16" s="8">
        <v>1658</v>
      </c>
      <c r="F16" s="8">
        <v>2059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1689</v>
      </c>
      <c r="K16" s="13">
        <f t="shared" si="11"/>
        <v>-31</v>
      </c>
      <c r="L16" s="13">
        <f>VLOOKUP(A:A,[1]TDSheet!$A:$V,22,0)</f>
        <v>0</v>
      </c>
      <c r="M16" s="13">
        <f>VLOOKUP(A:A,[1]TDSheet!$A:$X,24,0)</f>
        <v>500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2"/>
        <v>280.60000000000002</v>
      </c>
      <c r="X16" s="15"/>
      <c r="Y16" s="16">
        <f t="shared" si="13"/>
        <v>9.1197434069850321</v>
      </c>
      <c r="Z16" s="13">
        <f t="shared" si="14"/>
        <v>7.3378474697077687</v>
      </c>
      <c r="AA16" s="13"/>
      <c r="AB16" s="13"/>
      <c r="AC16" s="13"/>
      <c r="AD16" s="13">
        <f>VLOOKUP(A:A,[1]TDSheet!$A:$AD,30,0)</f>
        <v>255</v>
      </c>
      <c r="AE16" s="13">
        <f>VLOOKUP(A:A,[1]TDSheet!$A:$AE,31,0)</f>
        <v>317.39999999999998</v>
      </c>
      <c r="AF16" s="13">
        <f>VLOOKUP(A:A,[1]TDSheet!$A:$AF,32,0)</f>
        <v>334</v>
      </c>
      <c r="AG16" s="13">
        <f>VLOOKUP(A:A,[1]TDSheet!$A:$AG,33,0)</f>
        <v>308.39999999999998</v>
      </c>
      <c r="AH16" s="13">
        <f>VLOOKUP(A:A,[3]TDSheet!$A:$D,4,0)</f>
        <v>306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167</v>
      </c>
      <c r="D17" s="8">
        <v>248</v>
      </c>
      <c r="E17" s="8">
        <v>260</v>
      </c>
      <c r="F17" s="8">
        <v>142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275</v>
      </c>
      <c r="K17" s="13">
        <f t="shared" si="11"/>
        <v>-15</v>
      </c>
      <c r="L17" s="13">
        <f>VLOOKUP(A:A,[1]TDSheet!$A:$V,22,0)</f>
        <v>140</v>
      </c>
      <c r="M17" s="13">
        <f>VLOOKUP(A:A,[1]TDSheet!$A:$X,24,0)</f>
        <v>100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2"/>
        <v>52</v>
      </c>
      <c r="X17" s="15">
        <v>50</v>
      </c>
      <c r="Y17" s="16">
        <f t="shared" si="13"/>
        <v>8.3076923076923084</v>
      </c>
      <c r="Z17" s="13">
        <f t="shared" si="14"/>
        <v>2.7307692307692308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103.4</v>
      </c>
      <c r="AF17" s="13">
        <f>VLOOKUP(A:A,[1]TDSheet!$A:$AF,32,0)</f>
        <v>19.600000000000001</v>
      </c>
      <c r="AG17" s="13">
        <f>VLOOKUP(A:A,[1]TDSheet!$A:$AG,33,0)</f>
        <v>23.4</v>
      </c>
      <c r="AH17" s="13">
        <f>VLOOKUP(A:A,[3]TDSheet!$A:$D,4,0)</f>
        <v>16</v>
      </c>
      <c r="AI17" s="13" t="str">
        <f>VLOOKUP(A:A,[1]TDSheet!$A:$AI,35,0)</f>
        <v>увел</v>
      </c>
      <c r="AJ17" s="13">
        <f t="shared" si="15"/>
        <v>0</v>
      </c>
      <c r="AK17" s="13">
        <f t="shared" si="16"/>
        <v>17.5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89</v>
      </c>
      <c r="D18" s="8">
        <v>111</v>
      </c>
      <c r="E18" s="8">
        <v>115</v>
      </c>
      <c r="F18" s="8">
        <v>82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128</v>
      </c>
      <c r="K18" s="13">
        <f t="shared" si="11"/>
        <v>-13</v>
      </c>
      <c r="L18" s="13">
        <f>VLOOKUP(A:A,[1]TDSheet!$A:$V,22,0)</f>
        <v>20</v>
      </c>
      <c r="M18" s="13">
        <f>VLOOKUP(A:A,[1]TDSheet!$A:$X,24,0)</f>
        <v>20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2"/>
        <v>23</v>
      </c>
      <c r="X18" s="15">
        <v>60</v>
      </c>
      <c r="Y18" s="16">
        <f t="shared" si="13"/>
        <v>7.9130434782608692</v>
      </c>
      <c r="Z18" s="13">
        <f t="shared" si="14"/>
        <v>3.5652173913043477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23.4</v>
      </c>
      <c r="AF18" s="13">
        <f>VLOOKUP(A:A,[1]TDSheet!$A:$AF,32,0)</f>
        <v>25.6</v>
      </c>
      <c r="AG18" s="13">
        <f>VLOOKUP(A:A,[1]TDSheet!$A:$AG,33,0)</f>
        <v>20.399999999999999</v>
      </c>
      <c r="AH18" s="13">
        <f>VLOOKUP(A:A,[3]TDSheet!$A:$D,4,0)</f>
        <v>33</v>
      </c>
      <c r="AI18" s="13">
        <f>VLOOKUP(A:A,[1]TDSheet!$A:$AI,35,0)</f>
        <v>0</v>
      </c>
      <c r="AJ18" s="13">
        <f t="shared" si="15"/>
        <v>0</v>
      </c>
      <c r="AK18" s="13">
        <f t="shared" si="16"/>
        <v>21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146</v>
      </c>
      <c r="D19" s="8">
        <v>153</v>
      </c>
      <c r="E19" s="8">
        <v>189</v>
      </c>
      <c r="F19" s="8">
        <v>102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194</v>
      </c>
      <c r="K19" s="13">
        <f t="shared" si="11"/>
        <v>-5</v>
      </c>
      <c r="L19" s="13">
        <f>VLOOKUP(A:A,[1]TDSheet!$A:$V,22,0)</f>
        <v>100</v>
      </c>
      <c r="M19" s="13">
        <f>VLOOKUP(A:A,[1]TDSheet!$A:$X,24,0)</f>
        <v>50</v>
      </c>
      <c r="N19" s="13"/>
      <c r="O19" s="13"/>
      <c r="P19" s="13"/>
      <c r="Q19" s="13"/>
      <c r="R19" s="13"/>
      <c r="S19" s="13"/>
      <c r="T19" s="13"/>
      <c r="U19" s="13"/>
      <c r="V19" s="15"/>
      <c r="W19" s="13">
        <f t="shared" si="12"/>
        <v>37.799999999999997</v>
      </c>
      <c r="X19" s="15">
        <v>50</v>
      </c>
      <c r="Y19" s="16">
        <f t="shared" si="13"/>
        <v>7.9894179894179898</v>
      </c>
      <c r="Z19" s="13">
        <f t="shared" si="14"/>
        <v>2.6984126984126986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31.2</v>
      </c>
      <c r="AF19" s="13">
        <f>VLOOKUP(A:A,[1]TDSheet!$A:$AF,32,0)</f>
        <v>31.2</v>
      </c>
      <c r="AG19" s="13">
        <f>VLOOKUP(A:A,[1]TDSheet!$A:$AG,33,0)</f>
        <v>31.6</v>
      </c>
      <c r="AH19" s="13">
        <f>VLOOKUP(A:A,[3]TDSheet!$A:$D,4,0)</f>
        <v>22</v>
      </c>
      <c r="AI19" s="13">
        <f>VLOOKUP(A:A,[1]TDSheet!$A:$AI,35,0)</f>
        <v>0</v>
      </c>
      <c r="AJ19" s="13">
        <f t="shared" si="15"/>
        <v>0</v>
      </c>
      <c r="AK19" s="13">
        <f t="shared" si="16"/>
        <v>17.5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460</v>
      </c>
      <c r="D20" s="8">
        <v>587</v>
      </c>
      <c r="E20" s="8">
        <v>535</v>
      </c>
      <c r="F20" s="8">
        <v>495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589</v>
      </c>
      <c r="K20" s="13">
        <f t="shared" si="11"/>
        <v>-54</v>
      </c>
      <c r="L20" s="13">
        <f>VLOOKUP(A:A,[1]TDSheet!$A:$V,22,0)</f>
        <v>150</v>
      </c>
      <c r="M20" s="13">
        <f>VLOOKUP(A:A,[1]TDSheet!$A:$X,24,0)</f>
        <v>100</v>
      </c>
      <c r="N20" s="13"/>
      <c r="O20" s="13"/>
      <c r="P20" s="13"/>
      <c r="Q20" s="13"/>
      <c r="R20" s="13"/>
      <c r="S20" s="13"/>
      <c r="T20" s="13"/>
      <c r="U20" s="13"/>
      <c r="V20" s="15"/>
      <c r="W20" s="13">
        <f t="shared" si="12"/>
        <v>107</v>
      </c>
      <c r="X20" s="15">
        <v>120</v>
      </c>
      <c r="Y20" s="16">
        <f t="shared" si="13"/>
        <v>8.0841121495327108</v>
      </c>
      <c r="Z20" s="13">
        <f t="shared" si="14"/>
        <v>4.6261682242990654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114.4</v>
      </c>
      <c r="AF20" s="13">
        <f>VLOOKUP(A:A,[1]TDSheet!$A:$AF,32,0)</f>
        <v>111.6</v>
      </c>
      <c r="AG20" s="13">
        <f>VLOOKUP(A:A,[1]TDSheet!$A:$AG,33,0)</f>
        <v>107.2</v>
      </c>
      <c r="AH20" s="13">
        <f>VLOOKUP(A:A,[3]TDSheet!$A:$D,4,0)</f>
        <v>33</v>
      </c>
      <c r="AI20" s="13" t="str">
        <f>VLOOKUP(A:A,[1]TDSheet!$A:$AI,35,0)</f>
        <v>продокт</v>
      </c>
      <c r="AJ20" s="13">
        <f t="shared" si="15"/>
        <v>0</v>
      </c>
      <c r="AK20" s="13">
        <f t="shared" si="16"/>
        <v>42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225.03299999999999</v>
      </c>
      <c r="D21" s="8">
        <v>920.97</v>
      </c>
      <c r="E21" s="8">
        <v>608.178</v>
      </c>
      <c r="F21" s="8">
        <v>526.952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596.98800000000006</v>
      </c>
      <c r="K21" s="13">
        <f t="shared" si="11"/>
        <v>11.189999999999941</v>
      </c>
      <c r="L21" s="13">
        <f>VLOOKUP(A:A,[1]TDSheet!$A:$V,22,0)</f>
        <v>150</v>
      </c>
      <c r="M21" s="13">
        <f>VLOOKUP(A:A,[1]TDSheet!$A:$X,24,0)</f>
        <v>150</v>
      </c>
      <c r="N21" s="13"/>
      <c r="O21" s="13"/>
      <c r="P21" s="13"/>
      <c r="Q21" s="13"/>
      <c r="R21" s="13"/>
      <c r="S21" s="13"/>
      <c r="T21" s="13"/>
      <c r="U21" s="13"/>
      <c r="V21" s="15"/>
      <c r="W21" s="13">
        <f t="shared" si="12"/>
        <v>121.6356</v>
      </c>
      <c r="X21" s="15">
        <v>150</v>
      </c>
      <c r="Y21" s="16">
        <f t="shared" si="13"/>
        <v>8.0317933236651111</v>
      </c>
      <c r="Z21" s="13">
        <f t="shared" si="14"/>
        <v>4.3322185281282781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115.4742</v>
      </c>
      <c r="AF21" s="13">
        <f>VLOOKUP(A:A,[1]TDSheet!$A:$AF,32,0)</f>
        <v>118.34739999999999</v>
      </c>
      <c r="AG21" s="13">
        <f>VLOOKUP(A:A,[1]TDSheet!$A:$AG,33,0)</f>
        <v>132.7902</v>
      </c>
      <c r="AH21" s="13">
        <f>VLOOKUP(A:A,[3]TDSheet!$A:$D,4,0)</f>
        <v>75.287999999999997</v>
      </c>
      <c r="AI21" s="13">
        <f>VLOOKUP(A:A,[1]TDSheet!$A:$AI,35,0)</f>
        <v>0</v>
      </c>
      <c r="AJ21" s="13">
        <f t="shared" si="15"/>
        <v>0</v>
      </c>
      <c r="AK21" s="13">
        <f t="shared" si="16"/>
        <v>150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1512.557</v>
      </c>
      <c r="D22" s="8">
        <v>7735.66</v>
      </c>
      <c r="E22" s="8">
        <v>5148.6959999999999</v>
      </c>
      <c r="F22" s="8">
        <v>4009.7950000000001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5276.0150000000003</v>
      </c>
      <c r="K22" s="13">
        <f t="shared" si="11"/>
        <v>-127.31900000000041</v>
      </c>
      <c r="L22" s="13">
        <f>VLOOKUP(A:A,[1]TDSheet!$A:$V,22,0)</f>
        <v>1500</v>
      </c>
      <c r="M22" s="13">
        <f>VLOOKUP(A:A,[1]TDSheet!$A:$X,24,0)</f>
        <v>1200</v>
      </c>
      <c r="N22" s="13"/>
      <c r="O22" s="13"/>
      <c r="P22" s="13"/>
      <c r="Q22" s="13"/>
      <c r="R22" s="13"/>
      <c r="S22" s="13"/>
      <c r="T22" s="13"/>
      <c r="U22" s="13"/>
      <c r="V22" s="15">
        <v>700</v>
      </c>
      <c r="W22" s="13">
        <f t="shared" si="12"/>
        <v>1014.7670000000001</v>
      </c>
      <c r="X22" s="15">
        <v>500</v>
      </c>
      <c r="Y22" s="16">
        <f t="shared" si="13"/>
        <v>7.7946908009424822</v>
      </c>
      <c r="Z22" s="13">
        <f t="shared" si="14"/>
        <v>3.9514440260670676</v>
      </c>
      <c r="AA22" s="13"/>
      <c r="AB22" s="13"/>
      <c r="AC22" s="13"/>
      <c r="AD22" s="13">
        <f>VLOOKUP(A:A,[1]TDSheet!$A:$AD,30,0)</f>
        <v>74.861000000000004</v>
      </c>
      <c r="AE22" s="13">
        <f>VLOOKUP(A:A,[1]TDSheet!$A:$AE,31,0)</f>
        <v>1103.8036</v>
      </c>
      <c r="AF22" s="13">
        <f>VLOOKUP(A:A,[1]TDSheet!$A:$AF,32,0)</f>
        <v>1101.6816000000001</v>
      </c>
      <c r="AG22" s="13">
        <f>VLOOKUP(A:A,[1]TDSheet!$A:$AG,33,0)</f>
        <v>1039.364</v>
      </c>
      <c r="AH22" s="13">
        <f>VLOOKUP(A:A,[3]TDSheet!$A:$D,4,0)</f>
        <v>736.91899999999998</v>
      </c>
      <c r="AI22" s="13" t="str">
        <f>VLOOKUP(A:A,[1]TDSheet!$A:$AI,35,0)</f>
        <v>оконч</v>
      </c>
      <c r="AJ22" s="13">
        <f t="shared" si="15"/>
        <v>700</v>
      </c>
      <c r="AK22" s="13">
        <f t="shared" si="16"/>
        <v>500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207.249</v>
      </c>
      <c r="D23" s="8">
        <v>355.44499999999999</v>
      </c>
      <c r="E23" s="8">
        <v>306.24900000000002</v>
      </c>
      <c r="F23" s="8">
        <v>237.00299999999999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313.27699999999999</v>
      </c>
      <c r="K23" s="13">
        <f t="shared" si="11"/>
        <v>-7.0279999999999632</v>
      </c>
      <c r="L23" s="13">
        <f>VLOOKUP(A:A,[1]TDSheet!$A:$V,22,0)</f>
        <v>80</v>
      </c>
      <c r="M23" s="13">
        <f>VLOOKUP(A:A,[1]TDSheet!$A:$X,24,0)</f>
        <v>90</v>
      </c>
      <c r="N23" s="13"/>
      <c r="O23" s="13"/>
      <c r="P23" s="13"/>
      <c r="Q23" s="13"/>
      <c r="R23" s="13"/>
      <c r="S23" s="13"/>
      <c r="T23" s="13"/>
      <c r="U23" s="13"/>
      <c r="V23" s="15"/>
      <c r="W23" s="13">
        <f t="shared" si="12"/>
        <v>61.249800000000008</v>
      </c>
      <c r="X23" s="15">
        <v>100</v>
      </c>
      <c r="Y23" s="16">
        <f t="shared" si="13"/>
        <v>8.2776270289862151</v>
      </c>
      <c r="Z23" s="13">
        <f t="shared" si="14"/>
        <v>3.869449369630594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71.898600000000002</v>
      </c>
      <c r="AF23" s="13">
        <f>VLOOKUP(A:A,[1]TDSheet!$A:$AF,32,0)</f>
        <v>78.405799999999999</v>
      </c>
      <c r="AG23" s="13">
        <f>VLOOKUP(A:A,[1]TDSheet!$A:$AG,33,0)</f>
        <v>61.5398</v>
      </c>
      <c r="AH23" s="13">
        <f>VLOOKUP(A:A,[3]TDSheet!$A:$D,4,0)</f>
        <v>51.966999999999999</v>
      </c>
      <c r="AI23" s="13">
        <f>VLOOKUP(A:A,[1]TDSheet!$A:$AI,35,0)</f>
        <v>0</v>
      </c>
      <c r="AJ23" s="13">
        <f t="shared" si="15"/>
        <v>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259.46300000000002</v>
      </c>
      <c r="D24" s="8">
        <v>3041.6729999999998</v>
      </c>
      <c r="E24" s="8">
        <v>1646.2449999999999</v>
      </c>
      <c r="F24" s="8">
        <v>1629.374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1648.865</v>
      </c>
      <c r="K24" s="13">
        <f t="shared" si="11"/>
        <v>-2.6200000000001182</v>
      </c>
      <c r="L24" s="13">
        <f>VLOOKUP(A:A,[1]TDSheet!$A:$V,22,0)</f>
        <v>100</v>
      </c>
      <c r="M24" s="13">
        <f>VLOOKUP(A:A,[1]TDSheet!$A:$X,24,0)</f>
        <v>400</v>
      </c>
      <c r="N24" s="13"/>
      <c r="O24" s="13"/>
      <c r="P24" s="13"/>
      <c r="Q24" s="13"/>
      <c r="R24" s="13"/>
      <c r="S24" s="13"/>
      <c r="T24" s="13"/>
      <c r="U24" s="13"/>
      <c r="V24" s="15"/>
      <c r="W24" s="13">
        <f t="shared" si="12"/>
        <v>329.24899999999997</v>
      </c>
      <c r="X24" s="15">
        <v>440</v>
      </c>
      <c r="Y24" s="16">
        <f t="shared" si="13"/>
        <v>7.8037412414312577</v>
      </c>
      <c r="Z24" s="13">
        <f t="shared" si="14"/>
        <v>4.9487591458136553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355.51480000000004</v>
      </c>
      <c r="AF24" s="13">
        <f>VLOOKUP(A:A,[1]TDSheet!$A:$AF,32,0)</f>
        <v>348.15320000000003</v>
      </c>
      <c r="AG24" s="13">
        <f>VLOOKUP(A:A,[1]TDSheet!$A:$AG,33,0)</f>
        <v>364.89140000000003</v>
      </c>
      <c r="AH24" s="13">
        <f>VLOOKUP(A:A,[3]TDSheet!$A:$D,4,0)</f>
        <v>226.471</v>
      </c>
      <c r="AI24" s="13">
        <f>VLOOKUP(A:A,[1]TDSheet!$A:$AI,35,0)</f>
        <v>0</v>
      </c>
      <c r="AJ24" s="13">
        <f t="shared" si="15"/>
        <v>0</v>
      </c>
      <c r="AK24" s="13">
        <f t="shared" si="16"/>
        <v>440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225.428</v>
      </c>
      <c r="D25" s="8">
        <v>912.41700000000003</v>
      </c>
      <c r="E25" s="8">
        <v>620.29999999999995</v>
      </c>
      <c r="F25" s="8">
        <v>498.78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621.21699999999998</v>
      </c>
      <c r="K25" s="13">
        <f t="shared" si="11"/>
        <v>-0.91700000000003001</v>
      </c>
      <c r="L25" s="13">
        <f>VLOOKUP(A:A,[1]TDSheet!$A:$V,22,0)</f>
        <v>180</v>
      </c>
      <c r="M25" s="13">
        <f>VLOOKUP(A:A,[1]TDSheet!$A:$X,24,0)</f>
        <v>180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2"/>
        <v>124.05999999999999</v>
      </c>
      <c r="X25" s="15">
        <v>120</v>
      </c>
      <c r="Y25" s="16">
        <f t="shared" si="13"/>
        <v>7.8895695631146223</v>
      </c>
      <c r="Z25" s="13">
        <f t="shared" si="14"/>
        <v>4.0204739642108658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138.27699999999999</v>
      </c>
      <c r="AF25" s="13">
        <f>VLOOKUP(A:A,[1]TDSheet!$A:$AF,32,0)</f>
        <v>130.0026</v>
      </c>
      <c r="AG25" s="13">
        <f>VLOOKUP(A:A,[1]TDSheet!$A:$AG,33,0)</f>
        <v>130.45999999999998</v>
      </c>
      <c r="AH25" s="13">
        <f>VLOOKUP(A:A,[3]TDSheet!$A:$D,4,0)</f>
        <v>90.491</v>
      </c>
      <c r="AI25" s="13">
        <f>VLOOKUP(A:A,[1]TDSheet!$A:$AI,35,0)</f>
        <v>0</v>
      </c>
      <c r="AJ25" s="13">
        <f t="shared" si="15"/>
        <v>0</v>
      </c>
      <c r="AK25" s="13">
        <f t="shared" si="16"/>
        <v>120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71.150999999999996</v>
      </c>
      <c r="D26" s="8">
        <v>286.02800000000002</v>
      </c>
      <c r="E26" s="8">
        <v>155.13300000000001</v>
      </c>
      <c r="F26" s="8">
        <v>190.74799999999999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160.49100000000001</v>
      </c>
      <c r="K26" s="13">
        <f t="shared" si="11"/>
        <v>-5.3580000000000041</v>
      </c>
      <c r="L26" s="13">
        <f>VLOOKUP(A:A,[1]TDSheet!$A:$V,22,0)</f>
        <v>0</v>
      </c>
      <c r="M26" s="13">
        <f>VLOOKUP(A:A,[1]TDSheet!$A:$X,24,0)</f>
        <v>30</v>
      </c>
      <c r="N26" s="13"/>
      <c r="O26" s="13"/>
      <c r="P26" s="13"/>
      <c r="Q26" s="13"/>
      <c r="R26" s="13"/>
      <c r="S26" s="13"/>
      <c r="T26" s="13"/>
      <c r="U26" s="13"/>
      <c r="V26" s="15"/>
      <c r="W26" s="13">
        <f t="shared" si="12"/>
        <v>31.026600000000002</v>
      </c>
      <c r="X26" s="15">
        <v>30</v>
      </c>
      <c r="Y26" s="16">
        <f t="shared" si="13"/>
        <v>8.0817105322529699</v>
      </c>
      <c r="Z26" s="13">
        <f t="shared" si="14"/>
        <v>6.1478860074903459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36.849800000000002</v>
      </c>
      <c r="AF26" s="13">
        <f>VLOOKUP(A:A,[1]TDSheet!$A:$AF,32,0)</f>
        <v>35.1736</v>
      </c>
      <c r="AG26" s="13">
        <f>VLOOKUP(A:A,[1]TDSheet!$A:$AG,33,0)</f>
        <v>37.077399999999997</v>
      </c>
      <c r="AH26" s="13">
        <f>VLOOKUP(A:A,[3]TDSheet!$A:$D,4,0)</f>
        <v>31.494</v>
      </c>
      <c r="AI26" s="13">
        <f>VLOOKUP(A:A,[1]TDSheet!$A:$AI,35,0)</f>
        <v>0</v>
      </c>
      <c r="AJ26" s="13">
        <f t="shared" si="15"/>
        <v>0</v>
      </c>
      <c r="AK26" s="13">
        <f t="shared" si="16"/>
        <v>30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346.916</v>
      </c>
      <c r="D27" s="8">
        <v>653.63800000000003</v>
      </c>
      <c r="E27" s="8">
        <v>496.505</v>
      </c>
      <c r="F27" s="8">
        <v>483.04500000000002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508.61099999999999</v>
      </c>
      <c r="K27" s="13">
        <f t="shared" si="11"/>
        <v>-12.105999999999995</v>
      </c>
      <c r="L27" s="13">
        <f>VLOOKUP(A:A,[1]TDSheet!$A:$V,22,0)</f>
        <v>50</v>
      </c>
      <c r="M27" s="13">
        <f>VLOOKUP(A:A,[1]TDSheet!$A:$X,24,0)</f>
        <v>100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2"/>
        <v>99.301000000000002</v>
      </c>
      <c r="X27" s="15">
        <v>150</v>
      </c>
      <c r="Y27" s="16">
        <f t="shared" si="13"/>
        <v>7.8855701352453655</v>
      </c>
      <c r="Z27" s="13">
        <f t="shared" si="14"/>
        <v>4.8644525231367259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38.438800000000001</v>
      </c>
      <c r="AF27" s="13">
        <f>VLOOKUP(A:A,[1]TDSheet!$A:$AF,32,0)</f>
        <v>85.236599999999996</v>
      </c>
      <c r="AG27" s="13">
        <f>VLOOKUP(A:A,[1]TDSheet!$A:$AG,33,0)</f>
        <v>107.95340000000002</v>
      </c>
      <c r="AH27" s="13">
        <f>VLOOKUP(A:A,[3]TDSheet!$A:$D,4,0)</f>
        <v>92.302999999999997</v>
      </c>
      <c r="AI27" s="13" t="str">
        <f>VLOOKUP(A:A,[1]TDSheet!$A:$AI,35,0)</f>
        <v>жц160</v>
      </c>
      <c r="AJ27" s="13">
        <f t="shared" si="15"/>
        <v>0</v>
      </c>
      <c r="AK27" s="13">
        <f t="shared" si="16"/>
        <v>150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188.07900000000001</v>
      </c>
      <c r="D28" s="8">
        <v>643.16200000000003</v>
      </c>
      <c r="E28" s="8">
        <v>348.90100000000001</v>
      </c>
      <c r="F28" s="8">
        <v>462.11599999999999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359.83600000000001</v>
      </c>
      <c r="K28" s="13">
        <f t="shared" si="11"/>
        <v>-10.935000000000002</v>
      </c>
      <c r="L28" s="13">
        <f>VLOOKUP(A:A,[1]TDSheet!$A:$V,22,0)</f>
        <v>0</v>
      </c>
      <c r="M28" s="13">
        <f>VLOOKUP(A:A,[1]TDSheet!$A:$X,24,0)</f>
        <v>50</v>
      </c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2"/>
        <v>69.780200000000008</v>
      </c>
      <c r="X28" s="15">
        <v>40</v>
      </c>
      <c r="Y28" s="16">
        <f t="shared" si="13"/>
        <v>7.9122157861399067</v>
      </c>
      <c r="Z28" s="13">
        <f t="shared" si="14"/>
        <v>6.6224516410099135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98.478999999999999</v>
      </c>
      <c r="AF28" s="13">
        <f>VLOOKUP(A:A,[1]TDSheet!$A:$AF,32,0)</f>
        <v>86.090800000000002</v>
      </c>
      <c r="AG28" s="13">
        <f>VLOOKUP(A:A,[1]TDSheet!$A:$AG,33,0)</f>
        <v>94.656199999999998</v>
      </c>
      <c r="AH28" s="13">
        <f>VLOOKUP(A:A,[3]TDSheet!$A:$D,4,0)</f>
        <v>53.64</v>
      </c>
      <c r="AI28" s="13">
        <f>VLOOKUP(A:A,[1]TDSheet!$A:$AI,35,0)</f>
        <v>0</v>
      </c>
      <c r="AJ28" s="13">
        <f t="shared" si="15"/>
        <v>0</v>
      </c>
      <c r="AK28" s="13">
        <f t="shared" si="16"/>
        <v>40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68.343000000000004</v>
      </c>
      <c r="D29" s="8">
        <v>144.58099999999999</v>
      </c>
      <c r="E29" s="8">
        <v>91.933000000000007</v>
      </c>
      <c r="F29" s="8">
        <v>113.024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99.438000000000002</v>
      </c>
      <c r="K29" s="13">
        <f t="shared" si="11"/>
        <v>-7.5049999999999955</v>
      </c>
      <c r="L29" s="13">
        <f>VLOOKUP(A:A,[1]TDSheet!$A:$V,22,0)</f>
        <v>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2"/>
        <v>18.386600000000001</v>
      </c>
      <c r="X29" s="15">
        <v>20</v>
      </c>
      <c r="Y29" s="16">
        <f t="shared" si="13"/>
        <v>8.3225827504813275</v>
      </c>
      <c r="Z29" s="13">
        <f t="shared" si="14"/>
        <v>6.1470853773944061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26.1082</v>
      </c>
      <c r="AF29" s="13">
        <f>VLOOKUP(A:A,[1]TDSheet!$A:$AF,32,0)</f>
        <v>23.0336</v>
      </c>
      <c r="AG29" s="13">
        <f>VLOOKUP(A:A,[1]TDSheet!$A:$AG,33,0)</f>
        <v>22.844000000000001</v>
      </c>
      <c r="AH29" s="13">
        <f>VLOOKUP(A:A,[3]TDSheet!$A:$D,4,0)</f>
        <v>17.068999999999999</v>
      </c>
      <c r="AI29" s="13">
        <f>VLOOKUP(A:A,[1]TDSheet!$A:$AI,35,0)</f>
        <v>0</v>
      </c>
      <c r="AJ29" s="13">
        <f t="shared" si="15"/>
        <v>0</v>
      </c>
      <c r="AK29" s="13">
        <f t="shared" si="16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78.209000000000003</v>
      </c>
      <c r="D30" s="8">
        <v>243.20099999999999</v>
      </c>
      <c r="E30" s="8">
        <v>129.946</v>
      </c>
      <c r="F30" s="8">
        <v>186.96600000000001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126.15300000000001</v>
      </c>
      <c r="K30" s="13">
        <f t="shared" si="11"/>
        <v>3.7929999999999922</v>
      </c>
      <c r="L30" s="13">
        <f>VLOOKUP(A:A,[1]TDSheet!$A:$V,22,0)</f>
        <v>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2"/>
        <v>25.9892</v>
      </c>
      <c r="X30" s="15">
        <v>20</v>
      </c>
      <c r="Y30" s="16">
        <f t="shared" si="13"/>
        <v>7.9635387006910561</v>
      </c>
      <c r="Z30" s="13">
        <f t="shared" si="14"/>
        <v>7.1939882720514676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35.2134</v>
      </c>
      <c r="AF30" s="13">
        <f>VLOOKUP(A:A,[1]TDSheet!$A:$AF,32,0)</f>
        <v>28.717599999999997</v>
      </c>
      <c r="AG30" s="13">
        <f>VLOOKUP(A:A,[1]TDSheet!$A:$AG,33,0)</f>
        <v>32.590600000000002</v>
      </c>
      <c r="AH30" s="13">
        <f>VLOOKUP(A:A,[3]TDSheet!$A:$D,4,0)</f>
        <v>24.361000000000001</v>
      </c>
      <c r="AI30" s="13">
        <f>VLOOKUP(A:A,[1]TDSheet!$A:$AI,35,0)</f>
        <v>0</v>
      </c>
      <c r="AJ30" s="13">
        <f t="shared" si="15"/>
        <v>0</v>
      </c>
      <c r="AK30" s="13">
        <f t="shared" si="16"/>
        <v>20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622.51800000000003</v>
      </c>
      <c r="D31" s="8">
        <v>2293.7750000000001</v>
      </c>
      <c r="E31" s="8">
        <v>1353.6559999999999</v>
      </c>
      <c r="F31" s="8">
        <v>1522.857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1404.105</v>
      </c>
      <c r="K31" s="13">
        <f t="shared" si="11"/>
        <v>-50.449000000000069</v>
      </c>
      <c r="L31" s="13">
        <f>VLOOKUP(A:A,[1]TDSheet!$A:$V,22,0)</f>
        <v>100</v>
      </c>
      <c r="M31" s="13">
        <f>VLOOKUP(A:A,[1]TDSheet!$A:$X,24,0)</f>
        <v>220</v>
      </c>
      <c r="N31" s="13"/>
      <c r="O31" s="13"/>
      <c r="P31" s="13"/>
      <c r="Q31" s="13"/>
      <c r="R31" s="13"/>
      <c r="S31" s="13"/>
      <c r="T31" s="13"/>
      <c r="U31" s="13"/>
      <c r="V31" s="15"/>
      <c r="W31" s="13">
        <f t="shared" si="12"/>
        <v>270.7312</v>
      </c>
      <c r="X31" s="15">
        <v>270</v>
      </c>
      <c r="Y31" s="16">
        <f t="shared" si="13"/>
        <v>7.8042612007777459</v>
      </c>
      <c r="Z31" s="13">
        <f t="shared" si="14"/>
        <v>5.6249778377963082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401.41219999999998</v>
      </c>
      <c r="AF31" s="13">
        <f>VLOOKUP(A:A,[1]TDSheet!$A:$AF,32,0)</f>
        <v>369.26100000000002</v>
      </c>
      <c r="AG31" s="13">
        <f>VLOOKUP(A:A,[1]TDSheet!$A:$AG,33,0)</f>
        <v>338.57920000000001</v>
      </c>
      <c r="AH31" s="13">
        <f>VLOOKUP(A:A,[3]TDSheet!$A:$D,4,0)</f>
        <v>164.785</v>
      </c>
      <c r="AI31" s="13" t="str">
        <f>VLOOKUP(A:A,[1]TDSheet!$A:$AI,35,0)</f>
        <v>оконч</v>
      </c>
      <c r="AJ31" s="13">
        <f t="shared" si="15"/>
        <v>0</v>
      </c>
      <c r="AK31" s="13">
        <f t="shared" si="16"/>
        <v>270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74.247</v>
      </c>
      <c r="D32" s="8">
        <v>160.22399999999999</v>
      </c>
      <c r="E32" s="8">
        <v>55.228999999999999</v>
      </c>
      <c r="F32" s="8">
        <v>177.74600000000001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55.15</v>
      </c>
      <c r="K32" s="13">
        <f t="shared" si="11"/>
        <v>7.9000000000000625E-2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2"/>
        <v>11.0458</v>
      </c>
      <c r="X32" s="15"/>
      <c r="Y32" s="16">
        <f t="shared" si="13"/>
        <v>16.09172717231889</v>
      </c>
      <c r="Z32" s="13">
        <f t="shared" si="14"/>
        <v>16.09172717231889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27.809800000000003</v>
      </c>
      <c r="AF32" s="13">
        <f>VLOOKUP(A:A,[1]TDSheet!$A:$AF,32,0)</f>
        <v>18.463799999999999</v>
      </c>
      <c r="AG32" s="13">
        <f>VLOOKUP(A:A,[1]TDSheet!$A:$AG,33,0)</f>
        <v>18.7164</v>
      </c>
      <c r="AH32" s="13">
        <f>VLOOKUP(A:A,[3]TDSheet!$A:$D,4,0)</f>
        <v>11.744</v>
      </c>
      <c r="AI32" s="17" t="str">
        <f>VLOOKUP(A:A,[1]TDSheet!$A:$AI,35,0)</f>
        <v>увел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36.584000000000003</v>
      </c>
      <c r="D33" s="8">
        <v>219.696</v>
      </c>
      <c r="E33" s="8">
        <v>74.825000000000003</v>
      </c>
      <c r="F33" s="8">
        <v>181.45500000000001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90.6</v>
      </c>
      <c r="K33" s="13">
        <f t="shared" si="11"/>
        <v>-15.774999999999991</v>
      </c>
      <c r="L33" s="13">
        <f>VLOOKUP(A:A,[1]TDSheet!$A:$V,22,0)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2"/>
        <v>14.965</v>
      </c>
      <c r="X33" s="15"/>
      <c r="Y33" s="16">
        <f t="shared" si="13"/>
        <v>12.1252923488139</v>
      </c>
      <c r="Z33" s="13">
        <f t="shared" si="14"/>
        <v>12.1252923488139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29.194799999999997</v>
      </c>
      <c r="AF33" s="13">
        <f>VLOOKUP(A:A,[1]TDSheet!$A:$AF,32,0)</f>
        <v>15.586400000000001</v>
      </c>
      <c r="AG33" s="13">
        <f>VLOOKUP(A:A,[1]TDSheet!$A:$AG,33,0)</f>
        <v>28.036200000000001</v>
      </c>
      <c r="AH33" s="13">
        <f>VLOOKUP(A:A,[3]TDSheet!$A:$D,4,0)</f>
        <v>18.994</v>
      </c>
      <c r="AI33" s="13" t="str">
        <f>VLOOKUP(A:A,[1]TDSheet!$A:$AI,35,0)</f>
        <v>увел</v>
      </c>
      <c r="AJ33" s="13">
        <f t="shared" si="15"/>
        <v>0</v>
      </c>
      <c r="AK33" s="13">
        <f t="shared" si="16"/>
        <v>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48.171999999999997</v>
      </c>
      <c r="D34" s="8">
        <v>1559.9459999999999</v>
      </c>
      <c r="E34" s="8">
        <v>1141.691</v>
      </c>
      <c r="F34" s="8">
        <v>431.75299999999999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1084.8420000000001</v>
      </c>
      <c r="K34" s="13">
        <f t="shared" si="11"/>
        <v>56.848999999999933</v>
      </c>
      <c r="L34" s="13">
        <f>VLOOKUP(A:A,[1]TDSheet!$A:$V,22,0)</f>
        <v>500</v>
      </c>
      <c r="M34" s="13">
        <f>VLOOKUP(A:A,[1]TDSheet!$A:$X,24,0)</f>
        <v>300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2"/>
        <v>228.3382</v>
      </c>
      <c r="X34" s="15">
        <v>500</v>
      </c>
      <c r="Y34" s="16">
        <f t="shared" si="13"/>
        <v>7.5841580602807586</v>
      </c>
      <c r="Z34" s="13">
        <f t="shared" si="14"/>
        <v>1.8908487497930699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31.2606</v>
      </c>
      <c r="AF34" s="13">
        <f>VLOOKUP(A:A,[1]TDSheet!$A:$AF,32,0)</f>
        <v>133.37899999999999</v>
      </c>
      <c r="AG34" s="13">
        <f>VLOOKUP(A:A,[1]TDSheet!$A:$AG,33,0)</f>
        <v>136.048</v>
      </c>
      <c r="AH34" s="13">
        <f>VLOOKUP(A:A,[3]TDSheet!$A:$D,4,0)</f>
        <v>287.303</v>
      </c>
      <c r="AI34" s="13" t="str">
        <f>VLOOKUP(A:A,[1]TDSheet!$A:$AI,35,0)</f>
        <v>жц 160</v>
      </c>
      <c r="AJ34" s="13">
        <f t="shared" si="15"/>
        <v>0</v>
      </c>
      <c r="AK34" s="13">
        <f t="shared" si="16"/>
        <v>500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14.551</v>
      </c>
      <c r="D35" s="8">
        <v>21.68</v>
      </c>
      <c r="E35" s="8">
        <v>15.465999999999999</v>
      </c>
      <c r="F35" s="8">
        <v>20.765000000000001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15.1</v>
      </c>
      <c r="K35" s="13">
        <f t="shared" si="11"/>
        <v>0.36599999999999966</v>
      </c>
      <c r="L35" s="13">
        <f>VLOOKUP(A:A,[1]TDSheet!$A:$V,22,0)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2"/>
        <v>3.0931999999999999</v>
      </c>
      <c r="X35" s="15">
        <v>10</v>
      </c>
      <c r="Y35" s="16">
        <f t="shared" si="13"/>
        <v>9.9460106039053411</v>
      </c>
      <c r="Z35" s="13">
        <f t="shared" si="14"/>
        <v>6.7131126341652658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0.89300000000000002</v>
      </c>
      <c r="AF35" s="13">
        <f>VLOOKUP(A:A,[1]TDSheet!$A:$AF,32,0)</f>
        <v>0.71679999999999999</v>
      </c>
      <c r="AG35" s="13">
        <f>VLOOKUP(A:A,[1]TDSheet!$A:$AG,33,0)</f>
        <v>3.9938000000000002</v>
      </c>
      <c r="AH35" s="13">
        <f>VLOOKUP(A:A,[3]TDSheet!$A:$D,4,0)</f>
        <v>11.82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10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26.1</v>
      </c>
      <c r="D36" s="8"/>
      <c r="E36" s="8">
        <v>5.3920000000000003</v>
      </c>
      <c r="F36" s="8">
        <v>20.707999999999998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5.5</v>
      </c>
      <c r="K36" s="13">
        <f t="shared" si="11"/>
        <v>-0.10799999999999965</v>
      </c>
      <c r="L36" s="13">
        <f>VLOOKUP(A:A,[1]TDSheet!$A:$V,22,0)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2"/>
        <v>1.0784</v>
      </c>
      <c r="X36" s="15"/>
      <c r="Y36" s="16">
        <f t="shared" si="13"/>
        <v>19.202522255192875</v>
      </c>
      <c r="Z36" s="13">
        <f t="shared" si="14"/>
        <v>19.202522255192875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0.18560000000000001</v>
      </c>
      <c r="AF36" s="13">
        <f>VLOOKUP(A:A,[1]TDSheet!$A:$AF,32,0)</f>
        <v>1.7934000000000001</v>
      </c>
      <c r="AG36" s="13">
        <f>VLOOKUP(A:A,[1]TDSheet!$A:$AG,33,0)</f>
        <v>1.9762</v>
      </c>
      <c r="AH36" s="13">
        <f>VLOOKUP(A:A,[3]TDSheet!$A:$D,4,0)</f>
        <v>0.89700000000000002</v>
      </c>
      <c r="AI36" s="17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9.1140000000000008</v>
      </c>
      <c r="D37" s="8">
        <v>32.377000000000002</v>
      </c>
      <c r="E37" s="8">
        <v>5.4450000000000003</v>
      </c>
      <c r="F37" s="8">
        <v>36.045999999999999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6.2</v>
      </c>
      <c r="K37" s="13">
        <f t="shared" si="11"/>
        <v>-0.75499999999999989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2"/>
        <v>1.089</v>
      </c>
      <c r="X37" s="15"/>
      <c r="Y37" s="16">
        <f t="shared" si="13"/>
        <v>33.100091827364558</v>
      </c>
      <c r="Z37" s="13">
        <f t="shared" si="14"/>
        <v>33.100091827364558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0.54400000000000004</v>
      </c>
      <c r="AF37" s="13">
        <f>VLOOKUP(A:A,[1]TDSheet!$A:$AF,32,0)</f>
        <v>1.9920000000000002</v>
      </c>
      <c r="AG37" s="13">
        <f>VLOOKUP(A:A,[1]TDSheet!$A:$AG,33,0)</f>
        <v>3.0824000000000003</v>
      </c>
      <c r="AH37" s="13">
        <f>VLOOKUP(A:A,[3]TDSheet!$A:$D,4,0)</f>
        <v>2.7280000000000002</v>
      </c>
      <c r="AI37" s="17" t="str">
        <f>VLOOKUP(A:A,[1]TDSheet!$A:$AI,35,0)</f>
        <v>увел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1979</v>
      </c>
      <c r="D38" s="8">
        <v>539</v>
      </c>
      <c r="E38" s="8">
        <v>1256</v>
      </c>
      <c r="F38" s="8">
        <v>1224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1290</v>
      </c>
      <c r="K38" s="13">
        <f t="shared" si="11"/>
        <v>-34</v>
      </c>
      <c r="L38" s="13">
        <f>VLOOKUP(A:A,[1]TDSheet!$A:$V,22,0)</f>
        <v>200</v>
      </c>
      <c r="M38" s="13">
        <f>VLOOKUP(A:A,[1]TDSheet!$A:$X,24,0)</f>
        <v>100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2"/>
        <v>251.2</v>
      </c>
      <c r="X38" s="15">
        <v>430</v>
      </c>
      <c r="Y38" s="16">
        <f t="shared" si="13"/>
        <v>7.7786624203821662</v>
      </c>
      <c r="Z38" s="13">
        <f t="shared" si="14"/>
        <v>4.8726114649681529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466.2</v>
      </c>
      <c r="AF38" s="13">
        <f>VLOOKUP(A:A,[1]TDSheet!$A:$AF,32,0)</f>
        <v>434.2</v>
      </c>
      <c r="AG38" s="13">
        <f>VLOOKUP(A:A,[1]TDSheet!$A:$AG,33,0)</f>
        <v>258.8</v>
      </c>
      <c r="AH38" s="13">
        <f>VLOOKUP(A:A,[3]TDSheet!$A:$D,4,0)</f>
        <v>246</v>
      </c>
      <c r="AI38" s="13" t="str">
        <f>VLOOKUP(A:A,[1]TDSheet!$A:$AI,35,0)</f>
        <v>оконч</v>
      </c>
      <c r="AJ38" s="13">
        <f t="shared" si="15"/>
        <v>0</v>
      </c>
      <c r="AK38" s="13">
        <f t="shared" si="16"/>
        <v>150.5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1232</v>
      </c>
      <c r="D39" s="8">
        <v>4794</v>
      </c>
      <c r="E39" s="8">
        <v>3440</v>
      </c>
      <c r="F39" s="8">
        <v>2504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3521</v>
      </c>
      <c r="K39" s="13">
        <f t="shared" si="11"/>
        <v>-81</v>
      </c>
      <c r="L39" s="13">
        <f>VLOOKUP(A:A,[1]TDSheet!$A:$V,22,0)</f>
        <v>300</v>
      </c>
      <c r="M39" s="13">
        <f>VLOOKUP(A:A,[1]TDSheet!$A:$X,24,0)</f>
        <v>700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2"/>
        <v>577.6</v>
      </c>
      <c r="X39" s="15">
        <v>1000</v>
      </c>
      <c r="Y39" s="16">
        <f t="shared" si="13"/>
        <v>7.797783933518005</v>
      </c>
      <c r="Z39" s="13">
        <f t="shared" si="14"/>
        <v>4.3351800554016622</v>
      </c>
      <c r="AA39" s="13"/>
      <c r="AB39" s="13"/>
      <c r="AC39" s="13"/>
      <c r="AD39" s="13">
        <f>VLOOKUP(A:A,[1]TDSheet!$A:$AD,30,0)</f>
        <v>552</v>
      </c>
      <c r="AE39" s="13">
        <f>VLOOKUP(A:A,[1]TDSheet!$A:$AE,31,0)</f>
        <v>753.6</v>
      </c>
      <c r="AF39" s="13">
        <f>VLOOKUP(A:A,[1]TDSheet!$A:$AF,32,0)</f>
        <v>651.6</v>
      </c>
      <c r="AG39" s="13">
        <f>VLOOKUP(A:A,[1]TDSheet!$A:$AG,33,0)</f>
        <v>651.4</v>
      </c>
      <c r="AH39" s="13">
        <f>VLOOKUP(A:A,[3]TDSheet!$A:$D,4,0)</f>
        <v>712</v>
      </c>
      <c r="AI39" s="13">
        <f>VLOOKUP(A:A,[1]TDSheet!$A:$AI,35,0)</f>
        <v>0</v>
      </c>
      <c r="AJ39" s="13">
        <f t="shared" si="15"/>
        <v>0</v>
      </c>
      <c r="AK39" s="13">
        <f t="shared" si="16"/>
        <v>400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2771</v>
      </c>
      <c r="D40" s="8">
        <v>4602</v>
      </c>
      <c r="E40" s="8">
        <v>4333</v>
      </c>
      <c r="F40" s="8">
        <v>2927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4458</v>
      </c>
      <c r="K40" s="13">
        <f t="shared" si="11"/>
        <v>-125</v>
      </c>
      <c r="L40" s="13">
        <f>VLOOKUP(A:A,[1]TDSheet!$A:$V,22,0)</f>
        <v>900</v>
      </c>
      <c r="M40" s="13">
        <f>VLOOKUP(A:A,[1]TDSheet!$A:$X,24,0)</f>
        <v>900</v>
      </c>
      <c r="N40" s="13"/>
      <c r="O40" s="13"/>
      <c r="P40" s="13"/>
      <c r="Q40" s="13"/>
      <c r="R40" s="13"/>
      <c r="S40" s="13"/>
      <c r="T40" s="13"/>
      <c r="U40" s="13"/>
      <c r="V40" s="15"/>
      <c r="W40" s="13">
        <f t="shared" si="12"/>
        <v>666.6</v>
      </c>
      <c r="X40" s="15">
        <v>470</v>
      </c>
      <c r="Y40" s="16">
        <f t="shared" si="13"/>
        <v>7.7962796279627957</v>
      </c>
      <c r="Z40" s="13">
        <f t="shared" si="14"/>
        <v>4.3909390939093909</v>
      </c>
      <c r="AA40" s="13"/>
      <c r="AB40" s="13"/>
      <c r="AC40" s="13"/>
      <c r="AD40" s="13">
        <f>VLOOKUP(A:A,[1]TDSheet!$A:$AD,30,0)</f>
        <v>1000</v>
      </c>
      <c r="AE40" s="13">
        <f>VLOOKUP(A:A,[1]TDSheet!$A:$AE,31,0)</f>
        <v>692</v>
      </c>
      <c r="AF40" s="13">
        <f>VLOOKUP(A:A,[1]TDSheet!$A:$AF,32,0)</f>
        <v>625.20000000000005</v>
      </c>
      <c r="AG40" s="13">
        <f>VLOOKUP(A:A,[1]TDSheet!$A:$AG,33,0)</f>
        <v>666.6</v>
      </c>
      <c r="AH40" s="13">
        <f>VLOOKUP(A:A,[3]TDSheet!$A:$D,4,0)</f>
        <v>467</v>
      </c>
      <c r="AI40" s="13" t="str">
        <f>VLOOKUP(A:A,[1]TDSheet!$A:$AI,35,0)</f>
        <v>октяб</v>
      </c>
      <c r="AJ40" s="13">
        <f t="shared" si="15"/>
        <v>0</v>
      </c>
      <c r="AK40" s="13">
        <f t="shared" si="16"/>
        <v>211.5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516.88599999999997</v>
      </c>
      <c r="D41" s="8">
        <v>2234.6320000000001</v>
      </c>
      <c r="E41" s="8">
        <v>1499.826</v>
      </c>
      <c r="F41" s="8">
        <v>1207.6890000000001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1430.7380000000001</v>
      </c>
      <c r="K41" s="13">
        <f t="shared" si="11"/>
        <v>69.087999999999965</v>
      </c>
      <c r="L41" s="13">
        <f>VLOOKUP(A:A,[1]TDSheet!$A:$V,22,0)</f>
        <v>200</v>
      </c>
      <c r="M41" s="13">
        <f>VLOOKUP(A:A,[1]TDSheet!$A:$X,24,0)</f>
        <v>350</v>
      </c>
      <c r="N41" s="13"/>
      <c r="O41" s="13"/>
      <c r="P41" s="13"/>
      <c r="Q41" s="13"/>
      <c r="R41" s="13"/>
      <c r="S41" s="13"/>
      <c r="T41" s="13"/>
      <c r="U41" s="13"/>
      <c r="V41" s="15"/>
      <c r="W41" s="13">
        <f t="shared" si="12"/>
        <v>299.96519999999998</v>
      </c>
      <c r="X41" s="15">
        <v>580</v>
      </c>
      <c r="Y41" s="16">
        <f t="shared" si="13"/>
        <v>7.7932006779453102</v>
      </c>
      <c r="Z41" s="13">
        <f t="shared" si="14"/>
        <v>4.0260970272551617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267.31119999999999</v>
      </c>
      <c r="AF41" s="13">
        <f>VLOOKUP(A:A,[1]TDSheet!$A:$AF,32,0)</f>
        <v>315.68060000000003</v>
      </c>
      <c r="AG41" s="13">
        <f>VLOOKUP(A:A,[1]TDSheet!$A:$AG,33,0)</f>
        <v>313.0204</v>
      </c>
      <c r="AH41" s="13">
        <f>VLOOKUP(A:A,[3]TDSheet!$A:$D,4,0)</f>
        <v>336.11399999999998</v>
      </c>
      <c r="AI41" s="13" t="str">
        <f>VLOOKUP(A:A,[1]TDSheet!$A:$AI,35,0)</f>
        <v>жц200</v>
      </c>
      <c r="AJ41" s="13">
        <f t="shared" si="15"/>
        <v>0</v>
      </c>
      <c r="AK41" s="13">
        <f t="shared" si="16"/>
        <v>580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1074</v>
      </c>
      <c r="D42" s="8">
        <v>1038</v>
      </c>
      <c r="E42" s="8">
        <v>743</v>
      </c>
      <c r="F42" s="8">
        <v>1342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776</v>
      </c>
      <c r="K42" s="13">
        <f t="shared" si="11"/>
        <v>-33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2"/>
        <v>148.6</v>
      </c>
      <c r="X42" s="15"/>
      <c r="Y42" s="16">
        <f t="shared" si="13"/>
        <v>9.0309555854643335</v>
      </c>
      <c r="Z42" s="13">
        <f t="shared" si="14"/>
        <v>9.0309555854643335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175.2</v>
      </c>
      <c r="AF42" s="13">
        <f>VLOOKUP(A:A,[1]TDSheet!$A:$AF,32,0)</f>
        <v>212.8</v>
      </c>
      <c r="AG42" s="13">
        <f>VLOOKUP(A:A,[1]TDSheet!$A:$AG,33,0)</f>
        <v>192.8</v>
      </c>
      <c r="AH42" s="13">
        <f>VLOOKUP(A:A,[3]TDSheet!$A:$D,4,0)</f>
        <v>165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293</v>
      </c>
      <c r="D43" s="8">
        <v>1600</v>
      </c>
      <c r="E43" s="8">
        <v>1054</v>
      </c>
      <c r="F43" s="8">
        <v>795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1101</v>
      </c>
      <c r="K43" s="13">
        <f t="shared" si="11"/>
        <v>-47</v>
      </c>
      <c r="L43" s="13">
        <f>VLOOKUP(A:A,[1]TDSheet!$A:$V,22,0)</f>
        <v>200</v>
      </c>
      <c r="M43" s="13">
        <f>VLOOKUP(A:A,[1]TDSheet!$A:$X,24,0)</f>
        <v>270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2"/>
        <v>210.8</v>
      </c>
      <c r="X43" s="15">
        <v>380</v>
      </c>
      <c r="Y43" s="16">
        <f t="shared" si="13"/>
        <v>7.8036053130929783</v>
      </c>
      <c r="Z43" s="13">
        <f t="shared" si="14"/>
        <v>3.7713472485768498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240.2</v>
      </c>
      <c r="AF43" s="13">
        <f>VLOOKUP(A:A,[1]TDSheet!$A:$AF,32,0)</f>
        <v>246.6</v>
      </c>
      <c r="AG43" s="13">
        <f>VLOOKUP(A:A,[1]TDSheet!$A:$AG,33,0)</f>
        <v>226.8</v>
      </c>
      <c r="AH43" s="13">
        <f>VLOOKUP(A:A,[3]TDSheet!$A:$D,4,0)</f>
        <v>242</v>
      </c>
      <c r="AI43" s="13">
        <f>VLOOKUP(A:A,[1]TDSheet!$A:$AI,35,0)</f>
        <v>0</v>
      </c>
      <c r="AJ43" s="13">
        <f t="shared" si="15"/>
        <v>0</v>
      </c>
      <c r="AK43" s="13">
        <f t="shared" si="16"/>
        <v>133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118.31100000000001</v>
      </c>
      <c r="D44" s="8">
        <v>363.17599999999999</v>
      </c>
      <c r="E44" s="8">
        <v>248.732</v>
      </c>
      <c r="F44" s="8">
        <v>225.53700000000001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259.26600000000002</v>
      </c>
      <c r="K44" s="13">
        <f t="shared" si="11"/>
        <v>-10.53400000000002</v>
      </c>
      <c r="L44" s="13">
        <f>VLOOKUP(A:A,[1]TDSheet!$A:$V,22,0)</f>
        <v>50</v>
      </c>
      <c r="M44" s="13">
        <f>VLOOKUP(A:A,[1]TDSheet!$A:$X,24,0)</f>
        <v>50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2"/>
        <v>49.746400000000001</v>
      </c>
      <c r="X44" s="15">
        <v>80</v>
      </c>
      <c r="Y44" s="16">
        <f t="shared" si="13"/>
        <v>8.1520873872280202</v>
      </c>
      <c r="Z44" s="13">
        <f t="shared" si="14"/>
        <v>4.5337351044497689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63.243399999999994</v>
      </c>
      <c r="AF44" s="13">
        <f>VLOOKUP(A:A,[1]TDSheet!$A:$AF,32,0)</f>
        <v>60.691800000000001</v>
      </c>
      <c r="AG44" s="13">
        <f>VLOOKUP(A:A,[1]TDSheet!$A:$AG,33,0)</f>
        <v>54.489200000000004</v>
      </c>
      <c r="AH44" s="13">
        <f>VLOOKUP(A:A,[3]TDSheet!$A:$D,4,0)</f>
        <v>40.283999999999999</v>
      </c>
      <c r="AI44" s="13">
        <f>VLOOKUP(A:A,[1]TDSheet!$A:$AI,35,0)</f>
        <v>0</v>
      </c>
      <c r="AJ44" s="13">
        <f t="shared" si="15"/>
        <v>0</v>
      </c>
      <c r="AK44" s="13">
        <f t="shared" si="16"/>
        <v>80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679</v>
      </c>
      <c r="D45" s="8">
        <v>776</v>
      </c>
      <c r="E45" s="8">
        <v>707</v>
      </c>
      <c r="F45" s="8">
        <v>721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728</v>
      </c>
      <c r="K45" s="13">
        <f t="shared" si="11"/>
        <v>-21</v>
      </c>
      <c r="L45" s="13">
        <f>VLOOKUP(A:A,[1]TDSheet!$A:$V,22,0)</f>
        <v>0</v>
      </c>
      <c r="M45" s="13">
        <f>VLOOKUP(A:A,[1]TDSheet!$A:$X,24,0)</f>
        <v>120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2"/>
        <v>141.4</v>
      </c>
      <c r="X45" s="15">
        <v>270</v>
      </c>
      <c r="Y45" s="16">
        <f t="shared" si="13"/>
        <v>7.8571428571428568</v>
      </c>
      <c r="Z45" s="13">
        <f t="shared" si="14"/>
        <v>5.0990099009900991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198.8</v>
      </c>
      <c r="AF45" s="13">
        <f>VLOOKUP(A:A,[1]TDSheet!$A:$AF,32,0)</f>
        <v>190.4</v>
      </c>
      <c r="AG45" s="13">
        <f>VLOOKUP(A:A,[1]TDSheet!$A:$AG,33,0)</f>
        <v>173.2</v>
      </c>
      <c r="AH45" s="13">
        <f>VLOOKUP(A:A,[3]TDSheet!$A:$D,4,0)</f>
        <v>176</v>
      </c>
      <c r="AI45" s="13">
        <f>VLOOKUP(A:A,[1]TDSheet!$A:$AI,35,0)</f>
        <v>0</v>
      </c>
      <c r="AJ45" s="13">
        <f t="shared" si="15"/>
        <v>0</v>
      </c>
      <c r="AK45" s="13">
        <f t="shared" si="16"/>
        <v>108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31</v>
      </c>
      <c r="D46" s="8">
        <v>3503</v>
      </c>
      <c r="E46" s="8">
        <v>1872</v>
      </c>
      <c r="F46" s="8">
        <v>1626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1896</v>
      </c>
      <c r="K46" s="13">
        <f t="shared" si="11"/>
        <v>-24</v>
      </c>
      <c r="L46" s="13">
        <f>VLOOKUP(A:A,[1]TDSheet!$A:$V,22,0)</f>
        <v>400</v>
      </c>
      <c r="M46" s="13">
        <f>VLOOKUP(A:A,[1]TDSheet!$A:$X,24,0)</f>
        <v>500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2"/>
        <v>374.4</v>
      </c>
      <c r="X46" s="15">
        <v>400</v>
      </c>
      <c r="Y46" s="16">
        <f t="shared" si="13"/>
        <v>7.8151709401709404</v>
      </c>
      <c r="Z46" s="13">
        <f t="shared" si="14"/>
        <v>4.3429487179487181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416.8</v>
      </c>
      <c r="AF46" s="13">
        <f>VLOOKUP(A:A,[1]TDSheet!$A:$AF,32,0)</f>
        <v>397.2</v>
      </c>
      <c r="AG46" s="13">
        <f>VLOOKUP(A:A,[1]TDSheet!$A:$AG,33,0)</f>
        <v>397</v>
      </c>
      <c r="AH46" s="13">
        <f>VLOOKUP(A:A,[3]TDSheet!$A:$D,4,0)</f>
        <v>236</v>
      </c>
      <c r="AI46" s="13">
        <f>VLOOKUP(A:A,[1]TDSheet!$A:$AI,35,0)</f>
        <v>0</v>
      </c>
      <c r="AJ46" s="13">
        <f t="shared" si="15"/>
        <v>0</v>
      </c>
      <c r="AK46" s="13">
        <f t="shared" si="16"/>
        <v>160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98.286000000000001</v>
      </c>
      <c r="D47" s="8">
        <v>208.24299999999999</v>
      </c>
      <c r="E47" s="8">
        <v>157.39500000000001</v>
      </c>
      <c r="F47" s="8">
        <v>146.21600000000001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163.21899999999999</v>
      </c>
      <c r="K47" s="13">
        <f t="shared" si="11"/>
        <v>-5.8239999999999839</v>
      </c>
      <c r="L47" s="13">
        <f>VLOOKUP(A:A,[1]TDSheet!$A:$V,22,0)</f>
        <v>30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5"/>
      <c r="W47" s="13">
        <f t="shared" si="12"/>
        <v>31.479000000000003</v>
      </c>
      <c r="X47" s="15">
        <v>60</v>
      </c>
      <c r="Y47" s="16">
        <f t="shared" si="13"/>
        <v>8.4569395469995872</v>
      </c>
      <c r="Z47" s="13">
        <f t="shared" si="14"/>
        <v>4.6448743606849012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32.924400000000006</v>
      </c>
      <c r="AF47" s="13">
        <f>VLOOKUP(A:A,[1]TDSheet!$A:$AF,32,0)</f>
        <v>29.843599999999999</v>
      </c>
      <c r="AG47" s="13">
        <f>VLOOKUP(A:A,[1]TDSheet!$A:$AG,33,0)</f>
        <v>31.595999999999997</v>
      </c>
      <c r="AH47" s="13">
        <f>VLOOKUP(A:A,[3]TDSheet!$A:$D,4,0)</f>
        <v>29.355</v>
      </c>
      <c r="AI47" s="13">
        <f>VLOOKUP(A:A,[1]TDSheet!$A:$AI,35,0)</f>
        <v>0</v>
      </c>
      <c r="AJ47" s="13">
        <f t="shared" si="15"/>
        <v>0</v>
      </c>
      <c r="AK47" s="13">
        <f t="shared" si="16"/>
        <v>60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203.92699999999999</v>
      </c>
      <c r="D48" s="8">
        <v>1034.652</v>
      </c>
      <c r="E48" s="8">
        <v>668.26199999999994</v>
      </c>
      <c r="F48" s="8">
        <v>539.88499999999999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690.08500000000004</v>
      </c>
      <c r="K48" s="13">
        <f t="shared" si="11"/>
        <v>-21.823000000000093</v>
      </c>
      <c r="L48" s="13">
        <f>VLOOKUP(A:A,[1]TDSheet!$A:$V,22,0)</f>
        <v>150</v>
      </c>
      <c r="M48" s="13">
        <f>VLOOKUP(A:A,[1]TDSheet!$A:$X,24,0)</f>
        <v>160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2"/>
        <v>133.6524</v>
      </c>
      <c r="X48" s="15">
        <v>200</v>
      </c>
      <c r="Y48" s="16">
        <f t="shared" si="13"/>
        <v>7.8553396721645106</v>
      </c>
      <c r="Z48" s="13">
        <f t="shared" si="14"/>
        <v>4.0394710457874305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144.7886</v>
      </c>
      <c r="AF48" s="13">
        <f>VLOOKUP(A:A,[1]TDSheet!$A:$AF,32,0)</f>
        <v>152.44220000000001</v>
      </c>
      <c r="AG48" s="13">
        <f>VLOOKUP(A:A,[1]TDSheet!$A:$AG,33,0)</f>
        <v>135.0538</v>
      </c>
      <c r="AH48" s="13">
        <f>VLOOKUP(A:A,[3]TDSheet!$A:$D,4,0)</f>
        <v>136.589</v>
      </c>
      <c r="AI48" s="13">
        <f>VLOOKUP(A:A,[1]TDSheet!$A:$AI,35,0)</f>
        <v>0</v>
      </c>
      <c r="AJ48" s="13">
        <f t="shared" si="15"/>
        <v>0</v>
      </c>
      <c r="AK48" s="13">
        <f t="shared" si="16"/>
        <v>200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701</v>
      </c>
      <c r="D49" s="8">
        <v>1632</v>
      </c>
      <c r="E49" s="8">
        <v>1188</v>
      </c>
      <c r="F49" s="8">
        <v>1111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1231</v>
      </c>
      <c r="K49" s="13">
        <f t="shared" si="11"/>
        <v>-43</v>
      </c>
      <c r="L49" s="13">
        <f>VLOOKUP(A:A,[1]TDSheet!$A:$V,22,0)</f>
        <v>100</v>
      </c>
      <c r="M49" s="13">
        <f>VLOOKUP(A:A,[1]TDSheet!$A:$X,24,0)</f>
        <v>250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2"/>
        <v>237.6</v>
      </c>
      <c r="X49" s="15">
        <v>400</v>
      </c>
      <c r="Y49" s="16">
        <f t="shared" si="13"/>
        <v>7.8324915824915831</v>
      </c>
      <c r="Z49" s="13">
        <f t="shared" si="14"/>
        <v>4.6759259259259256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288.39999999999998</v>
      </c>
      <c r="AF49" s="13">
        <f>VLOOKUP(A:A,[1]TDSheet!$A:$AF,32,0)</f>
        <v>281.2</v>
      </c>
      <c r="AG49" s="13">
        <f>VLOOKUP(A:A,[1]TDSheet!$A:$AG,33,0)</f>
        <v>274.2</v>
      </c>
      <c r="AH49" s="13">
        <f>VLOOKUP(A:A,[3]TDSheet!$A:$D,4,0)</f>
        <v>257</v>
      </c>
      <c r="AI49" s="13">
        <f>VLOOKUP(A:A,[1]TDSheet!$A:$AI,35,0)</f>
        <v>0</v>
      </c>
      <c r="AJ49" s="13">
        <f t="shared" si="15"/>
        <v>0</v>
      </c>
      <c r="AK49" s="13">
        <f t="shared" si="16"/>
        <v>140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118</v>
      </c>
      <c r="D50" s="8">
        <v>3671</v>
      </c>
      <c r="E50" s="8">
        <v>2143</v>
      </c>
      <c r="F50" s="8">
        <v>1580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2236</v>
      </c>
      <c r="K50" s="13">
        <f t="shared" si="11"/>
        <v>-93</v>
      </c>
      <c r="L50" s="13">
        <f>VLOOKUP(A:A,[1]TDSheet!$A:$V,22,0)</f>
        <v>600</v>
      </c>
      <c r="M50" s="13">
        <f>VLOOKUP(A:A,[1]TDSheet!$A:$X,24,0)</f>
        <v>550</v>
      </c>
      <c r="N50" s="13"/>
      <c r="O50" s="13"/>
      <c r="P50" s="13"/>
      <c r="Q50" s="13"/>
      <c r="R50" s="13"/>
      <c r="S50" s="13"/>
      <c r="T50" s="13"/>
      <c r="U50" s="13"/>
      <c r="V50" s="15"/>
      <c r="W50" s="13">
        <f t="shared" si="12"/>
        <v>428.6</v>
      </c>
      <c r="X50" s="15">
        <v>620</v>
      </c>
      <c r="Y50" s="16">
        <f t="shared" si="13"/>
        <v>7.8161455902939796</v>
      </c>
      <c r="Z50" s="13">
        <f t="shared" si="14"/>
        <v>3.6864209052729815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510.2</v>
      </c>
      <c r="AF50" s="13">
        <f>VLOOKUP(A:A,[1]TDSheet!$A:$AF,32,0)</f>
        <v>417.4</v>
      </c>
      <c r="AG50" s="13">
        <f>VLOOKUP(A:A,[1]TDSheet!$A:$AG,33,0)</f>
        <v>386.2</v>
      </c>
      <c r="AH50" s="13">
        <f>VLOOKUP(A:A,[3]TDSheet!$A:$D,4,0)</f>
        <v>398</v>
      </c>
      <c r="AI50" s="13" t="str">
        <f>VLOOKUP(A:A,[1]TDSheet!$A:$AI,35,0)</f>
        <v>бонкон</v>
      </c>
      <c r="AJ50" s="13">
        <f t="shared" si="15"/>
        <v>0</v>
      </c>
      <c r="AK50" s="13">
        <f t="shared" si="16"/>
        <v>217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438</v>
      </c>
      <c r="D51" s="8">
        <v>1647</v>
      </c>
      <c r="E51" s="8">
        <v>1062</v>
      </c>
      <c r="F51" s="8">
        <v>980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1122</v>
      </c>
      <c r="K51" s="13">
        <f t="shared" si="11"/>
        <v>-60</v>
      </c>
      <c r="L51" s="13">
        <f>VLOOKUP(A:A,[1]TDSheet!$A:$V,22,0)</f>
        <v>100</v>
      </c>
      <c r="M51" s="13">
        <f>VLOOKUP(A:A,[1]TDSheet!$A:$X,24,0)</f>
        <v>220</v>
      </c>
      <c r="N51" s="13"/>
      <c r="O51" s="13"/>
      <c r="P51" s="13"/>
      <c r="Q51" s="13"/>
      <c r="R51" s="13"/>
      <c r="S51" s="13"/>
      <c r="T51" s="13"/>
      <c r="U51" s="13"/>
      <c r="V51" s="15"/>
      <c r="W51" s="13">
        <f t="shared" si="12"/>
        <v>212.4</v>
      </c>
      <c r="X51" s="15">
        <v>360</v>
      </c>
      <c r="Y51" s="16">
        <f t="shared" si="13"/>
        <v>7.8154425612052725</v>
      </c>
      <c r="Z51" s="13">
        <f t="shared" si="14"/>
        <v>4.613935969868173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281.60000000000002</v>
      </c>
      <c r="AF51" s="13">
        <f>VLOOKUP(A:A,[1]TDSheet!$A:$AF,32,0)</f>
        <v>242.6</v>
      </c>
      <c r="AG51" s="13">
        <f>VLOOKUP(A:A,[1]TDSheet!$A:$AG,33,0)</f>
        <v>245</v>
      </c>
      <c r="AH51" s="13">
        <f>VLOOKUP(A:A,[3]TDSheet!$A:$D,4,0)</f>
        <v>277</v>
      </c>
      <c r="AI51" s="13">
        <f>VLOOKUP(A:A,[1]TDSheet!$A:$AI,35,0)</f>
        <v>0</v>
      </c>
      <c r="AJ51" s="13">
        <f t="shared" si="15"/>
        <v>0</v>
      </c>
      <c r="AK51" s="13">
        <f t="shared" si="16"/>
        <v>144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58.04</v>
      </c>
      <c r="D52" s="8">
        <v>1808.498</v>
      </c>
      <c r="E52" s="8">
        <v>913.86400000000003</v>
      </c>
      <c r="F52" s="8">
        <v>888.88099999999997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964.15899999999999</v>
      </c>
      <c r="K52" s="13">
        <f t="shared" si="11"/>
        <v>-50.294999999999959</v>
      </c>
      <c r="L52" s="13">
        <f>VLOOKUP(A:A,[1]TDSheet!$A:$V,22,0)</f>
        <v>100</v>
      </c>
      <c r="M52" s="13">
        <f>VLOOKUP(A:A,[1]TDSheet!$A:$X,24,0)</f>
        <v>150</v>
      </c>
      <c r="N52" s="13"/>
      <c r="O52" s="13"/>
      <c r="P52" s="13"/>
      <c r="Q52" s="13"/>
      <c r="R52" s="13"/>
      <c r="S52" s="13"/>
      <c r="T52" s="13"/>
      <c r="U52" s="13"/>
      <c r="V52" s="15"/>
      <c r="W52" s="13">
        <f t="shared" si="12"/>
        <v>182.77280000000002</v>
      </c>
      <c r="X52" s="15">
        <v>290</v>
      </c>
      <c r="Y52" s="16">
        <f t="shared" si="13"/>
        <v>7.8177989285057716</v>
      </c>
      <c r="Z52" s="13">
        <f t="shared" si="14"/>
        <v>4.863311171027636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70.16040000000001</v>
      </c>
      <c r="AF52" s="13">
        <f>VLOOKUP(A:A,[1]TDSheet!$A:$AF,32,0)</f>
        <v>141.61359999999999</v>
      </c>
      <c r="AG52" s="13">
        <f>VLOOKUP(A:A,[1]TDSheet!$A:$AG,33,0)</f>
        <v>204.70679999999999</v>
      </c>
      <c r="AH52" s="13">
        <f>VLOOKUP(A:A,[3]TDSheet!$A:$D,4,0)</f>
        <v>194.68199999999999</v>
      </c>
      <c r="AI52" s="13" t="str">
        <f>VLOOKUP(A:A,[1]TDSheet!$A:$AI,35,0)</f>
        <v>жц140</v>
      </c>
      <c r="AJ52" s="13">
        <f t="shared" si="15"/>
        <v>0</v>
      </c>
      <c r="AK52" s="13">
        <f t="shared" si="16"/>
        <v>290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1463.4849999999999</v>
      </c>
      <c r="D53" s="8">
        <v>333.15199999999999</v>
      </c>
      <c r="E53" s="8">
        <v>575.18200000000002</v>
      </c>
      <c r="F53" s="8">
        <v>1209.2729999999999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580.99800000000005</v>
      </c>
      <c r="K53" s="13">
        <f t="shared" si="11"/>
        <v>-5.8160000000000309</v>
      </c>
      <c r="L53" s="13">
        <f>VLOOKUP(A:A,[1]TDSheet!$A:$V,22,0)</f>
        <v>100</v>
      </c>
      <c r="M53" s="13">
        <f>VLOOKUP(A:A,[1]TDSheet!$A:$X,24,0)</f>
        <v>0</v>
      </c>
      <c r="N53" s="13"/>
      <c r="O53" s="13"/>
      <c r="P53" s="13"/>
      <c r="Q53" s="13"/>
      <c r="R53" s="13"/>
      <c r="S53" s="13"/>
      <c r="T53" s="13"/>
      <c r="U53" s="13"/>
      <c r="V53" s="15"/>
      <c r="W53" s="13">
        <f t="shared" si="12"/>
        <v>115.0364</v>
      </c>
      <c r="X53" s="15"/>
      <c r="Y53" s="16">
        <f t="shared" si="13"/>
        <v>11.381380154455458</v>
      </c>
      <c r="Z53" s="13">
        <f t="shared" si="14"/>
        <v>10.512090086268346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238.5532</v>
      </c>
      <c r="AF53" s="13">
        <f>VLOOKUP(A:A,[1]TDSheet!$A:$AF,32,0)</f>
        <v>160.51600000000002</v>
      </c>
      <c r="AG53" s="13">
        <f>VLOOKUP(A:A,[1]TDSheet!$A:$AG,33,0)</f>
        <v>126.14500000000001</v>
      </c>
      <c r="AH53" s="13">
        <f>VLOOKUP(A:A,[3]TDSheet!$A:$D,4,0)</f>
        <v>42.832999999999998</v>
      </c>
      <c r="AI53" s="13" t="str">
        <f>VLOOKUP(A:A,[1]TDSheet!$A:$AI,35,0)</f>
        <v>октяб</v>
      </c>
      <c r="AJ53" s="13">
        <f t="shared" si="15"/>
        <v>0</v>
      </c>
      <c r="AK53" s="13">
        <f t="shared" si="16"/>
        <v>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36.113999999999997</v>
      </c>
      <c r="D54" s="8">
        <v>36.183</v>
      </c>
      <c r="E54" s="8">
        <v>27.126999999999999</v>
      </c>
      <c r="F54" s="8">
        <v>45.17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32.4</v>
      </c>
      <c r="K54" s="13">
        <f t="shared" si="11"/>
        <v>-5.2729999999999997</v>
      </c>
      <c r="L54" s="13">
        <f>VLOOKUP(A:A,[1]TDSheet!$A:$V,22,0)</f>
        <v>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2"/>
        <v>5.4253999999999998</v>
      </c>
      <c r="X54" s="15">
        <v>10</v>
      </c>
      <c r="Y54" s="16">
        <f t="shared" si="13"/>
        <v>10.168835477568475</v>
      </c>
      <c r="Z54" s="13">
        <f t="shared" si="14"/>
        <v>8.3256534080436477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4.2051999999999996</v>
      </c>
      <c r="AF54" s="13">
        <f>VLOOKUP(A:A,[1]TDSheet!$A:$AF,32,0)</f>
        <v>7.8337999999999992</v>
      </c>
      <c r="AG54" s="13">
        <f>VLOOKUP(A:A,[1]TDSheet!$A:$AG,33,0)</f>
        <v>6.0213999999999999</v>
      </c>
      <c r="AH54" s="13">
        <f>VLOOKUP(A:A,[3]TDSheet!$A:$D,4,0)</f>
        <v>6.05</v>
      </c>
      <c r="AI54" s="13">
        <f>VLOOKUP(A:A,[1]TDSheet!$A:$AI,35,0)</f>
        <v>0</v>
      </c>
      <c r="AJ54" s="13">
        <f t="shared" si="15"/>
        <v>0</v>
      </c>
      <c r="AK54" s="13">
        <f t="shared" si="16"/>
        <v>10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1434.7080000000001</v>
      </c>
      <c r="D55" s="8">
        <v>5948.7389999999996</v>
      </c>
      <c r="E55" s="8">
        <v>4190.4639999999999</v>
      </c>
      <c r="F55" s="8">
        <v>3144.8209999999999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4195.3879999999999</v>
      </c>
      <c r="K55" s="13">
        <f t="shared" si="11"/>
        <v>-4.9239999999999782</v>
      </c>
      <c r="L55" s="13">
        <f>VLOOKUP(A:A,[1]TDSheet!$A:$V,22,0)</f>
        <v>1300</v>
      </c>
      <c r="M55" s="13">
        <f>VLOOKUP(A:A,[1]TDSheet!$A:$X,24,0)</f>
        <v>1250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2"/>
        <v>838.09280000000001</v>
      </c>
      <c r="X55" s="15">
        <v>850</v>
      </c>
      <c r="Y55" s="16">
        <f t="shared" si="13"/>
        <v>7.8091841380811289</v>
      </c>
      <c r="Z55" s="13">
        <f t="shared" si="14"/>
        <v>3.7523541545757224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886.07540000000006</v>
      </c>
      <c r="AF55" s="13">
        <f>VLOOKUP(A:A,[1]TDSheet!$A:$AF,32,0)</f>
        <v>846.47559999999999</v>
      </c>
      <c r="AG55" s="13">
        <f>VLOOKUP(A:A,[1]TDSheet!$A:$AG,33,0)</f>
        <v>840.17240000000004</v>
      </c>
      <c r="AH55" s="13">
        <f>VLOOKUP(A:A,[3]TDSheet!$A:$D,4,0)</f>
        <v>290.95600000000002</v>
      </c>
      <c r="AI55" s="13" t="str">
        <f>VLOOKUP(A:A,[1]TDSheet!$A:$AI,35,0)</f>
        <v>октяб</v>
      </c>
      <c r="AJ55" s="13">
        <f t="shared" si="15"/>
        <v>0</v>
      </c>
      <c r="AK55" s="13">
        <f t="shared" si="16"/>
        <v>850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2668</v>
      </c>
      <c r="D56" s="8">
        <v>4089</v>
      </c>
      <c r="E56" s="8">
        <v>4804</v>
      </c>
      <c r="F56" s="8">
        <v>1891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4882</v>
      </c>
      <c r="K56" s="13">
        <f t="shared" si="11"/>
        <v>-78</v>
      </c>
      <c r="L56" s="13">
        <f>VLOOKUP(A:A,[1]TDSheet!$A:$V,22,0)</f>
        <v>600</v>
      </c>
      <c r="M56" s="13">
        <f>VLOOKUP(A:A,[1]TDSheet!$A:$X,24,0)</f>
        <v>400</v>
      </c>
      <c r="N56" s="13"/>
      <c r="O56" s="13"/>
      <c r="P56" s="13"/>
      <c r="Q56" s="13"/>
      <c r="R56" s="13"/>
      <c r="S56" s="13"/>
      <c r="T56" s="13"/>
      <c r="U56" s="13"/>
      <c r="V56" s="15"/>
      <c r="W56" s="13">
        <f t="shared" si="12"/>
        <v>460.8</v>
      </c>
      <c r="X56" s="15">
        <v>700</v>
      </c>
      <c r="Y56" s="16">
        <f t="shared" si="13"/>
        <v>7.79296875</v>
      </c>
      <c r="Z56" s="13">
        <f t="shared" si="14"/>
        <v>4.1037326388888884</v>
      </c>
      <c r="AA56" s="13"/>
      <c r="AB56" s="13"/>
      <c r="AC56" s="13"/>
      <c r="AD56" s="13">
        <f>VLOOKUP(A:A,[1]TDSheet!$A:$AD,30,0)</f>
        <v>2500</v>
      </c>
      <c r="AE56" s="13">
        <f>VLOOKUP(A:A,[1]TDSheet!$A:$AE,31,0)</f>
        <v>1078.8</v>
      </c>
      <c r="AF56" s="13">
        <f>VLOOKUP(A:A,[1]TDSheet!$A:$AF,32,0)</f>
        <v>620.6</v>
      </c>
      <c r="AG56" s="13">
        <f>VLOOKUP(A:A,[1]TDSheet!$A:$AG,33,0)</f>
        <v>473.8</v>
      </c>
      <c r="AH56" s="13">
        <f>VLOOKUP(A:A,[3]TDSheet!$A:$D,4,0)</f>
        <v>399</v>
      </c>
      <c r="AI56" s="13" t="str">
        <f>VLOOKUP(A:A,[1]TDSheet!$A:$AI,35,0)</f>
        <v>оконч</v>
      </c>
      <c r="AJ56" s="13">
        <f t="shared" si="15"/>
        <v>0</v>
      </c>
      <c r="AK56" s="13">
        <f t="shared" si="16"/>
        <v>315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1808</v>
      </c>
      <c r="D57" s="8">
        <v>5208</v>
      </c>
      <c r="E57" s="8">
        <v>4309</v>
      </c>
      <c r="F57" s="8">
        <v>2609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4435</v>
      </c>
      <c r="K57" s="13">
        <f t="shared" si="11"/>
        <v>-126</v>
      </c>
      <c r="L57" s="13">
        <f>VLOOKUP(A:A,[1]TDSheet!$A:$V,22,0)</f>
        <v>1100</v>
      </c>
      <c r="M57" s="13">
        <f>VLOOKUP(A:A,[1]TDSheet!$A:$X,24,0)</f>
        <v>1100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2"/>
        <v>781.8</v>
      </c>
      <c r="X57" s="15">
        <v>1300</v>
      </c>
      <c r="Y57" s="16">
        <f t="shared" si="13"/>
        <v>7.8140189306728072</v>
      </c>
      <c r="Z57" s="13">
        <f t="shared" si="14"/>
        <v>3.3371706318751602</v>
      </c>
      <c r="AA57" s="13"/>
      <c r="AB57" s="13"/>
      <c r="AC57" s="13"/>
      <c r="AD57" s="13">
        <f>VLOOKUP(A:A,[1]TDSheet!$A:$AD,30,0)</f>
        <v>400</v>
      </c>
      <c r="AE57" s="13">
        <f>VLOOKUP(A:A,[1]TDSheet!$A:$AE,31,0)</f>
        <v>897.2</v>
      </c>
      <c r="AF57" s="13">
        <f>VLOOKUP(A:A,[1]TDSheet!$A:$AF,32,0)</f>
        <v>880.2</v>
      </c>
      <c r="AG57" s="13">
        <f>VLOOKUP(A:A,[1]TDSheet!$A:$AG,33,0)</f>
        <v>787.6</v>
      </c>
      <c r="AH57" s="13">
        <f>VLOOKUP(A:A,[3]TDSheet!$A:$D,4,0)</f>
        <v>740</v>
      </c>
      <c r="AI57" s="13" t="str">
        <f>VLOOKUP(A:A,[1]TDSheet!$A:$AI,35,0)</f>
        <v>оконч</v>
      </c>
      <c r="AJ57" s="13">
        <f t="shared" si="15"/>
        <v>0</v>
      </c>
      <c r="AK57" s="13">
        <f t="shared" si="16"/>
        <v>585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518</v>
      </c>
      <c r="D58" s="8">
        <v>2798</v>
      </c>
      <c r="E58" s="8">
        <v>1721</v>
      </c>
      <c r="F58" s="8">
        <v>1534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1776</v>
      </c>
      <c r="K58" s="13">
        <f t="shared" si="11"/>
        <v>-55</v>
      </c>
      <c r="L58" s="13">
        <f>VLOOKUP(A:A,[1]TDSheet!$A:$V,22,0)</f>
        <v>400</v>
      </c>
      <c r="M58" s="13">
        <f>VLOOKUP(A:A,[1]TDSheet!$A:$X,24,0)</f>
        <v>300</v>
      </c>
      <c r="N58" s="13"/>
      <c r="O58" s="13"/>
      <c r="P58" s="13"/>
      <c r="Q58" s="13"/>
      <c r="R58" s="13"/>
      <c r="S58" s="13"/>
      <c r="T58" s="13"/>
      <c r="U58" s="13"/>
      <c r="V58" s="15"/>
      <c r="W58" s="13">
        <f t="shared" si="12"/>
        <v>344.2</v>
      </c>
      <c r="X58" s="15">
        <v>450</v>
      </c>
      <c r="Y58" s="16">
        <f t="shared" si="13"/>
        <v>7.7977919814061591</v>
      </c>
      <c r="Z58" s="13">
        <f t="shared" si="14"/>
        <v>4.4567112144102268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287.39999999999998</v>
      </c>
      <c r="AF58" s="13">
        <f>VLOOKUP(A:A,[1]TDSheet!$A:$AF,32,0)</f>
        <v>364</v>
      </c>
      <c r="AG58" s="13">
        <f>VLOOKUP(A:A,[1]TDSheet!$A:$AG,33,0)</f>
        <v>376.6</v>
      </c>
      <c r="AH58" s="13">
        <f>VLOOKUP(A:A,[3]TDSheet!$A:$D,4,0)</f>
        <v>312</v>
      </c>
      <c r="AI58" s="13" t="str">
        <f>VLOOKUP(A:A,[1]TDSheet!$A:$AI,35,0)</f>
        <v>оконч,жц200</v>
      </c>
      <c r="AJ58" s="13">
        <f t="shared" si="15"/>
        <v>0</v>
      </c>
      <c r="AK58" s="13">
        <f t="shared" si="16"/>
        <v>202.5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256</v>
      </c>
      <c r="D59" s="8">
        <v>310</v>
      </c>
      <c r="E59" s="8">
        <v>278</v>
      </c>
      <c r="F59" s="8">
        <v>282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286</v>
      </c>
      <c r="K59" s="13">
        <f t="shared" si="11"/>
        <v>-8</v>
      </c>
      <c r="L59" s="13">
        <f>VLOOKUP(A:A,[1]TDSheet!$A:$V,22,0)</f>
        <v>50</v>
      </c>
      <c r="M59" s="13">
        <f>VLOOKUP(A:A,[1]TDSheet!$A:$X,24,0)</f>
        <v>60</v>
      </c>
      <c r="N59" s="13"/>
      <c r="O59" s="13"/>
      <c r="P59" s="13"/>
      <c r="Q59" s="13"/>
      <c r="R59" s="13"/>
      <c r="S59" s="13"/>
      <c r="T59" s="13"/>
      <c r="U59" s="13"/>
      <c r="V59" s="15"/>
      <c r="W59" s="13">
        <f t="shared" si="12"/>
        <v>55.6</v>
      </c>
      <c r="X59" s="15">
        <v>60</v>
      </c>
      <c r="Y59" s="16">
        <f t="shared" si="13"/>
        <v>8.129496402877697</v>
      </c>
      <c r="Z59" s="13">
        <f t="shared" si="14"/>
        <v>5.071942446043165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95.6</v>
      </c>
      <c r="AF59" s="13">
        <f>VLOOKUP(A:A,[1]TDSheet!$A:$AF,32,0)</f>
        <v>78.599999999999994</v>
      </c>
      <c r="AG59" s="13">
        <f>VLOOKUP(A:A,[1]TDSheet!$A:$AG,33,0)</f>
        <v>65.8</v>
      </c>
      <c r="AH59" s="13">
        <f>VLOOKUP(A:A,[3]TDSheet!$A:$D,4,0)</f>
        <v>44</v>
      </c>
      <c r="AI59" s="13">
        <f>VLOOKUP(A:A,[1]TDSheet!$A:$AI,35,0)</f>
        <v>0</v>
      </c>
      <c r="AJ59" s="13">
        <f t="shared" si="15"/>
        <v>0</v>
      </c>
      <c r="AK59" s="13">
        <f t="shared" si="16"/>
        <v>24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386</v>
      </c>
      <c r="D60" s="8">
        <v>141</v>
      </c>
      <c r="E60" s="8">
        <v>259</v>
      </c>
      <c r="F60" s="8">
        <v>245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271</v>
      </c>
      <c r="K60" s="13">
        <f t="shared" si="11"/>
        <v>-12</v>
      </c>
      <c r="L60" s="13">
        <f>VLOOKUP(A:A,[1]TDSheet!$A:$V,22,0)</f>
        <v>70</v>
      </c>
      <c r="M60" s="13">
        <f>VLOOKUP(A:A,[1]TDSheet!$A:$X,24,0)</f>
        <v>70</v>
      </c>
      <c r="N60" s="13"/>
      <c r="O60" s="13"/>
      <c r="P60" s="13"/>
      <c r="Q60" s="13"/>
      <c r="R60" s="13"/>
      <c r="S60" s="13"/>
      <c r="T60" s="13"/>
      <c r="U60" s="13"/>
      <c r="V60" s="15"/>
      <c r="W60" s="13">
        <f t="shared" si="12"/>
        <v>51.8</v>
      </c>
      <c r="X60" s="15">
        <v>40</v>
      </c>
      <c r="Y60" s="16">
        <f t="shared" si="13"/>
        <v>8.2046332046332058</v>
      </c>
      <c r="Z60" s="13">
        <f t="shared" si="14"/>
        <v>4.7297297297297298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63.2</v>
      </c>
      <c r="AF60" s="13">
        <f>VLOOKUP(A:A,[1]TDSheet!$A:$AF,32,0)</f>
        <v>70.400000000000006</v>
      </c>
      <c r="AG60" s="13">
        <f>VLOOKUP(A:A,[1]TDSheet!$A:$AG,33,0)</f>
        <v>61</v>
      </c>
      <c r="AH60" s="13">
        <f>VLOOKUP(A:A,[3]TDSheet!$A:$D,4,0)</f>
        <v>47</v>
      </c>
      <c r="AI60" s="13">
        <f>VLOOKUP(A:A,[1]TDSheet!$A:$AI,35,0)</f>
        <v>0</v>
      </c>
      <c r="AJ60" s="13">
        <f t="shared" si="15"/>
        <v>0</v>
      </c>
      <c r="AK60" s="13">
        <f t="shared" si="16"/>
        <v>16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214.24700000000001</v>
      </c>
      <c r="D61" s="8">
        <v>1310.4860000000001</v>
      </c>
      <c r="E61" s="8">
        <v>833.21400000000006</v>
      </c>
      <c r="F61" s="8">
        <v>664.58500000000004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847.21500000000003</v>
      </c>
      <c r="K61" s="13">
        <f t="shared" si="11"/>
        <v>-14.000999999999976</v>
      </c>
      <c r="L61" s="13">
        <f>VLOOKUP(A:A,[1]TDSheet!$A:$V,22,0)</f>
        <v>300</v>
      </c>
      <c r="M61" s="13">
        <f>VLOOKUP(A:A,[1]TDSheet!$A:$X,24,0)</f>
        <v>220</v>
      </c>
      <c r="N61" s="13"/>
      <c r="O61" s="13"/>
      <c r="P61" s="13"/>
      <c r="Q61" s="13"/>
      <c r="R61" s="13"/>
      <c r="S61" s="13"/>
      <c r="T61" s="13"/>
      <c r="U61" s="13"/>
      <c r="V61" s="15"/>
      <c r="W61" s="13">
        <f t="shared" si="12"/>
        <v>166.64280000000002</v>
      </c>
      <c r="X61" s="15">
        <v>150</v>
      </c>
      <c r="Y61" s="16">
        <f t="shared" si="13"/>
        <v>8.0086568396594391</v>
      </c>
      <c r="Z61" s="13">
        <f t="shared" si="14"/>
        <v>3.9880810932125477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177.6302</v>
      </c>
      <c r="AF61" s="13">
        <f>VLOOKUP(A:A,[1]TDSheet!$A:$AF,32,0)</f>
        <v>168.93779999999998</v>
      </c>
      <c r="AG61" s="13">
        <f>VLOOKUP(A:A,[1]TDSheet!$A:$AG,33,0)</f>
        <v>163.12039999999999</v>
      </c>
      <c r="AH61" s="13">
        <f>VLOOKUP(A:A,[3]TDSheet!$A:$D,4,0)</f>
        <v>64.552000000000007</v>
      </c>
      <c r="AI61" s="13">
        <f>VLOOKUP(A:A,[1]TDSheet!$A:$AI,35,0)</f>
        <v>0</v>
      </c>
      <c r="AJ61" s="13">
        <f t="shared" si="15"/>
        <v>0</v>
      </c>
      <c r="AK61" s="13">
        <f t="shared" si="16"/>
        <v>150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1391</v>
      </c>
      <c r="D62" s="8">
        <v>26</v>
      </c>
      <c r="E62" s="8">
        <v>520</v>
      </c>
      <c r="F62" s="8">
        <v>870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544</v>
      </c>
      <c r="K62" s="13">
        <f t="shared" si="11"/>
        <v>-24</v>
      </c>
      <c r="L62" s="13">
        <f>VLOOKUP(A:A,[1]TDSheet!$A:$V,22,0)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2"/>
        <v>104</v>
      </c>
      <c r="X62" s="15"/>
      <c r="Y62" s="16">
        <f t="shared" si="13"/>
        <v>8.365384615384615</v>
      </c>
      <c r="Z62" s="13">
        <f t="shared" si="14"/>
        <v>8.365384615384615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112.4</v>
      </c>
      <c r="AF62" s="13">
        <f>VLOOKUP(A:A,[1]TDSheet!$A:$AF,32,0)</f>
        <v>130.80000000000001</v>
      </c>
      <c r="AG62" s="13">
        <f>VLOOKUP(A:A,[1]TDSheet!$A:$AG,33,0)</f>
        <v>126.2</v>
      </c>
      <c r="AH62" s="13">
        <f>VLOOKUP(A:A,[3]TDSheet!$A:$D,4,0)</f>
        <v>127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203.50399999999999</v>
      </c>
      <c r="D63" s="8">
        <v>1620.8879999999999</v>
      </c>
      <c r="E63" s="8">
        <v>964.23400000000004</v>
      </c>
      <c r="F63" s="8">
        <v>824.03599999999994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991.077</v>
      </c>
      <c r="K63" s="13">
        <f t="shared" si="11"/>
        <v>-26.842999999999961</v>
      </c>
      <c r="L63" s="13">
        <f>VLOOKUP(A:A,[1]TDSheet!$A:$V,22,0)</f>
        <v>200</v>
      </c>
      <c r="M63" s="13">
        <f>VLOOKUP(A:A,[1]TDSheet!$A:$X,24,0)</f>
        <v>170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2"/>
        <v>192.8468</v>
      </c>
      <c r="X63" s="15">
        <v>310</v>
      </c>
      <c r="Y63" s="16">
        <f t="shared" si="13"/>
        <v>7.7991234492872064</v>
      </c>
      <c r="Z63" s="13">
        <f t="shared" si="14"/>
        <v>4.273008419118181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45.511600000000001</v>
      </c>
      <c r="AF63" s="13">
        <f>VLOOKUP(A:A,[1]TDSheet!$A:$AF,32,0)</f>
        <v>138.70580000000001</v>
      </c>
      <c r="AG63" s="13">
        <f>VLOOKUP(A:A,[1]TDSheet!$A:$AG,33,0)</f>
        <v>206.8536</v>
      </c>
      <c r="AH63" s="13">
        <f>VLOOKUP(A:A,[3]TDSheet!$A:$D,4,0)</f>
        <v>209.66900000000001</v>
      </c>
      <c r="AI63" s="13" t="str">
        <f>VLOOKUP(A:A,[1]TDSheet!$A:$AI,35,0)</f>
        <v>жц200</v>
      </c>
      <c r="AJ63" s="13">
        <f t="shared" si="15"/>
        <v>0</v>
      </c>
      <c r="AK63" s="13">
        <f t="shared" si="16"/>
        <v>310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561</v>
      </c>
      <c r="D64" s="8">
        <v>5431</v>
      </c>
      <c r="E64" s="8">
        <v>3607</v>
      </c>
      <c r="F64" s="8">
        <v>2306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3705</v>
      </c>
      <c r="K64" s="13">
        <f t="shared" si="11"/>
        <v>-98</v>
      </c>
      <c r="L64" s="13">
        <f>VLOOKUP(A:A,[1]TDSheet!$A:$V,22,0)</f>
        <v>400</v>
      </c>
      <c r="M64" s="13">
        <f>VLOOKUP(A:A,[1]TDSheet!$A:$X,24,0)</f>
        <v>700</v>
      </c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2"/>
        <v>541.4</v>
      </c>
      <c r="X64" s="15">
        <v>820</v>
      </c>
      <c r="Y64" s="16">
        <f t="shared" si="13"/>
        <v>7.8056889545622461</v>
      </c>
      <c r="Z64" s="13">
        <f t="shared" si="14"/>
        <v>4.2593276690062805</v>
      </c>
      <c r="AA64" s="13"/>
      <c r="AB64" s="13"/>
      <c r="AC64" s="13"/>
      <c r="AD64" s="13">
        <f>VLOOKUP(A:A,[1]TDSheet!$A:$AD,30,0)</f>
        <v>900</v>
      </c>
      <c r="AE64" s="13">
        <f>VLOOKUP(A:A,[1]TDSheet!$A:$AE,31,0)</f>
        <v>587.20000000000005</v>
      </c>
      <c r="AF64" s="13">
        <f>VLOOKUP(A:A,[1]TDSheet!$A:$AF,32,0)</f>
        <v>586.79999999999995</v>
      </c>
      <c r="AG64" s="13">
        <f>VLOOKUP(A:A,[1]TDSheet!$A:$AG,33,0)</f>
        <v>593.79999999999995</v>
      </c>
      <c r="AH64" s="13">
        <f>VLOOKUP(A:A,[3]TDSheet!$A:$D,4,0)</f>
        <v>505</v>
      </c>
      <c r="AI64" s="13">
        <f>VLOOKUP(A:A,[1]TDSheet!$A:$AI,35,0)</f>
        <v>0</v>
      </c>
      <c r="AJ64" s="13">
        <f t="shared" si="15"/>
        <v>0</v>
      </c>
      <c r="AK64" s="13">
        <f t="shared" si="16"/>
        <v>328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373</v>
      </c>
      <c r="D65" s="8">
        <v>3932</v>
      </c>
      <c r="E65" s="8">
        <v>2309</v>
      </c>
      <c r="F65" s="8">
        <v>1928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2381</v>
      </c>
      <c r="K65" s="13">
        <f t="shared" si="11"/>
        <v>-72</v>
      </c>
      <c r="L65" s="13">
        <f>VLOOKUP(A:A,[1]TDSheet!$A:$V,22,0)</f>
        <v>300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2"/>
        <v>461.8</v>
      </c>
      <c r="X65" s="15">
        <v>780</v>
      </c>
      <c r="Y65" s="16">
        <f t="shared" si="13"/>
        <v>7.8129060199220444</v>
      </c>
      <c r="Z65" s="13">
        <f t="shared" si="14"/>
        <v>4.1749675184062367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482.6</v>
      </c>
      <c r="AF65" s="13">
        <f>VLOOKUP(A:A,[1]TDSheet!$A:$AF,32,0)</f>
        <v>497.4</v>
      </c>
      <c r="AG65" s="13">
        <f>VLOOKUP(A:A,[1]TDSheet!$A:$AG,33,0)</f>
        <v>502.8</v>
      </c>
      <c r="AH65" s="13">
        <f>VLOOKUP(A:A,[3]TDSheet!$A:$D,4,0)</f>
        <v>441</v>
      </c>
      <c r="AI65" s="13">
        <f>VLOOKUP(A:A,[1]TDSheet!$A:$AI,35,0)</f>
        <v>0</v>
      </c>
      <c r="AJ65" s="13">
        <f t="shared" si="15"/>
        <v>0</v>
      </c>
      <c r="AK65" s="13">
        <f t="shared" si="16"/>
        <v>312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168.58</v>
      </c>
      <c r="D66" s="8">
        <v>745.63199999999995</v>
      </c>
      <c r="E66" s="8">
        <v>529.33100000000002</v>
      </c>
      <c r="F66" s="8">
        <v>366.92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506.01900000000001</v>
      </c>
      <c r="K66" s="13">
        <f t="shared" si="11"/>
        <v>23.312000000000012</v>
      </c>
      <c r="L66" s="13">
        <f>VLOOKUP(A:A,[1]TDSheet!$A:$V,22,0)</f>
        <v>200</v>
      </c>
      <c r="M66" s="13">
        <f>VLOOKUP(A:A,[1]TDSheet!$A:$X,24,0)</f>
        <v>100</v>
      </c>
      <c r="N66" s="13"/>
      <c r="O66" s="13"/>
      <c r="P66" s="13"/>
      <c r="Q66" s="13"/>
      <c r="R66" s="13"/>
      <c r="S66" s="13"/>
      <c r="T66" s="13"/>
      <c r="U66" s="13"/>
      <c r="V66" s="15"/>
      <c r="W66" s="13">
        <f t="shared" si="12"/>
        <v>105.86620000000001</v>
      </c>
      <c r="X66" s="15">
        <v>160</v>
      </c>
      <c r="Y66" s="16">
        <f t="shared" si="13"/>
        <v>7.8109916101645283</v>
      </c>
      <c r="Z66" s="13">
        <f t="shared" si="14"/>
        <v>3.4658842954597406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93.475800000000007</v>
      </c>
      <c r="AF66" s="13">
        <f>VLOOKUP(A:A,[1]TDSheet!$A:$AF,32,0)</f>
        <v>114.39659999999999</v>
      </c>
      <c r="AG66" s="13">
        <f>VLOOKUP(A:A,[1]TDSheet!$A:$AG,33,0)</f>
        <v>99.501800000000003</v>
      </c>
      <c r="AH66" s="13">
        <f>VLOOKUP(A:A,[3]TDSheet!$A:$D,4,0)</f>
        <v>97.405000000000001</v>
      </c>
      <c r="AI66" s="13">
        <f>VLOOKUP(A:A,[1]TDSheet!$A:$AI,35,0)</f>
        <v>0</v>
      </c>
      <c r="AJ66" s="13">
        <f t="shared" si="15"/>
        <v>0</v>
      </c>
      <c r="AK66" s="13">
        <f t="shared" si="16"/>
        <v>160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145.34700000000001</v>
      </c>
      <c r="D67" s="8">
        <v>317.26400000000001</v>
      </c>
      <c r="E67" s="8">
        <v>229.63399999999999</v>
      </c>
      <c r="F67" s="8">
        <v>223.126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230.892</v>
      </c>
      <c r="K67" s="13">
        <f t="shared" si="11"/>
        <v>-1.2580000000000098</v>
      </c>
      <c r="L67" s="13">
        <f>VLOOKUP(A:A,[1]TDSheet!$A:$V,22,0)</f>
        <v>50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2"/>
        <v>45.9268</v>
      </c>
      <c r="X67" s="15">
        <v>60</v>
      </c>
      <c r="Y67" s="16">
        <f t="shared" si="13"/>
        <v>8.342100908402065</v>
      </c>
      <c r="Z67" s="13">
        <f t="shared" si="14"/>
        <v>4.8582962453295249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48.9696</v>
      </c>
      <c r="AF67" s="13">
        <f>VLOOKUP(A:A,[1]TDSheet!$A:$AF,32,0)</f>
        <v>49.362200000000001</v>
      </c>
      <c r="AG67" s="13">
        <f>VLOOKUP(A:A,[1]TDSheet!$A:$AG,33,0)</f>
        <v>50.681599999999996</v>
      </c>
      <c r="AH67" s="13">
        <f>VLOOKUP(A:A,[3]TDSheet!$A:$D,4,0)</f>
        <v>44.448</v>
      </c>
      <c r="AI67" s="13">
        <f>VLOOKUP(A:A,[1]TDSheet!$A:$AI,35,0)</f>
        <v>0</v>
      </c>
      <c r="AJ67" s="13">
        <f t="shared" si="15"/>
        <v>0</v>
      </c>
      <c r="AK67" s="13">
        <f t="shared" si="16"/>
        <v>60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214.90299999999999</v>
      </c>
      <c r="D68" s="8">
        <v>3147.4189999999999</v>
      </c>
      <c r="E68" s="8">
        <v>1793.038</v>
      </c>
      <c r="F68" s="8">
        <v>1521.115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1722.4110000000001</v>
      </c>
      <c r="K68" s="13">
        <f t="shared" si="11"/>
        <v>70.626999999999953</v>
      </c>
      <c r="L68" s="13">
        <f>VLOOKUP(A:A,[1]TDSheet!$A:$V,22,0)</f>
        <v>300</v>
      </c>
      <c r="M68" s="13">
        <f>VLOOKUP(A:A,[1]TDSheet!$A:$X,24,0)</f>
        <v>360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2"/>
        <v>358.60759999999999</v>
      </c>
      <c r="X68" s="15">
        <v>620</v>
      </c>
      <c r="Y68" s="16">
        <f t="shared" si="13"/>
        <v>7.8110865469666564</v>
      </c>
      <c r="Z68" s="13">
        <f t="shared" si="14"/>
        <v>4.241725496057529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302.5034</v>
      </c>
      <c r="AF68" s="13">
        <f>VLOOKUP(A:A,[1]TDSheet!$A:$AF,32,0)</f>
        <v>383.97539999999998</v>
      </c>
      <c r="AG68" s="13">
        <f>VLOOKUP(A:A,[1]TDSheet!$A:$AG,33,0)</f>
        <v>390.1694</v>
      </c>
      <c r="AH68" s="13">
        <f>VLOOKUP(A:A,[3]TDSheet!$A:$D,4,0)</f>
        <v>396.642</v>
      </c>
      <c r="AI68" s="13" t="str">
        <f>VLOOKUP(A:A,[1]TDSheet!$A:$AI,35,0)</f>
        <v>жц200</v>
      </c>
      <c r="AJ68" s="13">
        <f t="shared" si="15"/>
        <v>0</v>
      </c>
      <c r="AK68" s="13">
        <f t="shared" si="16"/>
        <v>620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4.6360000000000001</v>
      </c>
      <c r="D69" s="8">
        <v>441.77699999999999</v>
      </c>
      <c r="E69" s="8">
        <v>262.00099999999998</v>
      </c>
      <c r="F69" s="8">
        <v>171.3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294.89100000000002</v>
      </c>
      <c r="K69" s="13">
        <f t="shared" si="11"/>
        <v>-32.890000000000043</v>
      </c>
      <c r="L69" s="13">
        <f>VLOOKUP(A:A,[1]TDSheet!$A:$V,22,0)</f>
        <v>90</v>
      </c>
      <c r="M69" s="13">
        <f>VLOOKUP(A:A,[1]TDSheet!$A:$X,24,0)</f>
        <v>80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2"/>
        <v>52.400199999999998</v>
      </c>
      <c r="X69" s="15">
        <v>80</v>
      </c>
      <c r="Y69" s="16">
        <f t="shared" si="13"/>
        <v>8.0400456486807315</v>
      </c>
      <c r="Z69" s="13">
        <f t="shared" si="14"/>
        <v>3.2690714920935418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47.210799999999999</v>
      </c>
      <c r="AF69" s="13">
        <f>VLOOKUP(A:A,[1]TDSheet!$A:$AF,32,0)</f>
        <v>49.498800000000003</v>
      </c>
      <c r="AG69" s="13">
        <f>VLOOKUP(A:A,[1]TDSheet!$A:$AG,33,0)</f>
        <v>41.956000000000003</v>
      </c>
      <c r="AH69" s="13">
        <f>VLOOKUP(A:A,[3]TDSheet!$A:$D,4,0)</f>
        <v>61.234999999999999</v>
      </c>
      <c r="AI69" s="13">
        <f>VLOOKUP(A:A,[1]TDSheet!$A:$AI,35,0)</f>
        <v>0</v>
      </c>
      <c r="AJ69" s="13">
        <f t="shared" si="15"/>
        <v>0</v>
      </c>
      <c r="AK69" s="13">
        <f t="shared" si="16"/>
        <v>80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32</v>
      </c>
      <c r="D70" s="8">
        <v>188</v>
      </c>
      <c r="E70" s="8">
        <v>105</v>
      </c>
      <c r="F70" s="8">
        <v>111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109</v>
      </c>
      <c r="K70" s="13">
        <f t="shared" si="11"/>
        <v>-4</v>
      </c>
      <c r="L70" s="13">
        <f>VLOOKUP(A:A,[1]TDSheet!$A:$V,22,0)</f>
        <v>30</v>
      </c>
      <c r="M70" s="13">
        <f>VLOOKUP(A:A,[1]TDSheet!$A:$X,24,0)</f>
        <v>30</v>
      </c>
      <c r="N70" s="13"/>
      <c r="O70" s="13"/>
      <c r="P70" s="13"/>
      <c r="Q70" s="13"/>
      <c r="R70" s="13"/>
      <c r="S70" s="13"/>
      <c r="T70" s="13"/>
      <c r="U70" s="13"/>
      <c r="V70" s="15"/>
      <c r="W70" s="13">
        <f t="shared" si="12"/>
        <v>21</v>
      </c>
      <c r="X70" s="15"/>
      <c r="Y70" s="16">
        <f t="shared" si="13"/>
        <v>8.1428571428571423</v>
      </c>
      <c r="Z70" s="13">
        <f t="shared" si="14"/>
        <v>5.2857142857142856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27.8</v>
      </c>
      <c r="AF70" s="13">
        <f>VLOOKUP(A:A,[1]TDSheet!$A:$AF,32,0)</f>
        <v>26.8</v>
      </c>
      <c r="AG70" s="13">
        <f>VLOOKUP(A:A,[1]TDSheet!$A:$AG,33,0)</f>
        <v>23.6</v>
      </c>
      <c r="AH70" s="13">
        <f>VLOOKUP(A:A,[3]TDSheet!$A:$D,4,0)</f>
        <v>22</v>
      </c>
      <c r="AI70" s="13">
        <f>VLOOKUP(A:A,[1]TDSheet!$A:$AI,35,0)</f>
        <v>0</v>
      </c>
      <c r="AJ70" s="13">
        <f t="shared" si="15"/>
        <v>0</v>
      </c>
      <c r="AK70" s="13">
        <f t="shared" si="16"/>
        <v>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82</v>
      </c>
      <c r="D71" s="8">
        <v>657</v>
      </c>
      <c r="E71" s="8">
        <v>351</v>
      </c>
      <c r="F71" s="8">
        <v>372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363</v>
      </c>
      <c r="K71" s="13">
        <f t="shared" si="11"/>
        <v>-12</v>
      </c>
      <c r="L71" s="13">
        <f>VLOOKUP(A:A,[1]TDSheet!$A:$V,22,0)</f>
        <v>50</v>
      </c>
      <c r="M71" s="13">
        <f>VLOOKUP(A:A,[1]TDSheet!$A:$X,24,0)</f>
        <v>90</v>
      </c>
      <c r="N71" s="13"/>
      <c r="O71" s="13"/>
      <c r="P71" s="13"/>
      <c r="Q71" s="13"/>
      <c r="R71" s="13"/>
      <c r="S71" s="13"/>
      <c r="T71" s="13"/>
      <c r="U71" s="13"/>
      <c r="V71" s="15"/>
      <c r="W71" s="13">
        <f t="shared" si="12"/>
        <v>70.2</v>
      </c>
      <c r="X71" s="15">
        <v>50</v>
      </c>
      <c r="Y71" s="16">
        <f t="shared" si="13"/>
        <v>8.0056980056980045</v>
      </c>
      <c r="Z71" s="13">
        <f t="shared" si="14"/>
        <v>5.299145299145299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93.4</v>
      </c>
      <c r="AF71" s="13">
        <f>VLOOKUP(A:A,[1]TDSheet!$A:$AF,32,0)</f>
        <v>85.6</v>
      </c>
      <c r="AG71" s="13">
        <f>VLOOKUP(A:A,[1]TDSheet!$A:$AG,33,0)</f>
        <v>82.6</v>
      </c>
      <c r="AH71" s="13">
        <f>VLOOKUP(A:A,[3]TDSheet!$A:$D,4,0)</f>
        <v>31</v>
      </c>
      <c r="AI71" s="13" t="str">
        <f>VLOOKUP(A:A,[1]TDSheet!$A:$AI,35,0)</f>
        <v>продокт</v>
      </c>
      <c r="AJ71" s="13">
        <f t="shared" si="15"/>
        <v>0</v>
      </c>
      <c r="AK71" s="13">
        <f t="shared" si="16"/>
        <v>30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89</v>
      </c>
      <c r="D72" s="8">
        <v>895</v>
      </c>
      <c r="E72" s="8">
        <v>561</v>
      </c>
      <c r="F72" s="8">
        <v>418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553</v>
      </c>
      <c r="K72" s="13">
        <f t="shared" ref="K72:K108" si="17">E72-J72</f>
        <v>8</v>
      </c>
      <c r="L72" s="13">
        <f>VLOOKUP(A:A,[1]TDSheet!$A:$V,22,0)</f>
        <v>150</v>
      </c>
      <c r="M72" s="13">
        <f>VLOOKUP(A:A,[1]TDSheet!$A:$X,24,0)</f>
        <v>130</v>
      </c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08" si="18">(E72-AD72)/5</f>
        <v>112.2</v>
      </c>
      <c r="X72" s="15">
        <v>180</v>
      </c>
      <c r="Y72" s="16">
        <f t="shared" ref="Y72:Y108" si="19">(F72+L72+M72+V72+X72)/W72</f>
        <v>7.8253119429590017</v>
      </c>
      <c r="Z72" s="13">
        <f t="shared" ref="Z72:Z108" si="20">F72/W72</f>
        <v>3.7254901960784315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111.2</v>
      </c>
      <c r="AF72" s="13">
        <f>VLOOKUP(A:A,[1]TDSheet!$A:$AF,32,0)</f>
        <v>112.4</v>
      </c>
      <c r="AG72" s="13">
        <f>VLOOKUP(A:A,[1]TDSheet!$A:$AG,33,0)</f>
        <v>111.8</v>
      </c>
      <c r="AH72" s="13">
        <f>VLOOKUP(A:A,[3]TDSheet!$A:$D,4,0)</f>
        <v>82</v>
      </c>
      <c r="AI72" s="13" t="str">
        <f>VLOOKUP(A:A,[1]TDSheet!$A:$AI,35,0)</f>
        <v>продокт</v>
      </c>
      <c r="AJ72" s="13">
        <f t="shared" ref="AJ72:AJ108" si="21">V72*H72</f>
        <v>0</v>
      </c>
      <c r="AK72" s="13">
        <f t="shared" ref="AK72:AK108" si="22">X72*H72</f>
        <v>108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86.894999999999996</v>
      </c>
      <c r="D73" s="8">
        <v>292.33600000000001</v>
      </c>
      <c r="E73" s="8">
        <v>190.58500000000001</v>
      </c>
      <c r="F73" s="8">
        <v>187.29400000000001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196.066</v>
      </c>
      <c r="K73" s="13">
        <f t="shared" si="17"/>
        <v>-5.4809999999999945</v>
      </c>
      <c r="L73" s="13">
        <f>VLOOKUP(A:A,[1]TDSheet!$A:$V,22,0)</f>
        <v>0</v>
      </c>
      <c r="M73" s="13">
        <f>VLOOKUP(A:A,[1]TDSheet!$A:$X,24,0)</f>
        <v>20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18"/>
        <v>38.117000000000004</v>
      </c>
      <c r="X73" s="15">
        <v>70</v>
      </c>
      <c r="Y73" s="16">
        <f t="shared" si="19"/>
        <v>7.2748117637799394</v>
      </c>
      <c r="Z73" s="13">
        <f t="shared" si="20"/>
        <v>4.9136605713985881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42.158200000000001</v>
      </c>
      <c r="AF73" s="13">
        <f>VLOOKUP(A:A,[1]TDSheet!$A:$AF,32,0)</f>
        <v>39.160600000000002</v>
      </c>
      <c r="AG73" s="13">
        <f>VLOOKUP(A:A,[1]TDSheet!$A:$AG,33,0)</f>
        <v>44.260800000000003</v>
      </c>
      <c r="AH73" s="13">
        <f>VLOOKUP(A:A,[3]TDSheet!$A:$D,4,0)</f>
        <v>58.927</v>
      </c>
      <c r="AI73" s="13">
        <f>VLOOKUP(A:A,[1]TDSheet!$A:$AI,35,0)</f>
        <v>0</v>
      </c>
      <c r="AJ73" s="13">
        <f t="shared" si="21"/>
        <v>0</v>
      </c>
      <c r="AK73" s="13">
        <f t="shared" si="22"/>
        <v>70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318</v>
      </c>
      <c r="D74" s="8">
        <v>687</v>
      </c>
      <c r="E74" s="8">
        <v>608</v>
      </c>
      <c r="F74" s="8">
        <v>382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623</v>
      </c>
      <c r="K74" s="13">
        <f t="shared" si="17"/>
        <v>-15</v>
      </c>
      <c r="L74" s="13">
        <f>VLOOKUP(A:A,[1]TDSheet!$A:$V,22,0)</f>
        <v>250</v>
      </c>
      <c r="M74" s="13">
        <f>VLOOKUP(A:A,[1]TDSheet!$A:$X,24,0)</f>
        <v>150</v>
      </c>
      <c r="N74" s="13"/>
      <c r="O74" s="13"/>
      <c r="P74" s="13"/>
      <c r="Q74" s="13"/>
      <c r="R74" s="13"/>
      <c r="S74" s="13"/>
      <c r="T74" s="13"/>
      <c r="U74" s="13"/>
      <c r="V74" s="15"/>
      <c r="W74" s="13">
        <f t="shared" si="18"/>
        <v>121.6</v>
      </c>
      <c r="X74" s="15">
        <v>170</v>
      </c>
      <c r="Y74" s="16">
        <f t="shared" si="19"/>
        <v>7.8289473684210531</v>
      </c>
      <c r="Z74" s="13">
        <f t="shared" si="20"/>
        <v>3.1414473684210527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138.19999999999999</v>
      </c>
      <c r="AF74" s="13">
        <f>VLOOKUP(A:A,[1]TDSheet!$A:$AF,32,0)</f>
        <v>137.4</v>
      </c>
      <c r="AG74" s="13">
        <f>VLOOKUP(A:A,[1]TDSheet!$A:$AG,33,0)</f>
        <v>112.6</v>
      </c>
      <c r="AH74" s="13">
        <f>VLOOKUP(A:A,[3]TDSheet!$A:$D,4,0)</f>
        <v>81</v>
      </c>
      <c r="AI74" s="13">
        <f>VLOOKUP(A:A,[1]TDSheet!$A:$AI,35,0)</f>
        <v>0</v>
      </c>
      <c r="AJ74" s="13">
        <f t="shared" si="21"/>
        <v>0</v>
      </c>
      <c r="AK74" s="13">
        <f t="shared" si="22"/>
        <v>102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213</v>
      </c>
      <c r="D75" s="8">
        <v>1297</v>
      </c>
      <c r="E75" s="8">
        <v>860</v>
      </c>
      <c r="F75" s="8">
        <v>620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883</v>
      </c>
      <c r="K75" s="13">
        <f t="shared" si="17"/>
        <v>-23</v>
      </c>
      <c r="L75" s="13">
        <f>VLOOKUP(A:A,[1]TDSheet!$A:$V,22,0)</f>
        <v>300</v>
      </c>
      <c r="M75" s="13">
        <f>VLOOKUP(A:A,[1]TDSheet!$A:$X,24,0)</f>
        <v>190</v>
      </c>
      <c r="N75" s="13"/>
      <c r="O75" s="13"/>
      <c r="P75" s="13"/>
      <c r="Q75" s="13"/>
      <c r="R75" s="13"/>
      <c r="S75" s="13"/>
      <c r="T75" s="13"/>
      <c r="U75" s="13"/>
      <c r="V75" s="15"/>
      <c r="W75" s="13">
        <f t="shared" si="18"/>
        <v>172</v>
      </c>
      <c r="X75" s="15">
        <v>240</v>
      </c>
      <c r="Y75" s="16">
        <f t="shared" si="19"/>
        <v>7.8488372093023253</v>
      </c>
      <c r="Z75" s="13">
        <f t="shared" si="20"/>
        <v>3.6046511627906979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202.4</v>
      </c>
      <c r="AF75" s="13">
        <f>VLOOKUP(A:A,[1]TDSheet!$A:$AF,32,0)</f>
        <v>164.4</v>
      </c>
      <c r="AG75" s="13">
        <f>VLOOKUP(A:A,[1]TDSheet!$A:$AG,33,0)</f>
        <v>172.2</v>
      </c>
      <c r="AH75" s="13">
        <f>VLOOKUP(A:A,[3]TDSheet!$A:$D,4,0)</f>
        <v>125</v>
      </c>
      <c r="AI75" s="13">
        <f>VLOOKUP(A:A,[1]TDSheet!$A:$AI,35,0)</f>
        <v>0</v>
      </c>
      <c r="AJ75" s="13">
        <f t="shared" si="21"/>
        <v>0</v>
      </c>
      <c r="AK75" s="13">
        <f t="shared" si="22"/>
        <v>144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201</v>
      </c>
      <c r="D76" s="8">
        <v>1103</v>
      </c>
      <c r="E76" s="8">
        <v>659</v>
      </c>
      <c r="F76" s="8">
        <v>630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683</v>
      </c>
      <c r="K76" s="13">
        <f t="shared" si="17"/>
        <v>-24</v>
      </c>
      <c r="L76" s="13">
        <f>VLOOKUP(A:A,[1]TDSheet!$A:$V,22,0)</f>
        <v>100</v>
      </c>
      <c r="M76" s="13">
        <f>VLOOKUP(A:A,[1]TDSheet!$A:$X,24,0)</f>
        <v>110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18"/>
        <v>131.80000000000001</v>
      </c>
      <c r="X76" s="15">
        <v>190</v>
      </c>
      <c r="Y76" s="16">
        <f t="shared" si="19"/>
        <v>7.8148710166919573</v>
      </c>
      <c r="Z76" s="13">
        <f t="shared" si="20"/>
        <v>4.7799696509863425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150.4</v>
      </c>
      <c r="AF76" s="13">
        <f>VLOOKUP(A:A,[1]TDSheet!$A:$AF,32,0)</f>
        <v>150.6</v>
      </c>
      <c r="AG76" s="13">
        <f>VLOOKUP(A:A,[1]TDSheet!$A:$AG,33,0)</f>
        <v>150.80000000000001</v>
      </c>
      <c r="AH76" s="13">
        <f>VLOOKUP(A:A,[3]TDSheet!$A:$D,4,0)</f>
        <v>165</v>
      </c>
      <c r="AI76" s="13">
        <f>VLOOKUP(A:A,[1]TDSheet!$A:$AI,35,0)</f>
        <v>0</v>
      </c>
      <c r="AJ76" s="13">
        <f t="shared" si="21"/>
        <v>0</v>
      </c>
      <c r="AK76" s="13">
        <f t="shared" si="22"/>
        <v>76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59</v>
      </c>
      <c r="D77" s="8">
        <v>1428</v>
      </c>
      <c r="E77" s="8">
        <v>706</v>
      </c>
      <c r="F77" s="8">
        <v>764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834</v>
      </c>
      <c r="K77" s="13">
        <f t="shared" si="17"/>
        <v>-128</v>
      </c>
      <c r="L77" s="13">
        <f>VLOOKUP(A:A,[1]TDSheet!$A:$V,22,0)</f>
        <v>100</v>
      </c>
      <c r="M77" s="13">
        <f>VLOOKUP(A:A,[1]TDSheet!$A:$X,24,0)</f>
        <v>100</v>
      </c>
      <c r="N77" s="13"/>
      <c r="O77" s="13"/>
      <c r="P77" s="13"/>
      <c r="Q77" s="13"/>
      <c r="R77" s="13"/>
      <c r="S77" s="13"/>
      <c r="T77" s="13"/>
      <c r="U77" s="13"/>
      <c r="V77" s="15"/>
      <c r="W77" s="13">
        <f t="shared" si="18"/>
        <v>141.19999999999999</v>
      </c>
      <c r="X77" s="15">
        <v>150</v>
      </c>
      <c r="Y77" s="16">
        <f t="shared" si="19"/>
        <v>7.8895184135977345</v>
      </c>
      <c r="Z77" s="13">
        <f t="shared" si="20"/>
        <v>5.4107648725212467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193</v>
      </c>
      <c r="AF77" s="13">
        <f>VLOOKUP(A:A,[1]TDSheet!$A:$AF,32,0)</f>
        <v>174.4</v>
      </c>
      <c r="AG77" s="13">
        <f>VLOOKUP(A:A,[1]TDSheet!$A:$AG,33,0)</f>
        <v>150.80000000000001</v>
      </c>
      <c r="AH77" s="13">
        <f>VLOOKUP(A:A,[3]TDSheet!$A:$D,4,0)</f>
        <v>201</v>
      </c>
      <c r="AI77" s="13">
        <f>VLOOKUP(A:A,[1]TDSheet!$A:$AI,35,0)</f>
        <v>0</v>
      </c>
      <c r="AJ77" s="13">
        <f t="shared" si="21"/>
        <v>0</v>
      </c>
      <c r="AK77" s="13">
        <f t="shared" si="22"/>
        <v>49.5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199</v>
      </c>
      <c r="D78" s="8">
        <v>873</v>
      </c>
      <c r="E78" s="8">
        <v>603</v>
      </c>
      <c r="F78" s="8">
        <v>460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628</v>
      </c>
      <c r="K78" s="13">
        <f t="shared" si="17"/>
        <v>-25</v>
      </c>
      <c r="L78" s="13">
        <f>VLOOKUP(A:A,[1]TDSheet!$A:$V,22,0)</f>
        <v>100</v>
      </c>
      <c r="M78" s="13">
        <f>VLOOKUP(A:A,[1]TDSheet!$A:$X,24,0)</f>
        <v>120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18"/>
        <v>120.6</v>
      </c>
      <c r="X78" s="15">
        <v>260</v>
      </c>
      <c r="Y78" s="16">
        <f t="shared" si="19"/>
        <v>7.7943615257048098</v>
      </c>
      <c r="Z78" s="13">
        <f t="shared" si="20"/>
        <v>3.8142620232172475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126.6</v>
      </c>
      <c r="AF78" s="13">
        <f>VLOOKUP(A:A,[1]TDSheet!$A:$AF,32,0)</f>
        <v>134.4</v>
      </c>
      <c r="AG78" s="13">
        <f>VLOOKUP(A:A,[1]TDSheet!$A:$AG,33,0)</f>
        <v>122</v>
      </c>
      <c r="AH78" s="13">
        <f>VLOOKUP(A:A,[3]TDSheet!$A:$D,4,0)</f>
        <v>167</v>
      </c>
      <c r="AI78" s="13">
        <f>VLOOKUP(A:A,[1]TDSheet!$A:$AI,35,0)</f>
        <v>0</v>
      </c>
      <c r="AJ78" s="13">
        <f t="shared" si="21"/>
        <v>0</v>
      </c>
      <c r="AK78" s="13">
        <f t="shared" si="22"/>
        <v>91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863</v>
      </c>
      <c r="D79" s="8">
        <v>61</v>
      </c>
      <c r="E79" s="8">
        <v>322</v>
      </c>
      <c r="F79" s="8">
        <v>589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334</v>
      </c>
      <c r="K79" s="13">
        <f t="shared" si="17"/>
        <v>-12</v>
      </c>
      <c r="L79" s="13">
        <f>VLOOKUP(A:A,[1]TDSheet!$A:$V,22,0)</f>
        <v>60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5"/>
      <c r="W79" s="13">
        <f t="shared" si="18"/>
        <v>64.400000000000006</v>
      </c>
      <c r="X79" s="15"/>
      <c r="Y79" s="16">
        <f t="shared" si="19"/>
        <v>10.077639751552795</v>
      </c>
      <c r="Z79" s="13">
        <f t="shared" si="20"/>
        <v>9.1459627329192532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51</v>
      </c>
      <c r="AG79" s="13">
        <f>VLOOKUP(A:A,[1]TDSheet!$A:$AG,33,0)</f>
        <v>63.8</v>
      </c>
      <c r="AH79" s="13">
        <f>VLOOKUP(A:A,[3]TDSheet!$A:$D,4,0)</f>
        <v>27</v>
      </c>
      <c r="AI79" s="13" t="str">
        <f>VLOOKUP(A:A,[1]TDSheet!$A:$AI,35,0)</f>
        <v>октяб</v>
      </c>
      <c r="AJ79" s="13">
        <f t="shared" si="21"/>
        <v>0</v>
      </c>
      <c r="AK79" s="13">
        <f t="shared" si="22"/>
        <v>0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2162</v>
      </c>
      <c r="D80" s="8">
        <v>9373</v>
      </c>
      <c r="E80" s="8">
        <v>6080</v>
      </c>
      <c r="F80" s="8">
        <v>5339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6235</v>
      </c>
      <c r="K80" s="13">
        <f t="shared" si="17"/>
        <v>-155</v>
      </c>
      <c r="L80" s="13">
        <f>VLOOKUP(A:A,[1]TDSheet!$A:$V,22,0)</f>
        <v>400</v>
      </c>
      <c r="M80" s="13">
        <f>VLOOKUP(A:A,[1]TDSheet!$A:$X,24,0)</f>
        <v>500</v>
      </c>
      <c r="N80" s="13"/>
      <c r="O80" s="13"/>
      <c r="P80" s="13"/>
      <c r="Q80" s="13"/>
      <c r="R80" s="13"/>
      <c r="S80" s="13"/>
      <c r="T80" s="13"/>
      <c r="U80" s="13"/>
      <c r="V80" s="15"/>
      <c r="W80" s="13">
        <f t="shared" si="18"/>
        <v>916</v>
      </c>
      <c r="X80" s="15">
        <v>1200</v>
      </c>
      <c r="Y80" s="16">
        <f t="shared" si="19"/>
        <v>8.1211790393013104</v>
      </c>
      <c r="Z80" s="13">
        <f t="shared" si="20"/>
        <v>5.8286026200873362</v>
      </c>
      <c r="AA80" s="13"/>
      <c r="AB80" s="13"/>
      <c r="AC80" s="13"/>
      <c r="AD80" s="13">
        <f>VLOOKUP(A:A,[1]TDSheet!$A:$AD,30,0)</f>
        <v>1500</v>
      </c>
      <c r="AE80" s="13">
        <f>VLOOKUP(A:A,[1]TDSheet!$A:$AE,31,0)</f>
        <v>671.4</v>
      </c>
      <c r="AF80" s="13">
        <f>VLOOKUP(A:A,[1]TDSheet!$A:$AF,32,0)</f>
        <v>1099.4000000000001</v>
      </c>
      <c r="AG80" s="13">
        <f>VLOOKUP(A:A,[1]TDSheet!$A:$AG,33,0)</f>
        <v>1077.2</v>
      </c>
      <c r="AH80" s="13">
        <f>VLOOKUP(A:A,[3]TDSheet!$A:$D,4,0)</f>
        <v>911</v>
      </c>
      <c r="AI80" s="13" t="str">
        <f>VLOOKUP(A:A,[1]TDSheet!$A:$AI,35,0)</f>
        <v>октяб, жц700</v>
      </c>
      <c r="AJ80" s="13">
        <f t="shared" si="21"/>
        <v>0</v>
      </c>
      <c r="AK80" s="13">
        <f t="shared" si="22"/>
        <v>420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3105</v>
      </c>
      <c r="D81" s="8">
        <v>18697</v>
      </c>
      <c r="E81" s="8">
        <v>11335</v>
      </c>
      <c r="F81" s="8">
        <v>9987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11937</v>
      </c>
      <c r="K81" s="13">
        <f t="shared" si="17"/>
        <v>-602</v>
      </c>
      <c r="L81" s="13">
        <f>VLOOKUP(A:A,[1]TDSheet!$A:$V,22,0)</f>
        <v>600</v>
      </c>
      <c r="M81" s="13">
        <f>VLOOKUP(A:A,[1]TDSheet!$A:$X,24,0)</f>
        <v>2600</v>
      </c>
      <c r="N81" s="13"/>
      <c r="O81" s="13"/>
      <c r="P81" s="13"/>
      <c r="Q81" s="13"/>
      <c r="R81" s="13"/>
      <c r="S81" s="13"/>
      <c r="T81" s="13"/>
      <c r="U81" s="13"/>
      <c r="V81" s="15"/>
      <c r="W81" s="13">
        <f t="shared" si="18"/>
        <v>2076.1999999999998</v>
      </c>
      <c r="X81" s="15">
        <v>3000</v>
      </c>
      <c r="Y81" s="16">
        <f t="shared" si="19"/>
        <v>7.7964550621327433</v>
      </c>
      <c r="Z81" s="13">
        <f t="shared" si="20"/>
        <v>4.8102302283017053</v>
      </c>
      <c r="AA81" s="13"/>
      <c r="AB81" s="13"/>
      <c r="AC81" s="13"/>
      <c r="AD81" s="13">
        <f>VLOOKUP(A:A,[1]TDSheet!$A:$AD,30,0)</f>
        <v>954</v>
      </c>
      <c r="AE81" s="13">
        <f>VLOOKUP(A:A,[1]TDSheet!$A:$AE,31,0)</f>
        <v>2216.8000000000002</v>
      </c>
      <c r="AF81" s="13">
        <f>VLOOKUP(A:A,[1]TDSheet!$A:$AF,32,0)</f>
        <v>2347.4</v>
      </c>
      <c r="AG81" s="13">
        <f>VLOOKUP(A:A,[1]TDSheet!$A:$AG,33,0)</f>
        <v>2409.6</v>
      </c>
      <c r="AH81" s="13">
        <f>VLOOKUP(A:A,[3]TDSheet!$A:$D,4,0)</f>
        <v>1643</v>
      </c>
      <c r="AI81" s="13" t="str">
        <f>VLOOKUP(A:A,[1]TDSheet!$A:$AI,35,0)</f>
        <v>оконч, жц1100</v>
      </c>
      <c r="AJ81" s="13">
        <f t="shared" si="21"/>
        <v>0</v>
      </c>
      <c r="AK81" s="13">
        <f t="shared" si="22"/>
        <v>1050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570</v>
      </c>
      <c r="D82" s="8">
        <v>660</v>
      </c>
      <c r="E82" s="8">
        <v>464</v>
      </c>
      <c r="F82" s="8">
        <v>757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474</v>
      </c>
      <c r="K82" s="13">
        <f t="shared" si="17"/>
        <v>-10</v>
      </c>
      <c r="L82" s="13">
        <f>VLOOKUP(A:A,[1]TDSheet!$A:$V,22,0)</f>
        <v>50</v>
      </c>
      <c r="M82" s="13">
        <f>VLOOKUP(A:A,[1]TDSheet!$A:$X,24,0)</f>
        <v>50</v>
      </c>
      <c r="N82" s="13"/>
      <c r="O82" s="13"/>
      <c r="P82" s="13"/>
      <c r="Q82" s="13"/>
      <c r="R82" s="13"/>
      <c r="S82" s="13"/>
      <c r="T82" s="13"/>
      <c r="U82" s="13"/>
      <c r="V82" s="15"/>
      <c r="W82" s="13">
        <f t="shared" si="18"/>
        <v>92.8</v>
      </c>
      <c r="X82" s="15"/>
      <c r="Y82" s="16">
        <f t="shared" si="19"/>
        <v>9.2349137931034484</v>
      </c>
      <c r="Z82" s="13">
        <f t="shared" si="20"/>
        <v>8.1573275862068968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163.4</v>
      </c>
      <c r="AF82" s="13">
        <f>VLOOKUP(A:A,[1]TDSheet!$A:$AF,32,0)</f>
        <v>134.19999999999999</v>
      </c>
      <c r="AG82" s="13">
        <f>VLOOKUP(A:A,[1]TDSheet!$A:$AG,33,0)</f>
        <v>110.6</v>
      </c>
      <c r="AH82" s="13">
        <f>VLOOKUP(A:A,[3]TDSheet!$A:$D,4,0)</f>
        <v>96</v>
      </c>
      <c r="AI82" s="13" t="str">
        <f>VLOOKUP(A:A,[1]TDSheet!$A:$AI,35,0)</f>
        <v>октяб</v>
      </c>
      <c r="AJ82" s="13">
        <f t="shared" si="21"/>
        <v>0</v>
      </c>
      <c r="AK82" s="13">
        <f t="shared" si="22"/>
        <v>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217.24700000000001</v>
      </c>
      <c r="D83" s="8">
        <v>209.07300000000001</v>
      </c>
      <c r="E83" s="8">
        <v>222.79599999999999</v>
      </c>
      <c r="F83" s="8">
        <v>190.6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226.101</v>
      </c>
      <c r="K83" s="13">
        <f t="shared" si="17"/>
        <v>-3.3050000000000068</v>
      </c>
      <c r="L83" s="13">
        <f>VLOOKUP(A:A,[1]TDSheet!$A:$V,22,0)</f>
        <v>60</v>
      </c>
      <c r="M83" s="13">
        <f>VLOOKUP(A:A,[1]TDSheet!$A:$X,24,0)</f>
        <v>50</v>
      </c>
      <c r="N83" s="13"/>
      <c r="O83" s="13"/>
      <c r="P83" s="13"/>
      <c r="Q83" s="13"/>
      <c r="R83" s="13"/>
      <c r="S83" s="13"/>
      <c r="T83" s="13"/>
      <c r="U83" s="13"/>
      <c r="V83" s="15"/>
      <c r="W83" s="13">
        <f t="shared" si="18"/>
        <v>44.559199999999997</v>
      </c>
      <c r="X83" s="15">
        <v>50</v>
      </c>
      <c r="Y83" s="16">
        <f t="shared" si="19"/>
        <v>7.8681843480134299</v>
      </c>
      <c r="Z83" s="13">
        <f t="shared" si="20"/>
        <v>4.2774556096159717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65.90979999999999</v>
      </c>
      <c r="AF83" s="13">
        <f>VLOOKUP(A:A,[1]TDSheet!$A:$AF,32,0)</f>
        <v>43.490200000000002</v>
      </c>
      <c r="AG83" s="13">
        <f>VLOOKUP(A:A,[1]TDSheet!$A:$AG,33,0)</f>
        <v>44.248200000000004</v>
      </c>
      <c r="AH83" s="13">
        <f>VLOOKUP(A:A,[3]TDSheet!$A:$D,4,0)</f>
        <v>36.101999999999997</v>
      </c>
      <c r="AI83" s="13">
        <f>VLOOKUP(A:A,[1]TDSheet!$A:$AI,35,0)</f>
        <v>0</v>
      </c>
      <c r="AJ83" s="13">
        <f t="shared" si="21"/>
        <v>0</v>
      </c>
      <c r="AK83" s="13">
        <f t="shared" si="22"/>
        <v>50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96</v>
      </c>
      <c r="D84" s="8">
        <v>384</v>
      </c>
      <c r="E84" s="8">
        <v>226</v>
      </c>
      <c r="F84" s="8">
        <v>250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257</v>
      </c>
      <c r="K84" s="13">
        <f t="shared" si="17"/>
        <v>-31</v>
      </c>
      <c r="L84" s="13">
        <f>VLOOKUP(A:A,[1]TDSheet!$A:$V,22,0)</f>
        <v>0</v>
      </c>
      <c r="M84" s="13">
        <f>VLOOKUP(A:A,[1]TDSheet!$A:$X,24,0)</f>
        <v>50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18"/>
        <v>45.2</v>
      </c>
      <c r="X84" s="15">
        <v>60</v>
      </c>
      <c r="Y84" s="16">
        <f t="shared" si="19"/>
        <v>7.9646017699115035</v>
      </c>
      <c r="Z84" s="13">
        <f t="shared" si="20"/>
        <v>5.5309734513274336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51.6</v>
      </c>
      <c r="AF84" s="13">
        <f>VLOOKUP(A:A,[1]TDSheet!$A:$AF,32,0)</f>
        <v>52</v>
      </c>
      <c r="AG84" s="13">
        <f>VLOOKUP(A:A,[1]TDSheet!$A:$AG,33,0)</f>
        <v>55.6</v>
      </c>
      <c r="AH84" s="13">
        <f>VLOOKUP(A:A,[3]TDSheet!$A:$D,4,0)</f>
        <v>49</v>
      </c>
      <c r="AI84" s="13">
        <f>VLOOKUP(A:A,[1]TDSheet!$A:$AI,35,0)</f>
        <v>0</v>
      </c>
      <c r="AJ84" s="13">
        <f t="shared" si="21"/>
        <v>0</v>
      </c>
      <c r="AK84" s="13">
        <f t="shared" si="22"/>
        <v>24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93.15</v>
      </c>
      <c r="D85" s="8">
        <v>52.32</v>
      </c>
      <c r="E85" s="8">
        <v>63.497999999999998</v>
      </c>
      <c r="F85" s="8">
        <v>76.236999999999995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67.099999999999994</v>
      </c>
      <c r="K85" s="13">
        <f t="shared" si="17"/>
        <v>-3.6019999999999968</v>
      </c>
      <c r="L85" s="13">
        <f>VLOOKUP(A:A,[1]TDSheet!$A:$V,22,0)</f>
        <v>0</v>
      </c>
      <c r="M85" s="13">
        <f>VLOOKUP(A:A,[1]TDSheet!$A:$X,24,0)</f>
        <v>20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18"/>
        <v>12.6996</v>
      </c>
      <c r="X85" s="15">
        <v>10</v>
      </c>
      <c r="Y85" s="16">
        <f t="shared" si="19"/>
        <v>8.3653815868216324</v>
      </c>
      <c r="Z85" s="13">
        <f t="shared" si="20"/>
        <v>6.0031024599199974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20.174799999999998</v>
      </c>
      <c r="AF85" s="13">
        <f>VLOOKUP(A:A,[1]TDSheet!$A:$AF,32,0)</f>
        <v>12.748999999999999</v>
      </c>
      <c r="AG85" s="13">
        <f>VLOOKUP(A:A,[1]TDSheet!$A:$AG,33,0)</f>
        <v>14.471799999999998</v>
      </c>
      <c r="AH85" s="13">
        <f>VLOOKUP(A:A,[3]TDSheet!$A:$D,4,0)</f>
        <v>8.58</v>
      </c>
      <c r="AI85" s="13">
        <f>VLOOKUP(A:A,[1]TDSheet!$A:$AI,35,0)</f>
        <v>0</v>
      </c>
      <c r="AJ85" s="13">
        <f t="shared" si="21"/>
        <v>0</v>
      </c>
      <c r="AK85" s="13">
        <f t="shared" si="22"/>
        <v>10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642</v>
      </c>
      <c r="D86" s="8">
        <v>431</v>
      </c>
      <c r="E86" s="8">
        <v>575</v>
      </c>
      <c r="F86" s="8">
        <v>466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601</v>
      </c>
      <c r="K86" s="13">
        <f t="shared" si="17"/>
        <v>-26</v>
      </c>
      <c r="L86" s="13">
        <f>VLOOKUP(A:A,[1]TDSheet!$A:$V,22,0)</f>
        <v>100</v>
      </c>
      <c r="M86" s="13">
        <f>VLOOKUP(A:A,[1]TDSheet!$A:$X,24,0)</f>
        <v>100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18"/>
        <v>115</v>
      </c>
      <c r="X86" s="15">
        <v>250</v>
      </c>
      <c r="Y86" s="16">
        <f t="shared" si="19"/>
        <v>7.965217391304348</v>
      </c>
      <c r="Z86" s="13">
        <f t="shared" si="20"/>
        <v>4.052173913043478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123</v>
      </c>
      <c r="AF86" s="13">
        <f>VLOOKUP(A:A,[1]TDSheet!$A:$AF,32,0)</f>
        <v>144.6</v>
      </c>
      <c r="AG86" s="13">
        <f>VLOOKUP(A:A,[1]TDSheet!$A:$AG,33,0)</f>
        <v>121.8</v>
      </c>
      <c r="AH86" s="13">
        <f>VLOOKUP(A:A,[3]TDSheet!$A:$D,4,0)</f>
        <v>113</v>
      </c>
      <c r="AI86" s="13">
        <f>VLOOKUP(A:A,[1]TDSheet!$A:$AI,35,0)</f>
        <v>0</v>
      </c>
      <c r="AJ86" s="13">
        <f t="shared" si="21"/>
        <v>0</v>
      </c>
      <c r="AK86" s="13">
        <f t="shared" si="22"/>
        <v>50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639</v>
      </c>
      <c r="D87" s="8">
        <v>277</v>
      </c>
      <c r="E87" s="8">
        <v>374</v>
      </c>
      <c r="F87" s="8">
        <v>535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375</v>
      </c>
      <c r="K87" s="13">
        <f t="shared" si="17"/>
        <v>-1</v>
      </c>
      <c r="L87" s="13">
        <f>VLOOKUP(A:A,[1]TDSheet!$A:$V,22,0)</f>
        <v>0</v>
      </c>
      <c r="M87" s="13">
        <f>VLOOKUP(A:A,[1]TDSheet!$A:$X,24,0)</f>
        <v>50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18"/>
        <v>74.8</v>
      </c>
      <c r="X87" s="15"/>
      <c r="Y87" s="16">
        <f t="shared" si="19"/>
        <v>7.8208556149732624</v>
      </c>
      <c r="Z87" s="13">
        <f t="shared" si="20"/>
        <v>7.1524064171122994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192.2</v>
      </c>
      <c r="AF87" s="13">
        <f>VLOOKUP(A:A,[1]TDSheet!$A:$AF,32,0)</f>
        <v>141</v>
      </c>
      <c r="AG87" s="13">
        <f>VLOOKUP(A:A,[1]TDSheet!$A:$AG,33,0)</f>
        <v>66</v>
      </c>
      <c r="AH87" s="13">
        <f>VLOOKUP(A:A,[3]TDSheet!$A:$D,4,0)</f>
        <v>36</v>
      </c>
      <c r="AI87" s="13" t="str">
        <f>VLOOKUP(A:A,[1]TDSheet!$A:$AI,35,0)</f>
        <v>оконч</v>
      </c>
      <c r="AJ87" s="13">
        <f t="shared" si="21"/>
        <v>0</v>
      </c>
      <c r="AK87" s="13">
        <f t="shared" si="22"/>
        <v>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134.86099999999999</v>
      </c>
      <c r="D88" s="8">
        <v>700.54499999999996</v>
      </c>
      <c r="E88" s="8">
        <v>451.61399999999998</v>
      </c>
      <c r="F88" s="8">
        <v>374.93700000000001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461.714</v>
      </c>
      <c r="K88" s="13">
        <f t="shared" si="17"/>
        <v>-10.100000000000023</v>
      </c>
      <c r="L88" s="13">
        <f>VLOOKUP(A:A,[1]TDSheet!$A:$V,22,0)</f>
        <v>120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18"/>
        <v>90.322800000000001</v>
      </c>
      <c r="X88" s="15">
        <v>120</v>
      </c>
      <c r="Y88" s="16">
        <f t="shared" si="19"/>
        <v>7.915354705567144</v>
      </c>
      <c r="Z88" s="13">
        <f t="shared" si="20"/>
        <v>4.1510781330959627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84.976599999999991</v>
      </c>
      <c r="AF88" s="13">
        <f>VLOOKUP(A:A,[1]TDSheet!$A:$AF,32,0)</f>
        <v>83.524199999999993</v>
      </c>
      <c r="AG88" s="13">
        <f>VLOOKUP(A:A,[1]TDSheet!$A:$AG,33,0)</f>
        <v>92.956800000000001</v>
      </c>
      <c r="AH88" s="13">
        <f>VLOOKUP(A:A,[3]TDSheet!$A:$D,4,0)</f>
        <v>48.707999999999998</v>
      </c>
      <c r="AI88" s="13">
        <f>VLOOKUP(A:A,[1]TDSheet!$A:$AI,35,0)</f>
        <v>0</v>
      </c>
      <c r="AJ88" s="13">
        <f t="shared" si="21"/>
        <v>0</v>
      </c>
      <c r="AK88" s="13">
        <f t="shared" si="22"/>
        <v>120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1475.527</v>
      </c>
      <c r="D89" s="8">
        <v>6868.75</v>
      </c>
      <c r="E89" s="8">
        <v>4403.63</v>
      </c>
      <c r="F89" s="8">
        <v>3862.7939999999999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4522.5600000000004</v>
      </c>
      <c r="K89" s="13">
        <f t="shared" si="17"/>
        <v>-118.93000000000029</v>
      </c>
      <c r="L89" s="13">
        <f>VLOOKUP(A:A,[1]TDSheet!$A:$V,22,0)</f>
        <v>500</v>
      </c>
      <c r="M89" s="13">
        <f>VLOOKUP(A:A,[1]TDSheet!$A:$X,24,0)</f>
        <v>1300</v>
      </c>
      <c r="N89" s="13"/>
      <c r="O89" s="13"/>
      <c r="P89" s="13"/>
      <c r="Q89" s="13"/>
      <c r="R89" s="13"/>
      <c r="S89" s="13"/>
      <c r="T89" s="13"/>
      <c r="U89" s="13"/>
      <c r="V89" s="15">
        <v>700</v>
      </c>
      <c r="W89" s="13">
        <f t="shared" si="18"/>
        <v>880.726</v>
      </c>
      <c r="X89" s="15">
        <v>550</v>
      </c>
      <c r="Y89" s="16">
        <f t="shared" si="19"/>
        <v>7.8489723251045156</v>
      </c>
      <c r="Z89" s="13">
        <f t="shared" si="20"/>
        <v>4.385920252155608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864.83359999999993</v>
      </c>
      <c r="AF89" s="13">
        <f>VLOOKUP(A:A,[1]TDSheet!$A:$AF,32,0)</f>
        <v>823.68780000000004</v>
      </c>
      <c r="AG89" s="13">
        <f>VLOOKUP(A:A,[1]TDSheet!$A:$AG,33,0)</f>
        <v>924.17520000000002</v>
      </c>
      <c r="AH89" s="13">
        <f>VLOOKUP(A:A,[3]TDSheet!$A:$D,4,0)</f>
        <v>811.89300000000003</v>
      </c>
      <c r="AI89" s="13" t="str">
        <f>VLOOKUP(A:A,[1]TDSheet!$A:$AI,35,0)</f>
        <v>октяб</v>
      </c>
      <c r="AJ89" s="13">
        <f t="shared" si="21"/>
        <v>700</v>
      </c>
      <c r="AK89" s="13">
        <f t="shared" si="22"/>
        <v>550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2765.3739999999998</v>
      </c>
      <c r="D90" s="8">
        <v>6579.9930000000004</v>
      </c>
      <c r="E90" s="8">
        <v>5011.1499999999996</v>
      </c>
      <c r="F90" s="8">
        <v>4231.7070000000003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5132.9930000000004</v>
      </c>
      <c r="K90" s="13">
        <f t="shared" si="17"/>
        <v>-121.84300000000076</v>
      </c>
      <c r="L90" s="13">
        <f>VLOOKUP(A:A,[1]TDSheet!$A:$V,22,0)</f>
        <v>500</v>
      </c>
      <c r="M90" s="13">
        <f>VLOOKUP(A:A,[1]TDSheet!$A:$X,24,0)</f>
        <v>1300</v>
      </c>
      <c r="N90" s="13"/>
      <c r="O90" s="13"/>
      <c r="P90" s="13"/>
      <c r="Q90" s="13"/>
      <c r="R90" s="13"/>
      <c r="S90" s="13"/>
      <c r="T90" s="13"/>
      <c r="U90" s="13"/>
      <c r="V90" s="15">
        <v>1000</v>
      </c>
      <c r="W90" s="13">
        <f t="shared" si="18"/>
        <v>975.40879999999993</v>
      </c>
      <c r="X90" s="15">
        <v>700</v>
      </c>
      <c r="Y90" s="16">
        <f t="shared" si="19"/>
        <v>7.9266324027423174</v>
      </c>
      <c r="Z90" s="13">
        <f t="shared" si="20"/>
        <v>4.3383932972513684</v>
      </c>
      <c r="AA90" s="13"/>
      <c r="AB90" s="13"/>
      <c r="AC90" s="13"/>
      <c r="AD90" s="13">
        <f>VLOOKUP(A:A,[1]TDSheet!$A:$AD,30,0)</f>
        <v>134.10599999999999</v>
      </c>
      <c r="AE90" s="13">
        <f>VLOOKUP(A:A,[1]TDSheet!$A:$AE,31,0)</f>
        <v>1370.1155999999999</v>
      </c>
      <c r="AF90" s="13">
        <f>VLOOKUP(A:A,[1]TDSheet!$A:$AF,32,0)</f>
        <v>1247.0293999999999</v>
      </c>
      <c r="AG90" s="13">
        <f>VLOOKUP(A:A,[1]TDSheet!$A:$AG,33,0)</f>
        <v>1050.6838</v>
      </c>
      <c r="AH90" s="13">
        <f>VLOOKUP(A:A,[3]TDSheet!$A:$D,4,0)</f>
        <v>920.64200000000005</v>
      </c>
      <c r="AI90" s="13" t="str">
        <f>VLOOKUP(A:A,[1]TDSheet!$A:$AI,35,0)</f>
        <v>оконч</v>
      </c>
      <c r="AJ90" s="13">
        <f t="shared" si="21"/>
        <v>1000</v>
      </c>
      <c r="AK90" s="13">
        <f t="shared" si="22"/>
        <v>700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1421.9190000000001</v>
      </c>
      <c r="D91" s="8">
        <v>11659.359</v>
      </c>
      <c r="E91" s="8">
        <v>7053.77</v>
      </c>
      <c r="F91" s="8">
        <v>5905.451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7265.7579999999998</v>
      </c>
      <c r="K91" s="13">
        <f t="shared" si="17"/>
        <v>-211.98799999999937</v>
      </c>
      <c r="L91" s="13">
        <f>VLOOKUP(A:A,[1]TDSheet!$A:$V,22,0)</f>
        <v>1100</v>
      </c>
      <c r="M91" s="13">
        <f>VLOOKUP(A:A,[1]TDSheet!$A:$X,24,0)</f>
        <v>2100</v>
      </c>
      <c r="N91" s="13"/>
      <c r="O91" s="13"/>
      <c r="P91" s="13"/>
      <c r="Q91" s="13"/>
      <c r="R91" s="13"/>
      <c r="S91" s="13"/>
      <c r="T91" s="13"/>
      <c r="U91" s="13"/>
      <c r="V91" s="15">
        <v>1200</v>
      </c>
      <c r="W91" s="13">
        <f t="shared" si="18"/>
        <v>1386.7182</v>
      </c>
      <c r="X91" s="15">
        <v>850</v>
      </c>
      <c r="Y91" s="16">
        <f t="shared" si="19"/>
        <v>8.0444974328598278</v>
      </c>
      <c r="Z91" s="13">
        <f t="shared" si="20"/>
        <v>4.2585804383327481</v>
      </c>
      <c r="AA91" s="13"/>
      <c r="AB91" s="13"/>
      <c r="AC91" s="13"/>
      <c r="AD91" s="13">
        <f>VLOOKUP(A:A,[1]TDSheet!$A:$AD,30,0)</f>
        <v>120.179</v>
      </c>
      <c r="AE91" s="13">
        <f>VLOOKUP(A:A,[1]TDSheet!$A:$AE,31,0)</f>
        <v>1273.5524</v>
      </c>
      <c r="AF91" s="13">
        <f>VLOOKUP(A:A,[1]TDSheet!$A:$AF,32,0)</f>
        <v>1427.7892000000002</v>
      </c>
      <c r="AG91" s="13">
        <f>VLOOKUP(A:A,[1]TDSheet!$A:$AG,33,0)</f>
        <v>1448.8162</v>
      </c>
      <c r="AH91" s="13">
        <f>VLOOKUP(A:A,[3]TDSheet!$A:$D,4,0)</f>
        <v>1331.376</v>
      </c>
      <c r="AI91" s="13" t="str">
        <f>VLOOKUP(A:A,[1]TDSheet!$A:$AI,35,0)</f>
        <v>октяб, жц</v>
      </c>
      <c r="AJ91" s="13">
        <f t="shared" si="21"/>
        <v>1200</v>
      </c>
      <c r="AK91" s="13">
        <f t="shared" si="22"/>
        <v>850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178.40100000000001</v>
      </c>
      <c r="D92" s="8">
        <v>192.45</v>
      </c>
      <c r="E92" s="8">
        <v>178.018</v>
      </c>
      <c r="F92" s="8">
        <v>192.833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181.209</v>
      </c>
      <c r="K92" s="13">
        <f t="shared" si="17"/>
        <v>-3.1910000000000025</v>
      </c>
      <c r="L92" s="13">
        <f>VLOOKUP(A:A,[1]TDSheet!$A:$V,22,0)</f>
        <v>0</v>
      </c>
      <c r="M92" s="13">
        <f>VLOOKUP(A:A,[1]TDSheet!$A:$X,24,0)</f>
        <v>50</v>
      </c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18"/>
        <v>35.6036</v>
      </c>
      <c r="X92" s="15">
        <v>50</v>
      </c>
      <c r="Y92" s="16">
        <f t="shared" si="19"/>
        <v>8.2248143446168349</v>
      </c>
      <c r="Z92" s="13">
        <f t="shared" si="20"/>
        <v>5.4161096068936851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40.779000000000003</v>
      </c>
      <c r="AF92" s="13">
        <f>VLOOKUP(A:A,[1]TDSheet!$A:$AF,32,0)</f>
        <v>48.795200000000001</v>
      </c>
      <c r="AG92" s="13">
        <f>VLOOKUP(A:A,[1]TDSheet!$A:$AG,33,0)</f>
        <v>39.6952</v>
      </c>
      <c r="AH92" s="13">
        <f>VLOOKUP(A:A,[3]TDSheet!$A:$D,4,0)</f>
        <v>45.624000000000002</v>
      </c>
      <c r="AI92" s="13">
        <f>VLOOKUP(A:A,[1]TDSheet!$A:$AI,35,0)</f>
        <v>0</v>
      </c>
      <c r="AJ92" s="13">
        <f t="shared" si="21"/>
        <v>0</v>
      </c>
      <c r="AK92" s="13">
        <f t="shared" si="22"/>
        <v>50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17</v>
      </c>
      <c r="D93" s="8">
        <v>268</v>
      </c>
      <c r="E93" s="8">
        <v>99</v>
      </c>
      <c r="F93" s="8">
        <v>179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109</v>
      </c>
      <c r="K93" s="13">
        <f t="shared" si="17"/>
        <v>-10</v>
      </c>
      <c r="L93" s="13">
        <f>VLOOKUP(A:A,[1]TDSheet!$A:$V,22,0)</f>
        <v>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18"/>
        <v>19.8</v>
      </c>
      <c r="X93" s="15"/>
      <c r="Y93" s="16">
        <f t="shared" si="19"/>
        <v>9.0404040404040398</v>
      </c>
      <c r="Z93" s="13">
        <f t="shared" si="20"/>
        <v>9.0404040404040398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28.8</v>
      </c>
      <c r="AF93" s="13">
        <f>VLOOKUP(A:A,[1]TDSheet!$A:$AF,32,0)</f>
        <v>26.8</v>
      </c>
      <c r="AG93" s="13">
        <f>VLOOKUP(A:A,[1]TDSheet!$A:$AG,33,0)</f>
        <v>31</v>
      </c>
      <c r="AH93" s="13">
        <f>VLOOKUP(A:A,[3]TDSheet!$A:$D,4,0)</f>
        <v>23</v>
      </c>
      <c r="AI93" s="13">
        <f>VLOOKUP(A:A,[1]TDSheet!$A:$AI,35,0)</f>
        <v>0</v>
      </c>
      <c r="AJ93" s="13">
        <f t="shared" si="21"/>
        <v>0</v>
      </c>
      <c r="AK93" s="13">
        <f t="shared" si="22"/>
        <v>0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73.135999999999996</v>
      </c>
      <c r="D94" s="8">
        <v>17.463000000000001</v>
      </c>
      <c r="E94" s="8">
        <v>31.545000000000002</v>
      </c>
      <c r="F94" s="8">
        <v>59.054000000000002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30.1</v>
      </c>
      <c r="K94" s="13">
        <f t="shared" si="17"/>
        <v>1.4450000000000003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18"/>
        <v>6.3090000000000002</v>
      </c>
      <c r="X94" s="15"/>
      <c r="Y94" s="16">
        <f t="shared" si="19"/>
        <v>9.3602789665557147</v>
      </c>
      <c r="Z94" s="13">
        <f t="shared" si="20"/>
        <v>9.3602789665557147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9.5841999999999992</v>
      </c>
      <c r="AF94" s="13">
        <f>VLOOKUP(A:A,[1]TDSheet!$A:$AF,32,0)</f>
        <v>8.7105999999999995</v>
      </c>
      <c r="AG94" s="13">
        <f>VLOOKUP(A:A,[1]TDSheet!$A:$AG,33,0)</f>
        <v>6.6574</v>
      </c>
      <c r="AH94" s="13">
        <v>0</v>
      </c>
      <c r="AI94" s="13" t="str">
        <f>VLOOKUP(A:A,[1]TDSheet!$A:$AI,35,0)</f>
        <v>увел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310</v>
      </c>
      <c r="D95" s="8">
        <v>2485</v>
      </c>
      <c r="E95" s="8">
        <v>1728</v>
      </c>
      <c r="F95" s="8">
        <v>1018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1790</v>
      </c>
      <c r="K95" s="13">
        <f t="shared" si="17"/>
        <v>-62</v>
      </c>
      <c r="L95" s="13">
        <f>VLOOKUP(A:A,[1]TDSheet!$A:$V,22,0)</f>
        <v>250</v>
      </c>
      <c r="M95" s="13">
        <f>VLOOKUP(A:A,[1]TDSheet!$A:$X,24,0)</f>
        <v>350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18"/>
        <v>265.2</v>
      </c>
      <c r="X95" s="15">
        <v>450</v>
      </c>
      <c r="Y95" s="16">
        <f t="shared" si="19"/>
        <v>7.797888386123681</v>
      </c>
      <c r="Z95" s="13">
        <f t="shared" si="20"/>
        <v>3.8386123680241329</v>
      </c>
      <c r="AA95" s="13"/>
      <c r="AB95" s="13"/>
      <c r="AC95" s="13"/>
      <c r="AD95" s="13">
        <f>VLOOKUP(A:A,[1]TDSheet!$A:$AD,30,0)</f>
        <v>402</v>
      </c>
      <c r="AE95" s="13">
        <f>VLOOKUP(A:A,[1]TDSheet!$A:$AE,31,0)</f>
        <v>261.8</v>
      </c>
      <c r="AF95" s="13">
        <f>VLOOKUP(A:A,[1]TDSheet!$A:$AF,32,0)</f>
        <v>285.39999999999998</v>
      </c>
      <c r="AG95" s="13">
        <f>VLOOKUP(A:A,[1]TDSheet!$A:$AG,33,0)</f>
        <v>280.60000000000002</v>
      </c>
      <c r="AH95" s="13">
        <f>VLOOKUP(A:A,[3]TDSheet!$A:$D,4,0)</f>
        <v>332</v>
      </c>
      <c r="AI95" s="13">
        <f>VLOOKUP(A:A,[1]TDSheet!$A:$AI,35,0)</f>
        <v>0</v>
      </c>
      <c r="AJ95" s="13">
        <f t="shared" si="21"/>
        <v>0</v>
      </c>
      <c r="AK95" s="13">
        <f t="shared" si="22"/>
        <v>135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312</v>
      </c>
      <c r="D96" s="8">
        <v>904</v>
      </c>
      <c r="E96" s="8">
        <v>672</v>
      </c>
      <c r="F96" s="8">
        <v>522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701</v>
      </c>
      <c r="K96" s="13">
        <f t="shared" si="17"/>
        <v>-29</v>
      </c>
      <c r="L96" s="13">
        <f>VLOOKUP(A:A,[1]TDSheet!$A:$V,22,0)</f>
        <v>150</v>
      </c>
      <c r="M96" s="13">
        <f>VLOOKUP(A:A,[1]TDSheet!$A:$X,24,0)</f>
        <v>160</v>
      </c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18"/>
        <v>134.4</v>
      </c>
      <c r="X96" s="15">
        <v>220</v>
      </c>
      <c r="Y96" s="16">
        <f t="shared" si="19"/>
        <v>7.8273809523809517</v>
      </c>
      <c r="Z96" s="13">
        <f t="shared" si="20"/>
        <v>3.8839285714285712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156</v>
      </c>
      <c r="AF96" s="13">
        <f>VLOOKUP(A:A,[1]TDSheet!$A:$AF,32,0)</f>
        <v>155.19999999999999</v>
      </c>
      <c r="AG96" s="13">
        <f>VLOOKUP(A:A,[1]TDSheet!$A:$AG,33,0)</f>
        <v>141.80000000000001</v>
      </c>
      <c r="AH96" s="13">
        <f>VLOOKUP(A:A,[3]TDSheet!$A:$D,4,0)</f>
        <v>140</v>
      </c>
      <c r="AI96" s="13">
        <f>VLOOKUP(A:A,[1]TDSheet!$A:$AI,35,0)</f>
        <v>0</v>
      </c>
      <c r="AJ96" s="13">
        <f t="shared" si="21"/>
        <v>0</v>
      </c>
      <c r="AK96" s="13">
        <f t="shared" si="22"/>
        <v>66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336</v>
      </c>
      <c r="D97" s="8">
        <v>1996</v>
      </c>
      <c r="E97" s="8">
        <v>1623</v>
      </c>
      <c r="F97" s="8">
        <v>665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1674</v>
      </c>
      <c r="K97" s="13">
        <f t="shared" si="17"/>
        <v>-51</v>
      </c>
      <c r="L97" s="13">
        <f>VLOOKUP(A:A,[1]TDSheet!$A:$V,22,0)</f>
        <v>250</v>
      </c>
      <c r="M97" s="13">
        <f>VLOOKUP(A:A,[1]TDSheet!$A:$X,24,0)</f>
        <v>250</v>
      </c>
      <c r="N97" s="13"/>
      <c r="O97" s="13"/>
      <c r="P97" s="13"/>
      <c r="Q97" s="13"/>
      <c r="R97" s="13"/>
      <c r="S97" s="13"/>
      <c r="T97" s="13"/>
      <c r="U97" s="13"/>
      <c r="V97" s="15"/>
      <c r="W97" s="13">
        <f t="shared" si="18"/>
        <v>204.6</v>
      </c>
      <c r="X97" s="15">
        <v>450</v>
      </c>
      <c r="Y97" s="16">
        <f t="shared" si="19"/>
        <v>7.8934506353861194</v>
      </c>
      <c r="Z97" s="13">
        <f t="shared" si="20"/>
        <v>3.2502443792766376</v>
      </c>
      <c r="AA97" s="13"/>
      <c r="AB97" s="13"/>
      <c r="AC97" s="13"/>
      <c r="AD97" s="13">
        <f>VLOOKUP(A:A,[1]TDSheet!$A:$AD,30,0)</f>
        <v>600</v>
      </c>
      <c r="AE97" s="13">
        <f>VLOOKUP(A:A,[1]TDSheet!$A:$AE,31,0)</f>
        <v>221.4</v>
      </c>
      <c r="AF97" s="13">
        <f>VLOOKUP(A:A,[1]TDSheet!$A:$AF,32,0)</f>
        <v>205.8</v>
      </c>
      <c r="AG97" s="13">
        <f>VLOOKUP(A:A,[1]TDSheet!$A:$AG,33,0)</f>
        <v>202.6</v>
      </c>
      <c r="AH97" s="13">
        <f>VLOOKUP(A:A,[3]TDSheet!$A:$D,4,0)</f>
        <v>263</v>
      </c>
      <c r="AI97" s="13">
        <f>VLOOKUP(A:A,[1]TDSheet!$A:$AI,35,0)</f>
        <v>0</v>
      </c>
      <c r="AJ97" s="13">
        <f t="shared" si="21"/>
        <v>0</v>
      </c>
      <c r="AK97" s="13">
        <f t="shared" si="22"/>
        <v>135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377</v>
      </c>
      <c r="D98" s="8">
        <v>839</v>
      </c>
      <c r="E98" s="8">
        <v>675</v>
      </c>
      <c r="F98" s="8">
        <v>505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718</v>
      </c>
      <c r="K98" s="13">
        <f t="shared" si="17"/>
        <v>-43</v>
      </c>
      <c r="L98" s="13">
        <f>VLOOKUP(A:A,[1]TDSheet!$A:$V,22,0)</f>
        <v>160</v>
      </c>
      <c r="M98" s="13">
        <f>VLOOKUP(A:A,[1]TDSheet!$A:$X,24,0)</f>
        <v>180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18"/>
        <v>135</v>
      </c>
      <c r="X98" s="15">
        <v>220</v>
      </c>
      <c r="Y98" s="16">
        <f t="shared" si="19"/>
        <v>7.8888888888888893</v>
      </c>
      <c r="Z98" s="13">
        <f t="shared" si="20"/>
        <v>3.7407407407407409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150</v>
      </c>
      <c r="AF98" s="13">
        <f>VLOOKUP(A:A,[1]TDSheet!$A:$AF,32,0)</f>
        <v>143</v>
      </c>
      <c r="AG98" s="13">
        <f>VLOOKUP(A:A,[1]TDSheet!$A:$AG,33,0)</f>
        <v>141.4</v>
      </c>
      <c r="AH98" s="13">
        <f>VLOOKUP(A:A,[3]TDSheet!$A:$D,4,0)</f>
        <v>155</v>
      </c>
      <c r="AI98" s="13">
        <f>VLOOKUP(A:A,[1]TDSheet!$A:$AI,35,0)</f>
        <v>0</v>
      </c>
      <c r="AJ98" s="13">
        <f t="shared" si="21"/>
        <v>0</v>
      </c>
      <c r="AK98" s="13">
        <f t="shared" si="22"/>
        <v>66</v>
      </c>
      <c r="AL98" s="13"/>
      <c r="AM98" s="13"/>
      <c r="AN98" s="13"/>
    </row>
    <row r="99" spans="1:40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17"/>
        <v>0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18"/>
        <v>0</v>
      </c>
      <c r="X99" s="15"/>
      <c r="Y99" s="16" t="e">
        <f t="shared" si="19"/>
        <v>#DIV/0!</v>
      </c>
      <c r="Z99" s="13" t="e">
        <f t="shared" si="20"/>
        <v>#DIV/0!</v>
      </c>
      <c r="AA99" s="13"/>
      <c r="AB99" s="13"/>
      <c r="AC99" s="13"/>
      <c r="AD99" s="13">
        <f>VLOOKUP(A:A,[1]TDSheet!$A:$AD,30,0)</f>
        <v>102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13</v>
      </c>
      <c r="D100" s="8"/>
      <c r="E100" s="8">
        <v>2</v>
      </c>
      <c r="F100" s="8">
        <v>11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4</v>
      </c>
      <c r="K100" s="13">
        <f t="shared" si="17"/>
        <v>-2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18"/>
        <v>0.4</v>
      </c>
      <c r="X100" s="15"/>
      <c r="Y100" s="16">
        <f t="shared" si="19"/>
        <v>27.5</v>
      </c>
      <c r="Z100" s="13">
        <f t="shared" si="20"/>
        <v>27.5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</v>
      </c>
      <c r="AF100" s="13">
        <f>VLOOKUP(A:A,[1]TDSheet!$A:$AF,32,0)</f>
        <v>1.4</v>
      </c>
      <c r="AG100" s="13">
        <f>VLOOKUP(A:A,[1]TDSheet!$A:$AG,33,0)</f>
        <v>1.4</v>
      </c>
      <c r="AH100" s="13">
        <v>0</v>
      </c>
      <c r="AI100" s="18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278</v>
      </c>
      <c r="D101" s="8">
        <v>469</v>
      </c>
      <c r="E101" s="8">
        <v>306</v>
      </c>
      <c r="F101" s="8">
        <v>437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314</v>
      </c>
      <c r="K101" s="13">
        <f t="shared" si="17"/>
        <v>-8</v>
      </c>
      <c r="L101" s="13">
        <f>VLOOKUP(A:A,[1]TDSheet!$A:$V,22,0)</f>
        <v>0</v>
      </c>
      <c r="M101" s="13">
        <f>VLOOKUP(A:A,[1]TDSheet!$A:$X,24,0)</f>
        <v>80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61.2</v>
      </c>
      <c r="X101" s="15">
        <v>50</v>
      </c>
      <c r="Y101" s="16">
        <f t="shared" si="19"/>
        <v>9.2647058823529402</v>
      </c>
      <c r="Z101" s="13">
        <f t="shared" si="20"/>
        <v>7.140522875816993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68.599999999999994</v>
      </c>
      <c r="AF101" s="13">
        <f>VLOOKUP(A:A,[1]TDSheet!$A:$AF,32,0)</f>
        <v>67</v>
      </c>
      <c r="AG101" s="13">
        <f>VLOOKUP(A:A,[1]TDSheet!$A:$AG,33,0)</f>
        <v>74.2</v>
      </c>
      <c r="AH101" s="13">
        <f>VLOOKUP(A:A,[3]TDSheet!$A:$D,4,0)</f>
        <v>70</v>
      </c>
      <c r="AI101" s="13" t="str">
        <f>VLOOKUP(A:A,[1]TDSheet!$A:$AI,35,0)</f>
        <v>выв?</v>
      </c>
      <c r="AJ101" s="13">
        <f t="shared" si="21"/>
        <v>0</v>
      </c>
      <c r="AK101" s="13">
        <f t="shared" si="22"/>
        <v>6</v>
      </c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38</v>
      </c>
      <c r="D102" s="8">
        <v>1687</v>
      </c>
      <c r="E102" s="8">
        <v>669</v>
      </c>
      <c r="F102" s="8">
        <v>1023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718</v>
      </c>
      <c r="K102" s="13">
        <f t="shared" si="17"/>
        <v>-49</v>
      </c>
      <c r="L102" s="13">
        <f>VLOOKUP(A:A,[1]TDSheet!$A:$V,22,0)</f>
        <v>0</v>
      </c>
      <c r="M102" s="13">
        <f>VLOOKUP(A:A,[1]TDSheet!$A:$X,24,0)</f>
        <v>150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18"/>
        <v>133.80000000000001</v>
      </c>
      <c r="X102" s="15">
        <v>100</v>
      </c>
      <c r="Y102" s="16">
        <f t="shared" si="19"/>
        <v>9.5142002989536607</v>
      </c>
      <c r="Z102" s="13">
        <f t="shared" si="20"/>
        <v>7.6457399103139005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70.2</v>
      </c>
      <c r="AF102" s="13">
        <f>VLOOKUP(A:A,[1]TDSheet!$A:$AF,32,0)</f>
        <v>104.6</v>
      </c>
      <c r="AG102" s="13">
        <f>VLOOKUP(A:A,[1]TDSheet!$A:$AG,33,0)</f>
        <v>159.80000000000001</v>
      </c>
      <c r="AH102" s="13">
        <f>VLOOKUP(A:A,[3]TDSheet!$A:$D,4,0)</f>
        <v>71</v>
      </c>
      <c r="AI102" s="13" t="str">
        <f>VLOOKUP(A:A,[1]TDSheet!$A:$AI,35,0)</f>
        <v>Ларин</v>
      </c>
      <c r="AJ102" s="13">
        <f t="shared" si="21"/>
        <v>0</v>
      </c>
      <c r="AK102" s="13">
        <f t="shared" si="22"/>
        <v>7.0000000000000009</v>
      </c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28</v>
      </c>
      <c r="D103" s="8">
        <v>451</v>
      </c>
      <c r="E103" s="8">
        <v>299</v>
      </c>
      <c r="F103" s="8">
        <v>164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327</v>
      </c>
      <c r="K103" s="13">
        <f t="shared" si="17"/>
        <v>-28</v>
      </c>
      <c r="L103" s="13">
        <f>VLOOKUP(A:A,[1]TDSheet!$A:$V,22,0)</f>
        <v>300</v>
      </c>
      <c r="M103" s="13">
        <f>VLOOKUP(A:A,[1]TDSheet!$A:$X,24,0)</f>
        <v>50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59.8</v>
      </c>
      <c r="X103" s="15">
        <v>60</v>
      </c>
      <c r="Y103" s="16">
        <f t="shared" si="19"/>
        <v>9.5986622073578598</v>
      </c>
      <c r="Z103" s="13">
        <f t="shared" si="20"/>
        <v>2.7424749163879598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65</v>
      </c>
      <c r="AF103" s="13">
        <f>VLOOKUP(A:A,[1]TDSheet!$A:$AF,32,0)</f>
        <v>56.2</v>
      </c>
      <c r="AG103" s="13">
        <f>VLOOKUP(A:A,[1]TDSheet!$A:$AG,33,0)</f>
        <v>65.8</v>
      </c>
      <c r="AH103" s="13">
        <f>VLOOKUP(A:A,[3]TDSheet!$A:$D,4,0)</f>
        <v>97</v>
      </c>
      <c r="AI103" s="13">
        <f>VLOOKUP(A:A,[1]TDSheet!$A:$AI,35,0)</f>
        <v>0</v>
      </c>
      <c r="AJ103" s="13">
        <f t="shared" si="21"/>
        <v>0</v>
      </c>
      <c r="AK103" s="13">
        <f t="shared" si="22"/>
        <v>4.2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265</v>
      </c>
      <c r="D104" s="8">
        <v>1620</v>
      </c>
      <c r="E104" s="8">
        <v>541</v>
      </c>
      <c r="F104" s="8">
        <v>1329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552</v>
      </c>
      <c r="K104" s="13">
        <f t="shared" si="17"/>
        <v>-11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108.2</v>
      </c>
      <c r="X104" s="15"/>
      <c r="Y104" s="16">
        <f t="shared" si="19"/>
        <v>12.282809611829943</v>
      </c>
      <c r="Z104" s="13">
        <f t="shared" si="20"/>
        <v>12.282809611829943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111</v>
      </c>
      <c r="AF104" s="13">
        <f>VLOOKUP(A:A,[1]TDSheet!$A:$AF,32,0)</f>
        <v>163.6</v>
      </c>
      <c r="AG104" s="13">
        <f>VLOOKUP(A:A,[1]TDSheet!$A:$AG,33,0)</f>
        <v>166.2</v>
      </c>
      <c r="AH104" s="13">
        <f>VLOOKUP(A:A,[3]TDSheet!$A:$D,4,0)</f>
        <v>87</v>
      </c>
      <c r="AI104" s="13" t="str">
        <f>VLOOKUP(A:A,[1]TDSheet!$A:$AI,35,0)</f>
        <v>Ларин</v>
      </c>
      <c r="AJ104" s="13">
        <f t="shared" si="21"/>
        <v>0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314</v>
      </c>
      <c r="D105" s="8">
        <v>1740</v>
      </c>
      <c r="E105" s="8">
        <v>722</v>
      </c>
      <c r="F105" s="8">
        <v>1284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779</v>
      </c>
      <c r="K105" s="13">
        <f t="shared" si="17"/>
        <v>-57</v>
      </c>
      <c r="L105" s="13">
        <f>VLOOKUP(A:A,[1]TDSheet!$A:$V,22,0)</f>
        <v>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144.4</v>
      </c>
      <c r="X105" s="15">
        <v>50</v>
      </c>
      <c r="Y105" s="16">
        <f t="shared" si="19"/>
        <v>9.9307479224376731</v>
      </c>
      <c r="Z105" s="13">
        <f t="shared" si="20"/>
        <v>8.89196675900277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125.4</v>
      </c>
      <c r="AF105" s="13">
        <f>VLOOKUP(A:A,[1]TDSheet!$A:$AF,32,0)</f>
        <v>175</v>
      </c>
      <c r="AG105" s="13">
        <f>VLOOKUP(A:A,[1]TDSheet!$A:$AG,33,0)</f>
        <v>192.4</v>
      </c>
      <c r="AH105" s="13">
        <f>VLOOKUP(A:A,[3]TDSheet!$A:$D,4,0)</f>
        <v>96</v>
      </c>
      <c r="AI105" s="13" t="str">
        <f>VLOOKUP(A:A,[1]TDSheet!$A:$AI,35,0)</f>
        <v>Ларин</v>
      </c>
      <c r="AJ105" s="13">
        <f t="shared" si="21"/>
        <v>0</v>
      </c>
      <c r="AK105" s="13">
        <f t="shared" si="22"/>
        <v>3.5000000000000004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298</v>
      </c>
      <c r="D106" s="8">
        <v>727</v>
      </c>
      <c r="E106" s="8">
        <v>312</v>
      </c>
      <c r="F106" s="8">
        <v>702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322</v>
      </c>
      <c r="K106" s="13">
        <f t="shared" si="17"/>
        <v>-10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18"/>
        <v>62.4</v>
      </c>
      <c r="X106" s="15"/>
      <c r="Y106" s="16">
        <f t="shared" si="19"/>
        <v>11.25</v>
      </c>
      <c r="Z106" s="13">
        <f t="shared" si="20"/>
        <v>11.25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88.4</v>
      </c>
      <c r="AF106" s="13">
        <f>VLOOKUP(A:A,[1]TDSheet!$A:$AF,32,0)</f>
        <v>75.599999999999994</v>
      </c>
      <c r="AG106" s="13">
        <f>VLOOKUP(A:A,[1]TDSheet!$A:$AG,33,0)</f>
        <v>95</v>
      </c>
      <c r="AH106" s="13">
        <f>VLOOKUP(A:A,[3]TDSheet!$A:$D,4,0)</f>
        <v>58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349</v>
      </c>
      <c r="D107" s="8">
        <v>338</v>
      </c>
      <c r="E107" s="8">
        <v>231</v>
      </c>
      <c r="F107" s="8">
        <v>440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244</v>
      </c>
      <c r="K107" s="13">
        <f t="shared" si="17"/>
        <v>-13</v>
      </c>
      <c r="L107" s="13">
        <f>VLOOKUP(A:A,[1]TDSheet!$A:$V,22,0)</f>
        <v>0</v>
      </c>
      <c r="M107" s="13">
        <f>VLOOKUP(A:A,[1]TDSheet!$A:$X,24,0)</f>
        <v>50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46.2</v>
      </c>
      <c r="X107" s="15"/>
      <c r="Y107" s="16">
        <f t="shared" si="19"/>
        <v>10.606060606060606</v>
      </c>
      <c r="Z107" s="13">
        <f t="shared" si="20"/>
        <v>9.5238095238095237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64</v>
      </c>
      <c r="AF107" s="13">
        <f>VLOOKUP(A:A,[1]TDSheet!$A:$AF,32,0)</f>
        <v>58.4</v>
      </c>
      <c r="AG107" s="13">
        <f>VLOOKUP(A:A,[1]TDSheet!$A:$AG,33,0)</f>
        <v>59.6</v>
      </c>
      <c r="AH107" s="13">
        <f>VLOOKUP(A:A,[3]TDSheet!$A:$D,4,0)</f>
        <v>49</v>
      </c>
      <c r="AI107" s="13" t="str">
        <f>VLOOKUP(A:A,[1]TDSheet!$A:$AI,35,0)</f>
        <v>увел</v>
      </c>
      <c r="AJ107" s="13">
        <f t="shared" si="21"/>
        <v>0</v>
      </c>
      <c r="AK107" s="13">
        <f t="shared" si="22"/>
        <v>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/>
      <c r="D108" s="8">
        <v>168</v>
      </c>
      <c r="E108" s="8">
        <v>0</v>
      </c>
      <c r="F108" s="8">
        <v>168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v>0</v>
      </c>
      <c r="K108" s="13">
        <f t="shared" si="17"/>
        <v>0</v>
      </c>
      <c r="L108" s="13">
        <f>VLOOKUP(A:A,[1]TDSheet!$A:$V,22,0)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18"/>
        <v>0</v>
      </c>
      <c r="X108" s="15"/>
      <c r="Y108" s="16" t="e">
        <f t="shared" si="19"/>
        <v>#DIV/0!</v>
      </c>
      <c r="Z108" s="13" t="e">
        <f t="shared" si="20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0</v>
      </c>
      <c r="AG108" s="13">
        <f>VLOOKUP(A:A,[1]TDSheet!$A:$AG,33,0)</f>
        <v>0</v>
      </c>
      <c r="AH108" s="13">
        <v>0</v>
      </c>
      <c r="AI108" s="13" t="str">
        <f>VLOOKUP(A:A,[1]TDSheet!$A:$AI,35,0)</f>
        <v>увел</v>
      </c>
      <c r="AJ108" s="13">
        <f t="shared" si="21"/>
        <v>0</v>
      </c>
      <c r="AK108" s="13">
        <f t="shared" si="22"/>
        <v>0</v>
      </c>
      <c r="AL108" s="13"/>
      <c r="AM108" s="13"/>
      <c r="AN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2025-10-16T10:36:23Z</dcterms:modified>
</cp:coreProperties>
</file>