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E61B7FE-EF44-47DA-B350-1AC50C196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Z342" i="1" l="1"/>
  <c r="BN342" i="1"/>
  <c r="Z188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Z30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Z380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74" i="1" l="1"/>
  <c r="Z438" i="1"/>
  <c r="Y497" i="1"/>
  <c r="Z199" i="1"/>
  <c r="Z444" i="1"/>
  <c r="Z399" i="1"/>
  <c r="Z246" i="1"/>
  <c r="Z230" i="1"/>
  <c r="Z43" i="1"/>
  <c r="Z500" i="1" s="1"/>
  <c r="Z31" i="1"/>
  <c r="Y499" i="1"/>
  <c r="Y496" i="1"/>
  <c r="Z167" i="1"/>
  <c r="Z143" i="1"/>
  <c r="Z110" i="1"/>
  <c r="Y495" i="1"/>
  <c r="Y498" i="1" l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<sst xmlns="http://schemas.openxmlformats.org/spreadsheetml/2006/main" count="2312" uniqueCount="774">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</sst>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5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1185</v>
      </c>
      <c r="Y342" s="546">
        <f t="shared" ref="Y342:Y348" si="32">IFERROR(IF(X342="",0,CEILING((X342/$H342),1)*$H342),"")</f>
        <v>1185</v>
      </c>
      <c r="Z342" s="36">
        <f>IFERROR(IF(Y342=0,"",ROUNDUP(Y342/H342,0)*0.02175),"")</f>
        <v>1.7182499999999998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1222.9199999999998</v>
      </c>
      <c r="BN342" s="64">
        <f t="shared" ref="BN342:BN348" si="34">IFERROR(Y342*I342/H342,"0")</f>
        <v>1222.9199999999998</v>
      </c>
      <c r="BO342" s="64">
        <f t="shared" ref="BO342:BO348" si="35">IFERROR(1/J342*(X342/H342),"0")</f>
        <v>1.6458333333333333</v>
      </c>
      <c r="BP342" s="64">
        <f t="shared" ref="BP342:BP348" si="36">IFERROR(1/J342*(Y342/H342),"0")</f>
        <v>1.6458333333333333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700</v>
      </c>
      <c r="Y343" s="546">
        <f t="shared" si="32"/>
        <v>705</v>
      </c>
      <c r="Z343" s="36">
        <f>IFERROR(IF(Y343=0,"",ROUNDUP(Y343/H343,0)*0.02175),"")</f>
        <v>1.0222499999999999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722.4</v>
      </c>
      <c r="BN343" s="64">
        <f t="shared" si="34"/>
        <v>727.56</v>
      </c>
      <c r="BO343" s="64">
        <f t="shared" si="35"/>
        <v>0.9722222222222221</v>
      </c>
      <c r="BP343" s="64">
        <f t="shared" si="36"/>
        <v>0.97916666666666663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192.33333333333331</v>
      </c>
      <c r="Y349" s="547">
        <f>IFERROR(Y342/H342,"0")+IFERROR(Y343/H343,"0")+IFERROR(Y344/H344,"0")+IFERROR(Y345/H345,"0")+IFERROR(Y346/H346,"0")+IFERROR(Y347/H347,"0")+IFERROR(Y348/H348,"0")</f>
        <v>193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4.1977500000000001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2885</v>
      </c>
      <c r="Y350" s="547">
        <f>IFERROR(SUM(Y342:Y348),"0")</f>
        <v>2895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3"/>
        <v>0</v>
      </c>
      <c r="Z431" s="36" t="str">
        <f t="shared" si="44"/>
        <v/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0</v>
      </c>
      <c r="Y439" s="547">
        <f>IFERROR(SUM(Y426:Y437),"0")</f>
        <v>0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0</v>
      </c>
      <c r="Y441" s="546">
        <f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0</v>
      </c>
      <c r="Y444" s="547">
        <f>IFERROR(Y441/H441,"0")+IFERROR(Y442/H442,"0")+IFERROR(Y443/H443,"0")</f>
        <v>0</v>
      </c>
      <c r="Z444" s="547">
        <f>IFERROR(IF(Z441="",0,Z441),"0")+IFERROR(IF(Z442="",0,Z442),"0")+IFERROR(IF(Z443="",0,Z443),"0")</f>
        <v>0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0</v>
      </c>
      <c r="Y445" s="547">
        <f>IFERROR(SUM(Y441:Y443),"0")</f>
        <v>0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49"/>
        <v>0</v>
      </c>
      <c r="Z449" s="36" t="str">
        <f>IFERROR(IF(Y449=0,"",ROUNDUP(Y449/H449,0)*0.01196),"")</f>
        <v/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0</v>
      </c>
      <c r="BN449" s="64">
        <f t="shared" si="51"/>
        <v>0</v>
      </c>
      <c r="BO449" s="64">
        <f t="shared" si="52"/>
        <v>0</v>
      </c>
      <c r="BP449" s="64">
        <f t="shared" si="5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0</v>
      </c>
      <c r="Y453" s="547">
        <f>IFERROR(Y447/H447,"0")+IFERROR(Y448/H448,"0")+IFERROR(Y449/H449,"0")+IFERROR(Y450/H450,"0")+IFERROR(Y451/H451,"0")+IFERROR(Y452/H452,"0")</f>
        <v>0</v>
      </c>
      <c r="Z453" s="547">
        <f>IFERROR(IF(Z447="",0,Z447),"0")+IFERROR(IF(Z448="",0,Z448),"0")+IFERROR(IF(Z449="",0,Z449),"0")+IFERROR(IF(Z450="",0,Z450),"0")+IFERROR(IF(Z451="",0,Z451),"0")+IFERROR(IF(Z452="",0,Z452),"0")</f>
        <v>0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0</v>
      </c>
      <c r="Y454" s="547">
        <f>IFERROR(SUM(Y447:Y452),"0")</f>
        <v>0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3585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3600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3699.72</v>
      </c>
      <c r="Y496" s="547">
        <f>IFERROR(SUM(BN22:BN492),"0")</f>
        <v>3715.2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3824.72</v>
      </c>
      <c r="Y498" s="547">
        <f>GrossWeightTotalR+PalletQtyTotalR*25</f>
        <v>3840.2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238.99999999999997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240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5.22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3600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