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E87BE7-E7F4-4A61-BCBE-DEB705F3E3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Z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9" i="1" s="1"/>
  <c r="BO22" i="1"/>
  <c r="BM22" i="1"/>
  <c r="X496" i="1" s="1"/>
  <c r="Y22" i="1"/>
  <c r="P22" i="1"/>
  <c r="H10" i="1"/>
  <c r="A9" i="1"/>
  <c r="F10" i="1" s="1"/>
  <c r="D7" i="1"/>
  <c r="Q6" i="1"/>
  <c r="P2" i="1"/>
  <c r="BP159" i="1" l="1"/>
  <c r="BN159" i="1"/>
  <c r="Z159" i="1"/>
  <c r="BP196" i="1"/>
  <c r="BN196" i="1"/>
  <c r="Z196" i="1"/>
  <c r="BP225" i="1"/>
  <c r="BN225" i="1"/>
  <c r="Z225" i="1"/>
  <c r="BP262" i="1"/>
  <c r="BN262" i="1"/>
  <c r="Z262" i="1"/>
  <c r="BP298" i="1"/>
  <c r="BN298" i="1"/>
  <c r="Z298" i="1"/>
  <c r="BP329" i="1"/>
  <c r="BN329" i="1"/>
  <c r="Z329" i="1"/>
  <c r="BP334" i="1"/>
  <c r="BN334" i="1"/>
  <c r="Z334" i="1"/>
  <c r="BP369" i="1"/>
  <c r="BN369" i="1"/>
  <c r="Z369" i="1"/>
  <c r="Y376" i="1"/>
  <c r="Y375" i="1"/>
  <c r="BP373" i="1"/>
  <c r="BN373" i="1"/>
  <c r="Z373" i="1"/>
  <c r="BP396" i="1"/>
  <c r="BN396" i="1"/>
  <c r="Z396" i="1"/>
  <c r="BP432" i="1"/>
  <c r="BN432" i="1"/>
  <c r="Z432" i="1"/>
  <c r="BP458" i="1"/>
  <c r="BN458" i="1"/>
  <c r="Z458" i="1"/>
  <c r="Z41" i="1"/>
  <c r="BN41" i="1"/>
  <c r="D505" i="1"/>
  <c r="Z60" i="1"/>
  <c r="BN60" i="1"/>
  <c r="Z72" i="1"/>
  <c r="BN72" i="1"/>
  <c r="Z87" i="1"/>
  <c r="BN87" i="1"/>
  <c r="Z102" i="1"/>
  <c r="BN102" i="1"/>
  <c r="Z120" i="1"/>
  <c r="Z121" i="1" s="1"/>
  <c r="BN120" i="1"/>
  <c r="BP120" i="1"/>
  <c r="Y121" i="1"/>
  <c r="Z125" i="1"/>
  <c r="BN125" i="1"/>
  <c r="BP171" i="1"/>
  <c r="BN171" i="1"/>
  <c r="Z171" i="1"/>
  <c r="BP205" i="1"/>
  <c r="BN205" i="1"/>
  <c r="Z205" i="1"/>
  <c r="BP244" i="1"/>
  <c r="BN244" i="1"/>
  <c r="Z244" i="1"/>
  <c r="P505" i="1"/>
  <c r="Y275" i="1"/>
  <c r="BP274" i="1"/>
  <c r="BN274" i="1"/>
  <c r="Z274" i="1"/>
  <c r="Z275" i="1" s="1"/>
  <c r="Y280" i="1"/>
  <c r="Y279" i="1"/>
  <c r="BP278" i="1"/>
  <c r="BN278" i="1"/>
  <c r="Z278" i="1"/>
  <c r="Z279" i="1" s="1"/>
  <c r="Q505" i="1"/>
  <c r="Y284" i="1"/>
  <c r="BP283" i="1"/>
  <c r="BN283" i="1"/>
  <c r="Z283" i="1"/>
  <c r="Z284" i="1" s="1"/>
  <c r="BP288" i="1"/>
  <c r="BN288" i="1"/>
  <c r="Z288" i="1"/>
  <c r="BP308" i="1"/>
  <c r="BN308" i="1"/>
  <c r="Z308" i="1"/>
  <c r="BP348" i="1"/>
  <c r="BN348" i="1"/>
  <c r="Z348" i="1"/>
  <c r="BP374" i="1"/>
  <c r="BN374" i="1"/>
  <c r="Z374" i="1"/>
  <c r="BP378" i="1"/>
  <c r="BN378" i="1"/>
  <c r="Z378" i="1"/>
  <c r="BP415" i="1"/>
  <c r="BN415" i="1"/>
  <c r="Z415" i="1"/>
  <c r="BP448" i="1"/>
  <c r="BN448" i="1"/>
  <c r="Z448" i="1"/>
  <c r="BP487" i="1"/>
  <c r="BN487" i="1"/>
  <c r="Z487" i="1"/>
  <c r="V505" i="1"/>
  <c r="BP74" i="1"/>
  <c r="BN74" i="1"/>
  <c r="Z74" i="1"/>
  <c r="BP93" i="1"/>
  <c r="BN93" i="1"/>
  <c r="Z93" i="1"/>
  <c r="BP108" i="1"/>
  <c r="BN108" i="1"/>
  <c r="Z108" i="1"/>
  <c r="BP131" i="1"/>
  <c r="BN131" i="1"/>
  <c r="Z131" i="1"/>
  <c r="BP135" i="1"/>
  <c r="BN135" i="1"/>
  <c r="Z135" i="1"/>
  <c r="BP161" i="1"/>
  <c r="BN161" i="1"/>
  <c r="Z161" i="1"/>
  <c r="BP182" i="1"/>
  <c r="BN182" i="1"/>
  <c r="Z182" i="1"/>
  <c r="BP186" i="1"/>
  <c r="BN186" i="1"/>
  <c r="Z186" i="1"/>
  <c r="BP198" i="1"/>
  <c r="BN198" i="1"/>
  <c r="Z198" i="1"/>
  <c r="BP207" i="1"/>
  <c r="BN207" i="1"/>
  <c r="Z207" i="1"/>
  <c r="BP227" i="1"/>
  <c r="BN227" i="1"/>
  <c r="Z227" i="1"/>
  <c r="BP251" i="1"/>
  <c r="BN251" i="1"/>
  <c r="Z251" i="1"/>
  <c r="BP267" i="1"/>
  <c r="BN267" i="1"/>
  <c r="Z267" i="1"/>
  <c r="BP296" i="1"/>
  <c r="BN296" i="1"/>
  <c r="Z296" i="1"/>
  <c r="B505" i="1"/>
  <c r="X497" i="1"/>
  <c r="X498" i="1" s="1"/>
  <c r="Y31" i="1"/>
  <c r="Z29" i="1"/>
  <c r="BN29" i="1"/>
  <c r="C505" i="1"/>
  <c r="Z52" i="1"/>
  <c r="BN52" i="1"/>
  <c r="Z56" i="1"/>
  <c r="BN56" i="1"/>
  <c r="Y64" i="1"/>
  <c r="Z62" i="1"/>
  <c r="BN62" i="1"/>
  <c r="Y70" i="1"/>
  <c r="Z68" i="1"/>
  <c r="BN68" i="1"/>
  <c r="Y82" i="1"/>
  <c r="BP80" i="1"/>
  <c r="BN80" i="1"/>
  <c r="Z80" i="1"/>
  <c r="BP100" i="1"/>
  <c r="BN100" i="1"/>
  <c r="Z100" i="1"/>
  <c r="BP116" i="1"/>
  <c r="BN116" i="1"/>
  <c r="Z116" i="1"/>
  <c r="BP147" i="1"/>
  <c r="BN147" i="1"/>
  <c r="Z147" i="1"/>
  <c r="BP165" i="1"/>
  <c r="BN165" i="1"/>
  <c r="Z165" i="1"/>
  <c r="BP194" i="1"/>
  <c r="BN194" i="1"/>
  <c r="Z194" i="1"/>
  <c r="BP215" i="1"/>
  <c r="BN215" i="1"/>
  <c r="Z215" i="1"/>
  <c r="BP223" i="1"/>
  <c r="BN223" i="1"/>
  <c r="Z223" i="1"/>
  <c r="BP242" i="1"/>
  <c r="BN242" i="1"/>
  <c r="Z242" i="1"/>
  <c r="BP260" i="1"/>
  <c r="BN260" i="1"/>
  <c r="Z260" i="1"/>
  <c r="Y270" i="1"/>
  <c r="BP290" i="1"/>
  <c r="BN290" i="1"/>
  <c r="Z290" i="1"/>
  <c r="BP300" i="1"/>
  <c r="BN300" i="1"/>
  <c r="Z300" i="1"/>
  <c r="BP310" i="1"/>
  <c r="BN310" i="1"/>
  <c r="Z310" i="1"/>
  <c r="BP321" i="1"/>
  <c r="BN321" i="1"/>
  <c r="Z321" i="1"/>
  <c r="BP336" i="1"/>
  <c r="BN336" i="1"/>
  <c r="Z336" i="1"/>
  <c r="BP352" i="1"/>
  <c r="BN352" i="1"/>
  <c r="Z352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P426" i="1"/>
  <c r="BN426" i="1"/>
  <c r="Z426" i="1"/>
  <c r="BP434" i="1"/>
  <c r="BN434" i="1"/>
  <c r="Z434" i="1"/>
  <c r="BP450" i="1"/>
  <c r="BN450" i="1"/>
  <c r="Z450" i="1"/>
  <c r="Y468" i="1"/>
  <c r="BP464" i="1"/>
  <c r="BN464" i="1"/>
  <c r="Z464" i="1"/>
  <c r="AA505" i="1"/>
  <c r="Y493" i="1"/>
  <c r="BP492" i="1"/>
  <c r="BN492" i="1"/>
  <c r="Z492" i="1"/>
  <c r="Z493" i="1" s="1"/>
  <c r="Y78" i="1"/>
  <c r="Y89" i="1"/>
  <c r="Y312" i="1"/>
  <c r="BP306" i="1"/>
  <c r="BN306" i="1"/>
  <c r="Z306" i="1"/>
  <c r="BP316" i="1"/>
  <c r="BN316" i="1"/>
  <c r="Z316" i="1"/>
  <c r="BP320" i="1"/>
  <c r="BN320" i="1"/>
  <c r="Z320" i="1"/>
  <c r="Y331" i="1"/>
  <c r="BP327" i="1"/>
  <c r="BN327" i="1"/>
  <c r="Z327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4" i="1"/>
  <c r="BN394" i="1"/>
  <c r="Z394" i="1"/>
  <c r="BP413" i="1"/>
  <c r="BN413" i="1"/>
  <c r="Z413" i="1"/>
  <c r="BP430" i="1"/>
  <c r="BN430" i="1"/>
  <c r="Z430" i="1"/>
  <c r="BP442" i="1"/>
  <c r="BN442" i="1"/>
  <c r="Z442" i="1"/>
  <c r="BP456" i="1"/>
  <c r="BN456" i="1"/>
  <c r="Z456" i="1"/>
  <c r="BP477" i="1"/>
  <c r="BN477" i="1"/>
  <c r="Z477" i="1"/>
  <c r="Y318" i="1"/>
  <c r="Y317" i="1"/>
  <c r="Y404" i="1"/>
  <c r="Z342" i="1"/>
  <c r="BN342" i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89" i="1"/>
  <c r="BN289" i="1"/>
  <c r="Z289" i="1"/>
  <c r="Y293" i="1"/>
  <c r="BP297" i="1"/>
  <c r="BN297" i="1"/>
  <c r="Z297" i="1"/>
  <c r="Y303" i="1"/>
  <c r="BP301" i="1"/>
  <c r="BN301" i="1"/>
  <c r="Z301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Z73" i="1"/>
  <c r="BN73" i="1"/>
  <c r="Z75" i="1"/>
  <c r="BN75" i="1"/>
  <c r="Z81" i="1"/>
  <c r="BN81" i="1"/>
  <c r="Z86" i="1"/>
  <c r="BN86" i="1"/>
  <c r="BP86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Z337" i="1" s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Y325" i="1"/>
  <c r="BP328" i="1"/>
  <c r="BN328" i="1"/>
  <c r="Z328" i="1"/>
  <c r="BP343" i="1"/>
  <c r="BN343" i="1"/>
  <c r="Z343" i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Z370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479" i="1" l="1"/>
  <c r="Z416" i="1"/>
  <c r="Z459" i="1"/>
  <c r="Z349" i="1"/>
  <c r="Z317" i="1"/>
  <c r="Z127" i="1"/>
  <c r="Z117" i="1"/>
  <c r="Z82" i="1"/>
  <c r="Z63" i="1"/>
  <c r="Z303" i="1"/>
  <c r="Z330" i="1"/>
  <c r="Z324" i="1"/>
  <c r="Z375" i="1"/>
  <c r="Z211" i="1"/>
  <c r="Z453" i="1"/>
  <c r="Z183" i="1"/>
  <c r="Z149" i="1"/>
  <c r="Z104" i="1"/>
  <c r="Z96" i="1"/>
  <c r="Z89" i="1"/>
  <c r="Z77" i="1"/>
  <c r="Z69" i="1"/>
  <c r="Z57" i="1"/>
  <c r="Z293" i="1"/>
  <c r="Z173" i="1"/>
  <c r="Z474" i="1"/>
  <c r="Z438" i="1"/>
  <c r="Y497" i="1"/>
  <c r="Z199" i="1"/>
  <c r="Z444" i="1"/>
  <c r="Z399" i="1"/>
  <c r="Z246" i="1"/>
  <c r="Z230" i="1"/>
  <c r="Z43" i="1"/>
  <c r="Z31" i="1"/>
  <c r="Y499" i="1"/>
  <c r="Y496" i="1"/>
  <c r="Z167" i="1"/>
  <c r="Z143" i="1"/>
  <c r="Z110" i="1"/>
  <c r="Y495" i="1"/>
  <c r="Z500" i="1" l="1"/>
  <c r="Y498" i="1"/>
</calcChain>
</file>

<file path=xl/sharedStrings.xml><?xml version="1.0" encoding="utf-8"?>
<sst xmlns="http://schemas.openxmlformats.org/spreadsheetml/2006/main" count="2313" uniqueCount="775">
  <si>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</si>
  <si>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</si>
  <si>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</si>
  <si>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</si>
  <si>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</si>
  <si>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</si>
  <si>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</si>
  <si>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</si>
  <si>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</si>
  <si>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</si>
  <si>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</si>
  <si>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</si>
  <si>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</si>
  <si>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</si>
  <si>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</si>
  <si>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</si>
  <si>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</si>
  <si>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</si>
  <si>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</si>
  <si>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</si>
  <si>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</si>
  <si>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</si>
  <si>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</si>
  <si>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</si>
  <si>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</si>
  <si>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</si>
  <si>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</si>
  <si>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</si>
  <si>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</si>
  <si>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</si>
  <si>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</si>
  <si>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</si>
  <si>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</si>
  <si>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</si>
  <si>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</si>
  <si>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</si>
  <si>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</si>
  <si>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</si>
  <si>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</si>
  <si>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</si>
  <si>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</si>
  <si>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</si>
  <si>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</si>
  <si>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</si>
  <si>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</si>
  <si>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</si>
  <si>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</si>
  <si>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</si>
  <si>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</si>
  <si>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</si>
  <si>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</si>
  <si>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</si>
  <si>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</si>
  <si>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</si>
  <si>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</si>
  <si>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</si>
  <si>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</si>
  <si>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</si>
  <si>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</si>
  <si>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</si>
  <si>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</si>
  <si>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</si>
  <si>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</si>
  <si>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</si>
  <si>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</si>
  <si>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</si>
  <si>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</si>
  <si>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</si>
  <si>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</si>
  <si>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</si>
  <si>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</si>
  <si>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</si>
  <si>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</si>
  <si>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</si>
  <si>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</si>
  <si>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</si>
  <si>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</si>
  <si>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</si>
  <si>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</si>
  <si>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</si>
  <si>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</si>
  <si>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</si>
  <si>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</si>
  <si>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</si>
  <si>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</si>
  <si>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</si>
  <si>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</si>
  <si>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</si>
  <si>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</si>
  <si>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</si>
  <si>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</si>
  <si>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</si>
  <si>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</si>
  <si>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</si>
  <si>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</si>
  <si>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</si>
  <si>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</si>
  <si>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</si>
  <si>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</si>
  <si>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</si>
  <si>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</si>
  <si>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</si>
  <si>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</si>
  <si>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</si>
  <si>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</si>
  <si>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</si>
  <si>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</si>
  <si>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</si>
  <si>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</si>
  <si>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</si>
  <si>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</si>
  <si>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</si>
  <si>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</si>
  <si>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</si>
  <si>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</si>
  <si>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</si>
  <si>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</si>
  <si>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</si>
  <si>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</si>
  <si>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</si>
  <si>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</si>
  <si>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</si>
  <si>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</si>
  <si>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</si>
  <si>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</si>
  <si>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</si>
  <si>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</si>
  <si>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</si>
  <si>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</si>
  <si>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</si>
  <si>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</si>
  <si>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</si>
  <si>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</si>
  <si>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</si>
  <si>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</si>
  <si>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</si>
  <si>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</si>
  <si>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</si>
  <si>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</si>
  <si>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</si>
  <si>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</si>
  <si>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</si>
  <si>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</si>
  <si>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</si>
  <si>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</si>
  <si>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</si>
  <si>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</si>
  <si>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</si>
  <si>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</si>
  <si>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</si>
  <si>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</si>
  <si>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</si>
  <si>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</si>
  <si>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</si>
  <si>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</si>
  <si>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</si>
  <si>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</si>
  <si>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</si>
  <si>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</si>
  <si>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</si>
  <si>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</si>
  <si>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</si>
  <si>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</si>
  <si>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</si>
  <si>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</si>
  <si>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</si>
  <si>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</si>
  <si>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</si>
  <si>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</si>
  <si>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</si>
  <si>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</si>
  <si>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</si>
  <si>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</si>
  <si>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</si>
  <si>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</si>
  <si>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</si>
  <si>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</si>
  <si>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</si>
  <si>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</si>
  <si>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</si>
  <si>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</si>
  <si>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</si>
  <si>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</si>
  <si>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</si>
  <si>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</si>
  <si>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</si>
  <si>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</si>
  <si>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</si>
  <si>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</si>
  <si>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</si>
  <si>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</si>
  <si>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</si>
  <si>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</si>
  <si>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</si>
  <si>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</si>
  <si>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</si>
  <si>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</si>
  <si>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</si>
  <si>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</si>
  <si>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</si>
  <si>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</si>
  <si>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</si>
  <si>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</si>
  <si>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</si>
  <si>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</si>
  <si>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</si>
  <si>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</si>
  <si>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</si>
  <si>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</si>
  <si>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</si>
  <si>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</si>
  <si>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</si>
  <si>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</si>
  <si>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</si>
  <si>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</si>
  <si>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</si>
  <si>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</si>
  <si>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</si>
  <si>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</si>
  <si>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</si>
  <si>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</si>
  <si>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</si>
  <si>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</si>
  <si>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</si>
  <si>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</si>
  <si>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</si>
  <si>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</si>
  <si>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</si>
  <si>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</si>
  <si>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</si>
  <si>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</si>
  <si>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</si>
  <si>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</si>
  <si>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</si>
  <si>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</si>
  <si>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</si>
  <si>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</si>
  <si>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</si>
  <si>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</si>
  <si>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</si>
  <si>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</si>
  <si>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</si>
  <si>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</si>
  <si>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</si>
  <si>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</si>
  <si>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</si>
  <si>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</si>
  <si>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</si>
  <si>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</si>
  <si>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</si>
  <si>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</si>
  <si>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</si>
  <si>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</si>
  <si>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</si>
  <si>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</si>
  <si>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</si>
  <si>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</si>
  <si>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</si>
  <si>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</si>
  <si>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</si>
  <si>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</si>
  <si>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</si>
  <si>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</si>
  <si>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</si>
  <si>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</si>
  <si>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</si>
  <si>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</si>
  <si>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</si>
  <si>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</si>
  <si>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</si>
  <si>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</si>
  <si>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</si>
  <si>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</si>
  <si>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</si>
  <si>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</si>
  <si>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</si>
  <si>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</si>
  <si>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</si>
  <si>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</si>
  <si>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</si>
  <si>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</si>
  <si>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</si>
  <si>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</si>
  <si>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</si>
  <si>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</si>
  <si>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</si>
  <si>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</si>
  <si>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</si>
  <si>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</si>
  <si>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</si>
  <si>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</si>
  <si>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</si>
  <si>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</si>
  <si>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</si>
  <si>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</si>
  <si>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</si>
  <si>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</si>
  <si>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</si>
  <si>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</si>
  <si>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</si>
  <si>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</si>
  <si>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</si>
  <si>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</si>
  <si>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</si>
  <si>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</si>
  <si>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</si>
  <si>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</si>
  <si>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</si>
  <si>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</si>
  <si>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</si>
  <si>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</si>
  <si>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</si>
  <si>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</si>
  <si>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</si>
  <si>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</si>
  <si>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</si>
  <si>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</si>
  <si>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</si>
  <si>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</si>
  <si>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</si>
  <si>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</si>
  <si>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</si>
  <si>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</si>
  <si>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</si>
  <si>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</si>
  <si>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</si>
  <si>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</si>
  <si>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</si>
  <si>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</si>
  <si>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</si>
  <si>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</si>
  <si>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</si>
  <si>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</si>
  <si>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</si>
  <si>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</si>
  <si>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</si>
  <si>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</si>
  <si>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</si>
  <si>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</si>
  <si>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</si>
  <si>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</si>
  <si>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</si>
  <si>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</si>
  <si>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</si>
  <si>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</si>
  <si>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</si>
  <si>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</si>
  <si>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</si>
  <si>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</si>
  <si>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</si>
  <si>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</si>
  <si>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</si>
  <si>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</si>
  <si>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</si>
  <si>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</si>
  <si>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</si>
  <si>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</si>
  <si>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</si>
  <si>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</si>
  <si>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</si>
  <si>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</si>
  <si>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</si>
  <si>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</si>
  <si>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</si>
  <si>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</si>
  <si>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</si>
  <si>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</si>
  <si>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</si>
  <si>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</si>
  <si>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</si>
  <si>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</si>
  <si>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</si>
  <si>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</si>
  <si>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</si>
  <si>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</si>
  <si>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</si>
  <si>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</si>
  <si>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</si>
  <si>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</si>
  <si>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</si>
  <si>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</si>
  <si>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</si>
  <si>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</si>
  <si>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</si>
  <si>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</si>
  <si>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</si>
  <si>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</si>
  <si>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</si>
  <si>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</si>
  <si>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</si>
  <si>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</si>
  <si>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</si>
  <si>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</si>
  <si>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</si>
  <si>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</si>
  <si>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</si>
  <si>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</si>
  <si>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</si>
  <si>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</si>
  <si>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</si>
  <si>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</si>
  <si>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</si>
  <si>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</si>
  <si>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</si>
  <si>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</si>
  <si>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</si>
  <si>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</si>
  <si>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</si>
  <si>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</si>
  <si>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</si>
  <si>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</si>
  <si>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</si>
  <si>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</si>
  <si>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</si>
  <si>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</si>
  <si>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</si>
  <si>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</si>
  <si>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</si>
  <si>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</si>
  <si>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</si>
  <si>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</si>
  <si>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</si>
  <si>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</si>
  <si>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</si>
  <si>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</si>
  <si>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</si>
  <si>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</si>
  <si>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</si>
  <si>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</si>
  <si>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</si>
  <si>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</si>
  <si>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</si>
  <si>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</si>
  <si>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</si>
  <si>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</si>
  <si>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</si>
  <si>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</si>
  <si>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</si>
  <si>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</si>
  <si>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</si>
  <si>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</si>
  <si>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</si>
  <si>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</si>
  <si>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</si>
  <si>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</si>
  <si>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</si>
  <si>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</si>
  <si>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</si>
  <si>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</si>
  <si>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</si>
  <si>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</si>
  <si>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</si>
  <si>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</si>
  <si>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</si>
  <si>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</si>
  <si>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</si>
  <si>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</si>
  <si>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</si>
  <si>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</si>
  <si>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</si>
  <si>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</si>
  <si>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</si>
  <si>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</si>
  <si>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</si>
  <si>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</si>
  <si>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</si>
  <si>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</si>
  <si>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</si>
  <si>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</si>
  <si>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</si>
  <si>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</si>
  <si>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</si>
  <si>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</si>
  <si>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</si>
  <si>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</si>
  <si>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</si>
  <si>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</si>
  <si>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</si>
  <si>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</si>
  <si>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</si>
  <si>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</si>
  <si>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</si>
  <si>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</si>
  <si>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</si>
  <si>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</si>
  <si>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</si>
  <si>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</si>
  <si>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</si>
  <si>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</si>
  <si>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</si>
  <si>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</si>
  <si>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</si>
  <si>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</si>
  <si>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</si>
  <si>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</si>
  <si>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</si>
  <si>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</si>
  <si>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</si>
  <si>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</si>
  <si>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</si>
  <si>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</si>
  <si>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</si>
  <si>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</si>
  <si>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</si>
  <si>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</si>
  <si>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</si>
  <si>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</si>
  <si>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</si>
  <si>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</si>
  <si>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</si>
  <si>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</si>
  <si>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</si>
  <si>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</si>
  <si>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</si>
  <si>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</si>
  <si>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</si>
  <si>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</si>
  <si>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</si>
  <si>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</si>
  <si>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</si>
  <si>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</si>
  <si>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</si>
  <si>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</si>
  <si>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</si>
  <si>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</si>
  <si>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</si>
  <si>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</si>
  <si>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</si>
  <si>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</si>
  <si>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</si>
  <si>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</si>
  <si>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</si>
  <si>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</si>
  <si>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</si>
  <si>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</si>
  <si>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</si>
  <si>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</si>
  <si>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</si>
  <si>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</si>
  <si>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</si>
  <si>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</si>
  <si>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</si>
  <si>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</si>
  <si>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</si>
  <si>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</si>
  <si>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</si>
  <si>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</si>
  <si>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</si>
  <si>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</si>
  <si>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</si>
  <si>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</si>
  <si>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</si>
  <si>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</si>
  <si>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</si>
  <si>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</si>
  <si>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</si>
  <si>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</si>
  <si>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</si>
  <si>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</si>
  <si>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</si>
  <si>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</si>
  <si>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</si>
  <si>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</si>
  <si>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</si>
  <si>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</si>
  <si>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</si>
  <si>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</si>
  <si>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</si>
  <si>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</si>
  <si>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</si>
  <si>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</si>
  <si>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</si>
  <si>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</si>
  <si>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</si>
  <si>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</si>
  <si>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</si>
  <si>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</si>
  <si>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</si>
  <si>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</si>
  <si>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</si>
  <si>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</si>
  <si>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</si>
  <si>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</si>
  <si>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</si>
  <si>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</si>
  <si>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</si>
  <si>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</si>
  <si>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</si>
  <si>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</si>
  <si>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</si>
  <si>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</si>
  <si>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</si>
  <si>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</si>
  <si>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</si>
  <si>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</si>
  <si>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</si>
  <si>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</si>
  <si>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</si>
  <si>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</si>
  <si>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</si>
  <si>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</si>
  <si>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</si>
  <si>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</si>
  <si>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</si>
  <si>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</si>
  <si>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</si>
  <si>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</si>
  <si>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</si>
  <si>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</si>
  <si>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</si>
  <si>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</si>
  <si>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</si>
  <si>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</si>
  <si>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</si>
  <si>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</si>
  <si>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</si>
  <si>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</si>
  <si>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</si>
  <si>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</si>
  <si>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</si>
  <si>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</si>
  <si>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</si>
  <si>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</si>
  <si>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</si>
  <si>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</si>
  <si>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</si>
  <si>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</si>
  <si>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</si>
  <si>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</si>
  <si>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</si>
  <si>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</si>
  <si>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</si>
  <si>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</si>
  <si>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</si>
  <si>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</si>
  <si>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</si>
  <si>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</si>
  <si>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</si>
  <si>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</si>
  <si>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</si>
  <si>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</si>
  <si>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</si>
  <si>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</si>
  <si>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</si>
  <si>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</si>
  <si>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</si>
  <si>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</si>
  <si>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</si>
  <si>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</si>
  <si>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</si>
  <si>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</si>
  <si>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</si>
  <si>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</si>
  <si>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</si>
  <si>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</si>
  <si>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</si>
  <si>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</si>
  <si>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</si>
  <si>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</si>
  <si>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</si>
  <si>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</si>
  <si>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</si>
  <si>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</si>
  <si>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</si>
  <si>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</si>
  <si>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</si>
  <si>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</si>
  <si>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</si>
  <si>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</si>
  <si>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</si>
  <si>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</si>
  <si>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</si>
  <si>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</si>
  <si>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</si>
  <si>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</si>
  <si>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</si>
  <si>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</si>
  <si>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</si>
  <si>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</si>
  <si>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</si>
  <si>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</si>
  <si>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</si>
  <si>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</si>
  <si>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</si>
  <si>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</si>
  <si>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</si>
  <si>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</si>
  <si>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</si>
  <si>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</si>
  <si>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</si>
  <si>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</si>
  <si>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</si>
  <si>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</si>
  <si>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</si>
  <si>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</si>
  <si>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</si>
  <si>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</si>
  <si>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</si>
  <si>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</si>
  <si>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</si>
  <si>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</si>
  <si>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</si>
  <si>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</si>
  <si>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</si>
  <si>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</si>
  <si>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</si>
  <si>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</si>
  <si>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</si>
  <si>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</si>
  <si>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</si>
  <si>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</si>
  <si>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</si>
  <si>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</si>
  <si>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</si>
  <si>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</si>
  <si>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</si>
  <si>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</si>
  <si>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</si>
  <si>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</si>
  <si>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</si>
  <si>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</si>
  <si>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</si>
  <si>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</si>
  <si>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</si>
  <si>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</si>
  <si>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</si>
  <si>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</si>
  <si>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</si>
  <si>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</si>
  <si>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</si>
  <si>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</si>
  <si>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</si>
  <si>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</si>
  <si>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</si>
  <si>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</si>
  <si>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</si>
  <si>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</si>
  <si>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</si>
  <si>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</si>
  <si>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</si>
  <si>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</si>
  <si>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</si>
  <si>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</si>
  <si>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</si>
  <si>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</si>
  <si>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</si>
  <si>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</si>
  <si>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</si>
  <si>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</si>
  <si>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</si>
  <si>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</si>
  <si>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</si>
  <si>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</si>
  <si>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</si>
  <si>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</si>
  <si>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</si>
  <si>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</si>
  <si>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</si>
  <si>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</si>
  <si>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</si>
  <si>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</si>
  <si>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</si>
  <si>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</si>
  <si>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</si>
  <si>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</si>
  <si>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</si>
  <si>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</si>
  <si>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</si>
  <si>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</si>
  <si>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</si>
  <si>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</si>
  <si>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</si>
  <si>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</si>
  <si>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</si>
  <si>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5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</si>
</sst>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topLeftCell="A11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774</v>
      </c>
      <c r="I5" s="780"/>
      <c r="J5" s="780"/>
      <c r="K5" s="780"/>
      <c r="L5" s="780"/>
      <c r="M5" s="633"/>
      <c r="N5" s="58"/>
      <c r="P5" s="24" t="s">
        <v>10</v>
      </c>
      <c r="Q5" s="860">
        <v>45949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0.41666666666666669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2" t="s">
        <v>191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hidden="1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223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251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252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hidden="1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7" t="s">
        <v>290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293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353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382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386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2" t="s">
        <v>398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414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426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2" t="s">
        <v>436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443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448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idden="1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hidden="1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517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526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536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537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1185</v>
      </c>
      <c r="Y342" s="546">
        <f t="shared" ref="Y342:Y348" si="32">IFERROR(IF(X342="",0,CEILING((X342/$H342),1)*$H342),"")</f>
        <v>1185</v>
      </c>
      <c r="Z342" s="36">
        <f>IFERROR(IF(Y342=0,"",ROUNDUP(Y342/H342,0)*0.02175),"")</f>
        <v>1.7182499999999998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1222.9199999999998</v>
      </c>
      <c r="BN342" s="64">
        <f t="shared" ref="BN342:BN348" si="34">IFERROR(Y342*I342/H342,"0")</f>
        <v>1222.9199999999998</v>
      </c>
      <c r="BO342" s="64">
        <f t="shared" ref="BO342:BO348" si="35">IFERROR(1/J342*(X342/H342),"0")</f>
        <v>1.6458333333333333</v>
      </c>
      <c r="BP342" s="64">
        <f t="shared" ref="BP342:BP348" si="36">IFERROR(1/J342*(Y342/H342),"0")</f>
        <v>1.6458333333333333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700</v>
      </c>
      <c r="Y343" s="546">
        <f t="shared" si="32"/>
        <v>705</v>
      </c>
      <c r="Z343" s="36">
        <f>IFERROR(IF(Y343=0,"",ROUNDUP(Y343/H343,0)*0.02175),"")</f>
        <v>1.0222499999999999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722.4</v>
      </c>
      <c r="BN343" s="64">
        <f t="shared" si="34"/>
        <v>727.56</v>
      </c>
      <c r="BO343" s="64">
        <f t="shared" si="35"/>
        <v>0.9722222222222221</v>
      </c>
      <c r="BP343" s="64">
        <f t="shared" si="36"/>
        <v>0.97916666666666663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1000</v>
      </c>
      <c r="Y345" s="546">
        <f t="shared" si="32"/>
        <v>1005</v>
      </c>
      <c r="Z345" s="36">
        <f>IFERROR(IF(Y345=0,"",ROUNDUP(Y345/H345,0)*0.02175),"")</f>
        <v>1.4572499999999999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1032</v>
      </c>
      <c r="BN345" s="64">
        <f t="shared" si="34"/>
        <v>1037.1600000000001</v>
      </c>
      <c r="BO345" s="64">
        <f t="shared" si="35"/>
        <v>1.3888888888888888</v>
      </c>
      <c r="BP345" s="64">
        <f t="shared" si="36"/>
        <v>1.3958333333333333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192.33333333333331</v>
      </c>
      <c r="Y349" s="547">
        <f>IFERROR(Y342/H342,"0")+IFERROR(Y343/H343,"0")+IFERROR(Y344/H344,"0")+IFERROR(Y345/H345,"0")+IFERROR(Y346/H346,"0")+IFERROR(Y347/H347,"0")+IFERROR(Y348/H348,"0")</f>
        <v>193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4.1977500000000001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2885</v>
      </c>
      <c r="Y350" s="547">
        <f>IFERROR(SUM(Y342:Y348),"0")</f>
        <v>2895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700</v>
      </c>
      <c r="Y352" s="546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46.666666666666664</v>
      </c>
      <c r="Y354" s="547">
        <f>IFERROR(Y352/H352,"0")+IFERROR(Y353/H353,"0")</f>
        <v>47</v>
      </c>
      <c r="Z354" s="547">
        <f>IFERROR(IF(Z352="",0,Z352),"0")+IFERROR(IF(Z353="",0,Z353),"0")</f>
        <v>1.0222499999999999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700</v>
      </c>
      <c r="Y355" s="547">
        <f>IFERROR(SUM(Y352:Y353),"0")</f>
        <v>705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2" t="s">
        <v>571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hidden="1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593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594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626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641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645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645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hidden="1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hidden="1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hidden="1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3"/>
        <v>0</v>
      </c>
      <c r="Z431" s="36" t="str">
        <f t="shared" si="44"/>
        <v/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16.5" hidden="1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idden="1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548"/>
      <c r="AB438" s="548"/>
      <c r="AC438" s="548"/>
    </row>
    <row r="439" spans="1:68" hidden="1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0</v>
      </c>
      <c r="Y439" s="547">
        <f>IFERROR(SUM(Y426:Y437),"0")</f>
        <v>0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hidden="1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0</v>
      </c>
      <c r="Y441" s="546">
        <f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16.5" hidden="1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0</v>
      </c>
      <c r="Y444" s="547">
        <f>IFERROR(Y441/H441,"0")+IFERROR(Y442/H442,"0")+IFERROR(Y443/H443,"0")</f>
        <v>0</v>
      </c>
      <c r="Z444" s="547">
        <f>IFERROR(IF(Z441="",0,Z441),"0")+IFERROR(IF(Z442="",0,Z442),"0")+IFERROR(IF(Z443="",0,Z443),"0")</f>
        <v>0</v>
      </c>
      <c r="AA444" s="548"/>
      <c r="AB444" s="548"/>
      <c r="AC444" s="548"/>
    </row>
    <row r="445" spans="1:68" hidden="1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0</v>
      </c>
      <c r="Y445" s="547">
        <f>IFERROR(SUM(Y441:Y443),"0")</f>
        <v>0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hidden="1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hidden="1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49"/>
        <v>0</v>
      </c>
      <c r="Z448" s="36" t="str">
        <f>IFERROR(IF(Y448=0,"",ROUNDUP(Y448/H448,0)*0.01196),"")</f>
        <v/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t="27" hidden="1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49"/>
        <v>0</v>
      </c>
      <c r="Z449" s="36" t="str">
        <f>IFERROR(IF(Y449=0,"",ROUNDUP(Y449/H449,0)*0.01196),"")</f>
        <v/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0</v>
      </c>
      <c r="BN449" s="64">
        <f t="shared" si="51"/>
        <v>0</v>
      </c>
      <c r="BO449" s="64">
        <f t="shared" si="52"/>
        <v>0</v>
      </c>
      <c r="BP449" s="64">
        <f t="shared" si="5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idden="1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0</v>
      </c>
      <c r="Y453" s="547">
        <f>IFERROR(Y447/H447,"0")+IFERROR(Y448/H448,"0")+IFERROR(Y449/H449,"0")+IFERROR(Y450/H450,"0")+IFERROR(Y451/H451,"0")+IFERROR(Y452/H452,"0")</f>
        <v>0</v>
      </c>
      <c r="Z453" s="547">
        <f>IFERROR(IF(Z447="",0,Z447),"0")+IFERROR(IF(Z448="",0,Z448),"0")+IFERROR(IF(Z449="",0,Z449),"0")+IFERROR(IF(Z450="",0,Z450),"0")+IFERROR(IF(Z451="",0,Z451),"0")+IFERROR(IF(Z452="",0,Z452),"0")</f>
        <v>0</v>
      </c>
      <c r="AA453" s="548"/>
      <c r="AB453" s="548"/>
      <c r="AC453" s="548"/>
    </row>
    <row r="454" spans="1:68" hidden="1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0</v>
      </c>
      <c r="Y454" s="547">
        <f>IFERROR(SUM(Y447:Y452),"0")</f>
        <v>0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707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707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748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3585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3600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749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3699.72</v>
      </c>
      <c r="Y496" s="547">
        <f>IFERROR(SUM(BN22:BN492),"0")</f>
        <v>3715.2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750</v>
      </c>
      <c r="Q497" s="669"/>
      <c r="R497" s="669"/>
      <c r="S497" s="669"/>
      <c r="T497" s="669"/>
      <c r="U497" s="669"/>
      <c r="V497" s="670"/>
      <c r="W497" s="37" t="s">
        <v>751</v>
      </c>
      <c r="X497" s="38">
        <f>ROUNDUP(SUM(BO22:BO492),0)</f>
        <v>5</v>
      </c>
      <c r="Y497" s="38">
        <f>ROUNDUP(SUM(BP22:BP492),0)</f>
        <v>5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752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3824.72</v>
      </c>
      <c r="Y498" s="547">
        <f>GrossWeightTotalR+PalletQtyTotalR*25</f>
        <v>3840.2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753</v>
      </c>
      <c r="Q499" s="669"/>
      <c r="R499" s="669"/>
      <c r="S499" s="669"/>
      <c r="T499" s="669"/>
      <c r="U499" s="669"/>
      <c r="V499" s="670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238.99999999999997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240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754</v>
      </c>
      <c r="Q500" s="669"/>
      <c r="R500" s="669"/>
      <c r="S500" s="669"/>
      <c r="T500" s="669"/>
      <c r="U500" s="669"/>
      <c r="V500" s="670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5.22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251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536</v>
      </c>
      <c r="U502" s="623"/>
      <c r="V502" s="594" t="s">
        <v>593</v>
      </c>
      <c r="W502" s="622"/>
      <c r="X502" s="623"/>
      <c r="Y502" s="542" t="s">
        <v>645</v>
      </c>
      <c r="Z502" s="594" t="s">
        <v>707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757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191</v>
      </c>
      <c r="G503" s="594" t="s">
        <v>223</v>
      </c>
      <c r="H503" s="594" t="s">
        <v>97</v>
      </c>
      <c r="I503" s="594" t="s">
        <v>252</v>
      </c>
      <c r="J503" s="594" t="s">
        <v>293</v>
      </c>
      <c r="K503" s="594" t="s">
        <v>353</v>
      </c>
      <c r="L503" s="594" t="s">
        <v>398</v>
      </c>
      <c r="M503" s="594" t="s">
        <v>414</v>
      </c>
      <c r="N503" s="543"/>
      <c r="O503" s="594" t="s">
        <v>426</v>
      </c>
      <c r="P503" s="594" t="s">
        <v>436</v>
      </c>
      <c r="Q503" s="594" t="s">
        <v>443</v>
      </c>
      <c r="R503" s="594" t="s">
        <v>448</v>
      </c>
      <c r="S503" s="594" t="s">
        <v>526</v>
      </c>
      <c r="T503" s="594" t="s">
        <v>537</v>
      </c>
      <c r="U503" s="594" t="s">
        <v>571</v>
      </c>
      <c r="V503" s="594" t="s">
        <v>594</v>
      </c>
      <c r="W503" s="594" t="s">
        <v>626</v>
      </c>
      <c r="X503" s="594" t="s">
        <v>641</v>
      </c>
      <c r="Y503" s="594" t="s">
        <v>645</v>
      </c>
      <c r="Z503" s="594" t="s">
        <v>707</v>
      </c>
      <c r="AA503" s="594" t="s">
        <v>744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0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3600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85,00"/>
        <filter val="192,33"/>
        <filter val="2 885,00"/>
        <filter val="239,00"/>
        <filter val="3 585,00"/>
        <filter val="3 699,72"/>
        <filter val="3 824,72"/>
        <filter val="46,67"/>
        <filter val="5"/>
        <filter val="700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2025-10-16T10:50:19Z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