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5,08,25 Мираторг КИ Ташкент\"/>
    </mc:Choice>
  </mc:AlternateContent>
  <xr:revisionPtr revIDLastSave="0" documentId="13_ncr:1_{2C424781-2736-44B5-803C-DD27E8741B6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Sheet!$A$3:$AH$26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24" i="1" l="1"/>
  <c r="AI23" i="1"/>
  <c r="AI22" i="1"/>
  <c r="AI18" i="1"/>
  <c r="AI16" i="1"/>
  <c r="AI15" i="1"/>
  <c r="AI13" i="1"/>
  <c r="AI12" i="1"/>
  <c r="AI11" i="1"/>
  <c r="AI9" i="1"/>
  <c r="AI8" i="1"/>
  <c r="AI7" i="1"/>
  <c r="AI6" i="1"/>
  <c r="AK21" i="1" l="1"/>
  <c r="AK26" i="1"/>
  <c r="AK25" i="1"/>
  <c r="AH26" i="1" l="1"/>
  <c r="P26" i="1"/>
  <c r="U26" i="1" s="1"/>
  <c r="V26" i="1" l="1"/>
  <c r="R7" i="1"/>
  <c r="AJ7" i="1" s="1"/>
  <c r="R8" i="1"/>
  <c r="AJ8" i="1" s="1"/>
  <c r="R9" i="1"/>
  <c r="AJ9" i="1" s="1"/>
  <c r="R10" i="1"/>
  <c r="R11" i="1"/>
  <c r="AJ11" i="1" s="1"/>
  <c r="R12" i="1"/>
  <c r="AJ12" i="1" s="1"/>
  <c r="R13" i="1"/>
  <c r="AJ13" i="1" s="1"/>
  <c r="R14" i="1"/>
  <c r="AH14" i="1" s="1"/>
  <c r="R15" i="1"/>
  <c r="AJ15" i="1" s="1"/>
  <c r="R16" i="1"/>
  <c r="AJ16" i="1" s="1"/>
  <c r="R17" i="1"/>
  <c r="AH17" i="1" s="1"/>
  <c r="R18" i="1"/>
  <c r="AJ18" i="1" s="1"/>
  <c r="R19" i="1"/>
  <c r="R20" i="1"/>
  <c r="AH20" i="1" s="1"/>
  <c r="R21" i="1"/>
  <c r="AH21" i="1" s="1"/>
  <c r="R22" i="1"/>
  <c r="AJ22" i="1" s="1"/>
  <c r="R23" i="1"/>
  <c r="AJ23" i="1" s="1"/>
  <c r="R24" i="1"/>
  <c r="AJ24" i="1" s="1"/>
  <c r="R25" i="1"/>
  <c r="AH25" i="1" s="1"/>
  <c r="R6" i="1"/>
  <c r="AH10" i="1" l="1"/>
  <c r="AK8" i="1"/>
  <c r="AH8" i="1"/>
  <c r="AJ6" i="1"/>
  <c r="AH6" i="1"/>
  <c r="AK24" i="1"/>
  <c r="AH24" i="1"/>
  <c r="AK22" i="1"/>
  <c r="AH22" i="1"/>
  <c r="AK18" i="1"/>
  <c r="AH18" i="1"/>
  <c r="AK16" i="1"/>
  <c r="AH16" i="1"/>
  <c r="AK12" i="1"/>
  <c r="AH12" i="1"/>
  <c r="AK23" i="1"/>
  <c r="AH23" i="1"/>
  <c r="AH19" i="1"/>
  <c r="AK15" i="1"/>
  <c r="AH15" i="1"/>
  <c r="AK13" i="1"/>
  <c r="AH13" i="1"/>
  <c r="AK11" i="1"/>
  <c r="AH11" i="1"/>
  <c r="AK9" i="1"/>
  <c r="AH9" i="1"/>
  <c r="AK7" i="1"/>
  <c r="AH7" i="1"/>
  <c r="R5" i="1"/>
  <c r="AK6" i="1" l="1"/>
  <c r="AJ5" i="1"/>
  <c r="AK5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6" i="1"/>
  <c r="P7" i="1"/>
  <c r="V7" i="1" s="1"/>
  <c r="P8" i="1"/>
  <c r="U8" i="1" s="1"/>
  <c r="P9" i="1"/>
  <c r="V9" i="1" s="1"/>
  <c r="P10" i="1"/>
  <c r="P11" i="1"/>
  <c r="P12" i="1"/>
  <c r="P13" i="1"/>
  <c r="P14" i="1"/>
  <c r="P15" i="1"/>
  <c r="Q15" i="1" s="1"/>
  <c r="P16" i="1"/>
  <c r="Q16" i="1" s="1"/>
  <c r="P17" i="1"/>
  <c r="P18" i="1"/>
  <c r="P19" i="1"/>
  <c r="P20" i="1"/>
  <c r="Q20" i="1" s="1"/>
  <c r="P21" i="1"/>
  <c r="P22" i="1"/>
  <c r="Q22" i="1" s="1"/>
  <c r="P23" i="1"/>
  <c r="Q23" i="1" s="1"/>
  <c r="P24" i="1"/>
  <c r="P25" i="1"/>
  <c r="Q25" i="1" s="1"/>
  <c r="P6" i="1"/>
  <c r="Q6" i="1" s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AF5" i="1"/>
  <c r="AE5" i="1"/>
  <c r="AD5" i="1"/>
  <c r="AC5" i="1"/>
  <c r="AB5" i="1"/>
  <c r="AA5" i="1"/>
  <c r="Z5" i="1"/>
  <c r="Y5" i="1"/>
  <c r="X5" i="1"/>
  <c r="S5" i="1"/>
  <c r="O5" i="1"/>
  <c r="N5" i="1"/>
  <c r="M5" i="1"/>
  <c r="K5" i="1"/>
  <c r="F5" i="1"/>
  <c r="E5" i="1"/>
  <c r="L5" i="1" l="1"/>
  <c r="U6" i="1"/>
  <c r="U24" i="1"/>
  <c r="U22" i="1"/>
  <c r="U20" i="1"/>
  <c r="U18" i="1"/>
  <c r="U16" i="1"/>
  <c r="U14" i="1"/>
  <c r="U12" i="1"/>
  <c r="U10" i="1"/>
  <c r="U25" i="1"/>
  <c r="U23" i="1"/>
  <c r="U21" i="1"/>
  <c r="U19" i="1"/>
  <c r="U17" i="1"/>
  <c r="U15" i="1"/>
  <c r="U13" i="1"/>
  <c r="U11" i="1"/>
  <c r="P5" i="1"/>
  <c r="U7" i="1"/>
  <c r="V24" i="1"/>
  <c r="V22" i="1"/>
  <c r="V20" i="1"/>
  <c r="V18" i="1"/>
  <c r="V16" i="1"/>
  <c r="V14" i="1"/>
  <c r="V12" i="1"/>
  <c r="V10" i="1"/>
  <c r="V8" i="1"/>
  <c r="V6" i="1"/>
  <c r="V25" i="1"/>
  <c r="V23" i="1"/>
  <c r="V21" i="1"/>
  <c r="V19" i="1"/>
  <c r="V17" i="1"/>
  <c r="V15" i="1"/>
  <c r="V13" i="1"/>
  <c r="V11" i="1"/>
  <c r="Q5" i="1"/>
  <c r="W5" i="1"/>
  <c r="AH5" i="1" l="1"/>
  <c r="U9" i="1"/>
</calcChain>
</file>

<file path=xl/sharedStrings.xml><?xml version="1.0" encoding="utf-8"?>
<sst xmlns="http://schemas.openxmlformats.org/spreadsheetml/2006/main" count="114" uniqueCount="79">
  <si>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</si>
  <si>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</si>
  <si>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</si>
  <si>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</si>
  <si>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</si>
  <si>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</si>
  <si>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</si>
  <si>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</si>
  <si>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</si>
  <si>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метка2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</si>
  <si>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</si>
  <si>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</si>
  <si>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</si>
  <si>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</si>
  <si>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</si>
  <si>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</si>
  <si>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</si>
  <si>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</si>
  <si>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</si>
  <si>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</si>
  <si>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</si>
  <si>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</si>
  <si>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</si>
  <si>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</si>
  <si>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04,08,</t>
  </si>
  <si>
    <t>18,08,</t>
  </si>
  <si>
    <t>25,08,</t>
  </si>
  <si>
    <t>11,08,</t>
  </si>
  <si>
    <t>28,07,</t>
  </si>
  <si>
    <t>21,07,</t>
  </si>
  <si>
    <t>14,07,</t>
  </si>
  <si>
    <t>07,07,</t>
  </si>
  <si>
    <t>30,06,</t>
  </si>
  <si>
    <t>23,06,</t>
  </si>
  <si>
    <t>16,06,</t>
  </si>
  <si>
    <t>КП Колбаса в/к Балыковая ВУ охл 300г*6  МИРАТОРГ</t>
  </si>
  <si>
    <t>Колбаса п/к Краковская ОХЛ ВУ 330г*5 (1,65 кг)  МИРАТОРГ</t>
  </si>
  <si>
    <t>Колбаса с/к Сальчичон ВУ ОХЛ 280г*6 (1,68 кг)  МИРАТОРГ</t>
  </si>
  <si>
    <t>МХБ Ветчина для завтрака ШТ. ОХЛ п/а 400г*6 (2,4кг) МИРАТОРГ</t>
  </si>
  <si>
    <t>шт</t>
  </si>
  <si>
    <t>нужно увеличить продажи!!!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</si>
  <si>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</si>
  <si>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</si>
  <si>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нужно увеличить продажи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</si>
  <si>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</si>
  <si>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</si>
  <si>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</si>
  <si>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</si>
  <si>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11,05,25 списание 274шт.</t>
  </si>
  <si>
    <t>МХБ Колбаса варено-копченая Сервелат ШТ. Ф/О ОХЛ В/У 375г*6 (2,25кг) МИРАТОРГ</t>
  </si>
  <si>
    <t>22,05,25 списание 310шт.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</si>
  <si>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</si>
  <si>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</si>
  <si>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</si>
  <si>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нужно увеличить продажи!!! / на вывод / СРОКИ (17,03,25)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</si>
  <si>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</si>
  <si>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</si>
  <si>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</si>
  <si>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</si>
  <si>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22,05,25 списание 215шт.</t>
  </si>
  <si>
    <t>Сервелат Коньячный в/к ВУ ОХЛ 375гр  МИРАТОРГ</t>
  </si>
  <si>
    <t>22,05,25 списание 203шт.</t>
  </si>
  <si>
    <t>Сервелат полусухой с/к ВУ ОХЛ 300гр МИРАТОРГ</t>
  </si>
  <si>
    <t>завод вывел</t>
  </si>
  <si>
    <t>не заказывали (завод прислал вместо 430гр)</t>
  </si>
  <si>
    <t>завод ввел вместо 375гр (1010023348)</t>
  </si>
  <si>
    <t>завод не отгрузил 04,08,25</t>
  </si>
  <si>
    <t>не заказывали (завод прислал вместо 300гр)</t>
  </si>
  <si>
    <t>завод не отгрузил 04,08,25 / 24,08,25 списание 294шт.</t>
  </si>
  <si>
    <t>заказ</t>
  </si>
  <si>
    <t>от Шуваловой</t>
  </si>
  <si>
    <t>01,09,</t>
  </si>
  <si>
    <t>МХБ Колб полусухая «Салями» ШТ. ВУ ОХЛ 280гр*8  МИРАТОРГ</t>
  </si>
  <si>
    <t>вес кор.</t>
  </si>
  <si>
    <t>КОЛ-ВО кор.</t>
  </si>
  <si>
    <t>ВЕС</t>
  </si>
  <si>
    <t>новинка, нет в бланке заказа</t>
  </si>
  <si>
    <t>нет в новом бланке</t>
  </si>
  <si>
    <t>нужно увеличить продажи!!! / нет в новом бланке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</si>
</sst>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0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sz val="11"/>
      <color rgb="FF000000"/>
      <name val="Calibri"/>
      <family val="2"/>
      <charset val="204"/>
      <scheme val="minor"/>
    </font>
    <font>
      <b/>
      <sz val="10"/>
      <color rgb="FFFF0000"/>
      <name val="Arial"/>
      <family val="2"/>
      <charset val="204"/>
    </font>
    <font>
      <b/>
      <sz val="11"/>
      <name val="Calibri"/>
      <family val="2"/>
      <charset val="204"/>
    </font>
  </fonts>
  <fills count="11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13E22E"/>
        <bgColor rgb="FF13E22E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1"/>
    <xf numFmtId="0" fontId="1" fillId="0" borderId="1"/>
  </cellStyleXfs>
  <cellXfs count="38">
    <xf numFmtId="0" fontId="0" fillId="0" borderId="0" xfId="0" applyBorder="1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165" fontId="0" fillId="0" borderId="0" xfId="0" applyNumberFormat="1" applyBorder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4" fontId="1" fillId="0" borderId="1" xfId="1" applyNumberFormat="1" applyFill="1"/>
    <xf numFmtId="164" fontId="4" fillId="0" borderId="1" xfId="1" applyNumberFormat="1" applyFont="1" applyFill="1"/>
    <xf numFmtId="164" fontId="4" fillId="5" borderId="1" xfId="1" applyNumberFormat="1" applyFont="1" applyFill="1"/>
    <xf numFmtId="164" fontId="4" fillId="6" borderId="1" xfId="1" applyNumberFormat="1" applyFont="1" applyFill="1"/>
    <xf numFmtId="164" fontId="1" fillId="6" borderId="1" xfId="1" applyNumberFormat="1" applyFill="1"/>
    <xf numFmtId="164" fontId="1" fillId="7" borderId="1" xfId="1" applyNumberFormat="1" applyFill="1"/>
    <xf numFmtId="164" fontId="4" fillId="7" borderId="1" xfId="1" applyNumberFormat="1" applyFont="1" applyFill="1"/>
    <xf numFmtId="165" fontId="1" fillId="6" borderId="1" xfId="1" applyNumberFormat="1" applyFill="1"/>
    <xf numFmtId="164" fontId="1" fillId="6" borderId="2" xfId="1" applyNumberFormat="1" applyFill="1" applyBorder="1"/>
    <xf numFmtId="164" fontId="4" fillId="8" borderId="1" xfId="1" applyNumberFormat="1" applyFont="1" applyFill="1"/>
    <xf numFmtId="164" fontId="1" fillId="8" borderId="1" xfId="1" applyNumberFormat="1" applyFill="1"/>
    <xf numFmtId="164" fontId="1" fillId="5" borderId="1" xfId="1" applyNumberFormat="1" applyFill="1"/>
    <xf numFmtId="165" fontId="1" fillId="5" borderId="1" xfId="1" applyNumberFormat="1" applyFill="1"/>
    <xf numFmtId="0" fontId="5" fillId="5" borderId="0" xfId="0" applyFont="1" applyFill="1" applyBorder="1"/>
    <xf numFmtId="164" fontId="1" fillId="5" borderId="2" xfId="1" applyNumberFormat="1" applyFill="1" applyBorder="1"/>
    <xf numFmtId="164" fontId="1" fillId="9" borderId="1" xfId="1" applyNumberFormat="1" applyFill="1"/>
    <xf numFmtId="165" fontId="1" fillId="9" borderId="1" xfId="1" applyNumberFormat="1" applyFill="1"/>
    <xf numFmtId="164" fontId="1" fillId="9" borderId="2" xfId="1" applyNumberFormat="1" applyFill="1" applyBorder="1"/>
    <xf numFmtId="164" fontId="4" fillId="9" borderId="1" xfId="1" applyNumberFormat="1" applyFont="1" applyFill="1"/>
    <xf numFmtId="164" fontId="6" fillId="7" borderId="1" xfId="1" applyNumberFormat="1" applyFont="1" applyFill="1"/>
    <xf numFmtId="2" fontId="1" fillId="0" borderId="1" xfId="1" applyNumberFormat="1"/>
    <xf numFmtId="2" fontId="7" fillId="2" borderId="1" xfId="1" applyNumberFormat="1" applyFont="1" applyFill="1"/>
    <xf numFmtId="164" fontId="7" fillId="2" borderId="1" xfId="1" applyNumberFormat="1" applyFont="1" applyFill="1"/>
    <xf numFmtId="2" fontId="0" fillId="0" borderId="1" xfId="0" applyNumberFormat="1"/>
    <xf numFmtId="0" fontId="0" fillId="0" borderId="1" xfId="0"/>
    <xf numFmtId="2" fontId="1" fillId="10" borderId="1" xfId="1" applyNumberFormat="1" applyFill="1"/>
    <xf numFmtId="164" fontId="1" fillId="8" borderId="2" xfId="1" applyNumberFormat="1" applyFill="1" applyBorder="1"/>
    <xf numFmtId="164" fontId="1" fillId="0" borderId="1" xfId="1" applyNumberFormat="1" applyFont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(&#1076;&#1072;&#1085;&#1085;&#1099;&#1077;)&#1076;&#1074;%2025,08,25%20&#1090;&#1096;&#1088;&#1089;&#1095;%20&#1084;&#1088;&#1090;&#1088;&#1075;%20&#1082;&#1080;%20&#1086;&#1090;%20&#1064;&#1091;&#1074;&#1072;&#1083;&#1086;&#1074;&#1086;&#1081;%20(&#1089;&#1086;&#1075;&#1083;&#1072;&#1089;&#1086;&#1074;&#1072;&#1083;%20&#1051;&#1099;&#1075;&#1080;&#1085;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8;&#1072;&#1096;&#1082;&#1077;&#1085;&#1090;/&#1087;&#1088;&#1086;&#1076;&#1072;&#1078;&#1080;%20&#1058;&#1072;&#1096;&#1082;&#1077;&#1085;&#1090;%2012,08,25-18,08,25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1;&#1083;&#1072;&#1085;&#1082;%20&#1079;&#1072;&#1082;&#1072;&#1079;&#1072;%20&#1052;&#1086;&#1089;&#1087;&#1088;&#1086;&#1076;&#1090;&#1086;&#1088;&#1075;%203%20&#1082;&#1074;&#1072;&#1088;&#1090;&#1072;&#1083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"/>
    </sheetNames>
    <sheetDataSet>
      <sheetData sheetId="0">
        <row r="2">
          <cell r="F2">
            <v>45895</v>
          </cell>
          <cell r="G2">
            <v>45894</v>
          </cell>
        </row>
        <row r="3">
          <cell r="A3" t="str">
            <v>Номенклатура</v>
          </cell>
          <cell r="B3" t="str">
            <v>Ед. изм.</v>
          </cell>
          <cell r="C3" t="str">
            <v>Начальный остаток</v>
          </cell>
          <cell r="D3" t="str">
            <v>Приход</v>
          </cell>
          <cell r="E3" t="str">
            <v>Расход</v>
          </cell>
          <cell r="F3" t="str">
            <v>Конечный остаток</v>
          </cell>
          <cell r="G3" t="str">
            <v>Конечный остаток</v>
          </cell>
          <cell r="H3" t="str">
            <v>крат</v>
          </cell>
          <cell r="I3" t="str">
            <v>сроки</v>
          </cell>
          <cell r="J3" t="str">
            <v>метка</v>
          </cell>
          <cell r="K3" t="str">
            <v>метка2</v>
          </cell>
          <cell r="L3" t="str">
            <v>заяв</v>
          </cell>
          <cell r="M3" t="str">
            <v>разн</v>
          </cell>
          <cell r="N3" t="str">
            <v>без опта</v>
          </cell>
          <cell r="O3" t="str">
            <v>опт</v>
          </cell>
          <cell r="P3" t="str">
            <v>заказ в пути</v>
          </cell>
          <cell r="Q3" t="str">
            <v>ср нов</v>
          </cell>
          <cell r="R3" t="str">
            <v>расчет</v>
          </cell>
          <cell r="S3" t="str">
            <v>заказ филиала</v>
          </cell>
        </row>
        <row r="4">
          <cell r="P4" t="str">
            <v>18,08,</v>
          </cell>
          <cell r="Q4" t="str">
            <v>25,08,</v>
          </cell>
        </row>
        <row r="5">
          <cell r="E5">
            <v>1382</v>
          </cell>
          <cell r="F5">
            <v>2346</v>
          </cell>
          <cell r="G5">
            <v>2512</v>
          </cell>
          <cell r="L5">
            <v>0</v>
          </cell>
          <cell r="M5">
            <v>1382</v>
          </cell>
          <cell r="N5">
            <v>0</v>
          </cell>
          <cell r="O5">
            <v>0</v>
          </cell>
          <cell r="P5">
            <v>4830</v>
          </cell>
          <cell r="Q5">
            <v>439.8</v>
          </cell>
          <cell r="R5">
            <v>3819</v>
          </cell>
          <cell r="S5">
            <v>6720</v>
          </cell>
        </row>
        <row r="6">
          <cell r="A6" t="str">
            <v>КП Колбаса в/к Балыковая ВУ охл 300г*6  МИРАТОРГ</v>
          </cell>
          <cell r="B6" t="str">
            <v>шт</v>
          </cell>
          <cell r="C6">
            <v>255</v>
          </cell>
          <cell r="E6">
            <v>214</v>
          </cell>
          <cell r="F6">
            <v>21</v>
          </cell>
          <cell r="G6">
            <v>33</v>
          </cell>
          <cell r="H6">
            <v>0.3</v>
          </cell>
          <cell r="J6">
            <v>1010027650</v>
          </cell>
          <cell r="M6">
            <v>214</v>
          </cell>
          <cell r="P6">
            <v>500</v>
          </cell>
          <cell r="Q6">
            <v>42.8</v>
          </cell>
          <cell r="R6">
            <v>549</v>
          </cell>
          <cell r="S6">
            <v>600</v>
          </cell>
        </row>
        <row r="7">
          <cell r="A7" t="str">
            <v>Колбаса п/к Краковская ОХЛ ВУ 330г*5 (1,65 кг)  МИРАТОРГ</v>
          </cell>
          <cell r="B7" t="str">
            <v>шт</v>
          </cell>
          <cell r="C7">
            <v>34</v>
          </cell>
          <cell r="E7">
            <v>34</v>
          </cell>
          <cell r="H7">
            <v>0.33</v>
          </cell>
          <cell r="M7">
            <v>34</v>
          </cell>
          <cell r="P7">
            <v>140</v>
          </cell>
          <cell r="Q7">
            <v>6.8</v>
          </cell>
          <cell r="R7">
            <v>30</v>
          </cell>
          <cell r="S7">
            <v>300</v>
          </cell>
        </row>
        <row r="8">
          <cell r="A8" t="str">
            <v>Колбаса с/к Сальчичон ВУ ОХЛ 280г*6 (1,68 кг)  МИРАТОРГ</v>
          </cell>
          <cell r="B8" t="str">
            <v>шт</v>
          </cell>
          <cell r="C8">
            <v>255</v>
          </cell>
          <cell r="E8">
            <v>40</v>
          </cell>
          <cell r="F8">
            <v>186</v>
          </cell>
          <cell r="G8">
            <v>194</v>
          </cell>
          <cell r="H8">
            <v>0.28000000000000003</v>
          </cell>
          <cell r="M8">
            <v>40</v>
          </cell>
          <cell r="Q8">
            <v>8</v>
          </cell>
          <cell r="R8">
            <v>14</v>
          </cell>
          <cell r="S8">
            <v>200</v>
          </cell>
        </row>
        <row r="9">
          <cell r="A9" t="str">
            <v>МХБ Ветчина для завтрака ШТ. ОХЛ п/а 400г*6 (2,4кг) МИРАТОРГ</v>
          </cell>
          <cell r="B9" t="str">
            <v>шт</v>
          </cell>
          <cell r="C9">
            <v>295</v>
          </cell>
          <cell r="E9">
            <v>65</v>
          </cell>
          <cell r="F9">
            <v>219</v>
          </cell>
          <cell r="G9">
            <v>229</v>
          </cell>
          <cell r="H9">
            <v>0.4</v>
          </cell>
          <cell r="I9">
            <v>75</v>
          </cell>
          <cell r="J9">
            <v>1010016111</v>
          </cell>
          <cell r="M9">
            <v>65</v>
          </cell>
          <cell r="P9">
            <v>100</v>
          </cell>
          <cell r="Q9">
            <v>13</v>
          </cell>
          <cell r="R9">
            <v>6</v>
          </cell>
          <cell r="S9">
            <v>100</v>
          </cell>
        </row>
        <row r="10">
          <cell r="A10" t="str">
            <v>МХБ Колб полусухая «Салями» ШТ. ВУ ОХЛ 280гр*8  МИРАТОРГ</v>
          </cell>
          <cell r="B10" t="str">
            <v>шт</v>
          </cell>
          <cell r="E10">
            <v>-6</v>
          </cell>
          <cell r="H10">
            <v>0.28000000000000003</v>
          </cell>
          <cell r="I10">
            <v>120</v>
          </cell>
          <cell r="M10">
            <v>-6</v>
          </cell>
          <cell r="P10">
            <v>750</v>
          </cell>
          <cell r="Q10">
            <v>45</v>
          </cell>
          <cell r="R10">
            <v>375</v>
          </cell>
          <cell r="S10">
            <v>700</v>
          </cell>
        </row>
        <row r="11">
          <cell r="A11" t="str">
            <v>МХБ Колбаса вареная Докторская ШТ. п/а ОХЛ 470г*6 (2,82 кг) МИРАТОРГ</v>
          </cell>
          <cell r="B11" t="str">
            <v>шт</v>
          </cell>
          <cell r="C11">
            <v>299</v>
          </cell>
          <cell r="E11">
            <v>45</v>
          </cell>
          <cell r="F11">
            <v>239</v>
          </cell>
          <cell r="G11">
            <v>251</v>
          </cell>
          <cell r="H11">
            <v>0.47</v>
          </cell>
          <cell r="I11">
            <v>75</v>
          </cell>
          <cell r="J11">
            <v>1010015954</v>
          </cell>
          <cell r="M11">
            <v>45</v>
          </cell>
          <cell r="P11">
            <v>60</v>
          </cell>
          <cell r="Q11">
            <v>9</v>
          </cell>
          <cell r="R11">
            <v>-74</v>
          </cell>
          <cell r="S11">
            <v>80</v>
          </cell>
        </row>
        <row r="12">
          <cell r="A12" t="str">
            <v>МХБ Колбаса вареная Классическая ШТ. ОХЛ п/а 470г*6 (2,82кг) МИРАТОРГ</v>
          </cell>
          <cell r="B12" t="str">
            <v>шт</v>
          </cell>
          <cell r="C12">
            <v>174</v>
          </cell>
          <cell r="E12">
            <v>20</v>
          </cell>
          <cell r="F12">
            <v>145</v>
          </cell>
          <cell r="G12">
            <v>148</v>
          </cell>
          <cell r="H12">
            <v>0.47</v>
          </cell>
          <cell r="I12">
            <v>75</v>
          </cell>
          <cell r="J12">
            <v>1010016092</v>
          </cell>
          <cell r="M12">
            <v>20</v>
          </cell>
          <cell r="P12">
            <v>80</v>
          </cell>
          <cell r="Q12">
            <v>4</v>
          </cell>
          <cell r="R12">
            <v>-125</v>
          </cell>
          <cell r="S12">
            <v>80</v>
          </cell>
        </row>
        <row r="13">
          <cell r="A13" t="str">
            <v>МХБ Колбаса вареная Молочная ШТ. п/а ОХЛ 470*6 (2,82 кг) МИРАТОРГ</v>
          </cell>
          <cell r="B13" t="str">
            <v>шт</v>
          </cell>
          <cell r="C13">
            <v>260</v>
          </cell>
          <cell r="E13">
            <v>26</v>
          </cell>
          <cell r="F13">
            <v>218</v>
          </cell>
          <cell r="G13">
            <v>230</v>
          </cell>
          <cell r="H13">
            <v>0.47</v>
          </cell>
          <cell r="I13">
            <v>75</v>
          </cell>
          <cell r="J13">
            <v>1010015952</v>
          </cell>
          <cell r="M13">
            <v>26</v>
          </cell>
          <cell r="Q13">
            <v>5.2</v>
          </cell>
          <cell r="R13">
            <v>-88</v>
          </cell>
          <cell r="S13">
            <v>80</v>
          </cell>
        </row>
        <row r="14">
          <cell r="A14" t="str">
            <v>МХБ Колбаса варено-копченая Балыковая ШТ. Ф/О ОХЛ В/У 375г*6 (2,25кг) МИРАТОРГ</v>
          </cell>
          <cell r="B14" t="str">
            <v>шт</v>
          </cell>
          <cell r="E14">
            <v>-2</v>
          </cell>
          <cell r="H14">
            <v>0</v>
          </cell>
          <cell r="I14">
            <v>55</v>
          </cell>
          <cell r="J14">
            <v>1010023348</v>
          </cell>
          <cell r="M14">
            <v>-2</v>
          </cell>
          <cell r="P14">
            <v>0</v>
          </cell>
          <cell r="Q14">
            <v>40</v>
          </cell>
          <cell r="R14">
            <v>1000</v>
          </cell>
        </row>
        <row r="15">
          <cell r="A15" t="str">
            <v>МХБ Колбаса варено-копченая Сервелат Финский ШТ. Ф/О ОХЛ В/У 375г*6 (2,25кг) МИРАТОРГ</v>
          </cell>
          <cell r="B15" t="str">
            <v>шт</v>
          </cell>
          <cell r="C15">
            <v>200</v>
          </cell>
          <cell r="E15">
            <v>198</v>
          </cell>
          <cell r="H15">
            <v>0.375</v>
          </cell>
          <cell r="I15">
            <v>55</v>
          </cell>
          <cell r="J15">
            <v>1010022954</v>
          </cell>
          <cell r="M15">
            <v>198</v>
          </cell>
          <cell r="P15">
            <v>500</v>
          </cell>
          <cell r="Q15">
            <v>39.6</v>
          </cell>
          <cell r="R15">
            <v>490</v>
          </cell>
          <cell r="S15">
            <v>700</v>
          </cell>
        </row>
        <row r="16">
          <cell r="A16" t="str">
            <v>МХБ Колбаса варено-копченая Сервелат ШТ. Ф/О ОХЛ В/У 375г*6 (2,25кг) МИРАТОРГ</v>
          </cell>
          <cell r="B16" t="str">
            <v>шт</v>
          </cell>
          <cell r="C16">
            <v>178</v>
          </cell>
          <cell r="E16">
            <v>172</v>
          </cell>
          <cell r="F16">
            <v>0</v>
          </cell>
          <cell r="G16">
            <v>3</v>
          </cell>
          <cell r="H16">
            <v>0.375</v>
          </cell>
          <cell r="I16">
            <v>55</v>
          </cell>
          <cell r="J16">
            <v>1010016034</v>
          </cell>
          <cell r="M16">
            <v>172</v>
          </cell>
          <cell r="P16">
            <v>500</v>
          </cell>
          <cell r="Q16">
            <v>34.4</v>
          </cell>
          <cell r="R16">
            <v>360</v>
          </cell>
          <cell r="S16">
            <v>600</v>
          </cell>
        </row>
        <row r="17">
          <cell r="A17" t="str">
            <v>МХБ Колбаса полукопченая Краковская ШТ. н/о ОХЛ 430*6 (2,58кг) МИРАТОРГ</v>
          </cell>
          <cell r="B17" t="str">
            <v>шт</v>
          </cell>
          <cell r="H17">
            <v>0.43</v>
          </cell>
          <cell r="I17">
            <v>55</v>
          </cell>
          <cell r="J17">
            <v>1010016024</v>
          </cell>
          <cell r="M17">
            <v>0</v>
          </cell>
          <cell r="P17">
            <v>0</v>
          </cell>
          <cell r="Q17">
            <v>0</v>
          </cell>
          <cell r="R17">
            <v>0</v>
          </cell>
        </row>
        <row r="18">
          <cell r="A18" t="str">
            <v>МХБ Колбаса полукопченая Чесночная ШТ. ф/о ОХЛ 375г*6 (2,25кг) МИРАТОРГ</v>
          </cell>
          <cell r="B18" t="str">
            <v>шт</v>
          </cell>
          <cell r="C18">
            <v>1</v>
          </cell>
          <cell r="E18">
            <v>-6</v>
          </cell>
          <cell r="H18">
            <v>0.375</v>
          </cell>
          <cell r="I18">
            <v>55</v>
          </cell>
          <cell r="J18">
            <v>1010023122</v>
          </cell>
          <cell r="M18">
            <v>-6</v>
          </cell>
          <cell r="P18">
            <v>300</v>
          </cell>
          <cell r="Q18">
            <v>35</v>
          </cell>
          <cell r="R18">
            <v>575</v>
          </cell>
          <cell r="S18">
            <v>700</v>
          </cell>
        </row>
        <row r="19">
          <cell r="A19" t="str">
            <v>МХБ Колбаса с/к "Куршская" ВУ ОХЛ 280г*8 (2,24 кг)  МИРАТОРГ</v>
          </cell>
          <cell r="B19" t="str">
            <v>шт</v>
          </cell>
          <cell r="C19">
            <v>701</v>
          </cell>
          <cell r="E19">
            <v>3</v>
          </cell>
          <cell r="F19">
            <v>696</v>
          </cell>
          <cell r="G19">
            <v>696</v>
          </cell>
          <cell r="H19">
            <v>0.28000000000000003</v>
          </cell>
          <cell r="I19">
            <v>120</v>
          </cell>
          <cell r="J19">
            <v>1010030636</v>
          </cell>
          <cell r="M19">
            <v>3</v>
          </cell>
          <cell r="Q19">
            <v>0.6</v>
          </cell>
          <cell r="R19">
            <v>-681</v>
          </cell>
        </row>
        <row r="20">
          <cell r="A20" t="str">
            <v>МХБ Колбаса сыровяленая Сальчичон ШТ. ф/о ОХЛ 300г*6 (1,8 кг) МИРАТОРГ</v>
          </cell>
          <cell r="B20" t="str">
            <v>шт</v>
          </cell>
          <cell r="C20">
            <v>300</v>
          </cell>
          <cell r="E20">
            <v>5</v>
          </cell>
          <cell r="H20">
            <v>0.3</v>
          </cell>
          <cell r="I20">
            <v>120</v>
          </cell>
          <cell r="J20">
            <v>1010030879</v>
          </cell>
          <cell r="M20">
            <v>5</v>
          </cell>
          <cell r="Q20">
            <v>1</v>
          </cell>
          <cell r="R20">
            <v>25</v>
          </cell>
        </row>
        <row r="21">
          <cell r="A21" t="str">
            <v>МХБ Колбаса сырокопченая Брауншвейгская ШТ. ВУ ОХЛ 300гр*8 (2,4 кг) МИРАТОРГ</v>
          </cell>
          <cell r="B21" t="str">
            <v>шт</v>
          </cell>
          <cell r="C21">
            <v>344</v>
          </cell>
          <cell r="E21">
            <v>59</v>
          </cell>
          <cell r="F21">
            <v>239</v>
          </cell>
          <cell r="G21">
            <v>269</v>
          </cell>
          <cell r="H21">
            <v>0.3</v>
          </cell>
          <cell r="I21">
            <v>150</v>
          </cell>
          <cell r="J21">
            <v>1010023983</v>
          </cell>
          <cell r="M21">
            <v>59</v>
          </cell>
          <cell r="P21">
            <v>250</v>
          </cell>
          <cell r="Q21">
            <v>20</v>
          </cell>
          <cell r="R21">
            <v>11</v>
          </cell>
          <cell r="S21">
            <v>80</v>
          </cell>
        </row>
        <row r="22">
          <cell r="A22" t="str">
            <v>МХБ Мясной продукт из свинины сырокопченый Бекон ШТ. ОХЛ ВУ 200г*10 (2 кг) МИРАТОРГ</v>
          </cell>
          <cell r="B22" t="str">
            <v>шт</v>
          </cell>
          <cell r="C22">
            <v>716</v>
          </cell>
          <cell r="E22">
            <v>255</v>
          </cell>
          <cell r="F22">
            <v>392</v>
          </cell>
          <cell r="G22">
            <v>455</v>
          </cell>
          <cell r="H22">
            <v>0.2</v>
          </cell>
          <cell r="I22">
            <v>90</v>
          </cell>
          <cell r="J22">
            <v>1010025585</v>
          </cell>
          <cell r="M22">
            <v>255</v>
          </cell>
          <cell r="P22">
            <v>500</v>
          </cell>
          <cell r="Q22">
            <v>51</v>
          </cell>
          <cell r="R22">
            <v>383</v>
          </cell>
          <cell r="S22">
            <v>500</v>
          </cell>
        </row>
        <row r="23">
          <cell r="A23" t="str">
            <v>МХБ Сервелат Мраморный ШТ. в/к ВУ ОХЛ 330г*6 (1,98кг)  МИРАТОРГ</v>
          </cell>
          <cell r="B23" t="str">
            <v>шт</v>
          </cell>
          <cell r="C23">
            <v>175</v>
          </cell>
          <cell r="E23">
            <v>154</v>
          </cell>
          <cell r="F23">
            <v>0</v>
          </cell>
          <cell r="G23">
            <v>13</v>
          </cell>
          <cell r="H23">
            <v>0.33</v>
          </cell>
          <cell r="I23">
            <v>55</v>
          </cell>
          <cell r="J23">
            <v>1010029655</v>
          </cell>
          <cell r="M23">
            <v>154</v>
          </cell>
          <cell r="P23">
            <v>400</v>
          </cell>
          <cell r="Q23">
            <v>30.8</v>
          </cell>
          <cell r="R23">
            <v>370</v>
          </cell>
          <cell r="S23">
            <v>600</v>
          </cell>
        </row>
        <row r="24">
          <cell r="A24" t="str">
            <v>Сервелат Коньячный в/к ВУ ОХЛ 375гр  МИРАТОРГ</v>
          </cell>
          <cell r="B24" t="str">
            <v>шт</v>
          </cell>
          <cell r="E24">
            <v>-12</v>
          </cell>
          <cell r="H24">
            <v>0.375</v>
          </cell>
          <cell r="I24">
            <v>55</v>
          </cell>
          <cell r="J24">
            <v>1010022952</v>
          </cell>
          <cell r="M24">
            <v>-12</v>
          </cell>
          <cell r="P24">
            <v>350</v>
          </cell>
          <cell r="Q24">
            <v>30</v>
          </cell>
          <cell r="R24">
            <v>400</v>
          </cell>
          <cell r="S24">
            <v>600</v>
          </cell>
        </row>
        <row r="25">
          <cell r="A25" t="str">
            <v>Сервелат полусухой с/к ВУ ОХЛ 300гр МИРАТОРГ</v>
          </cell>
          <cell r="B25" t="str">
            <v>шт</v>
          </cell>
          <cell r="C25">
            <v>118</v>
          </cell>
          <cell r="E25">
            <v>118</v>
          </cell>
          <cell r="F25">
            <v>-9</v>
          </cell>
          <cell r="G25">
            <v>-9</v>
          </cell>
          <cell r="H25">
            <v>0.3</v>
          </cell>
          <cell r="I25">
            <v>150</v>
          </cell>
          <cell r="J25">
            <v>1010023830</v>
          </cell>
          <cell r="M25">
            <v>118</v>
          </cell>
          <cell r="P25">
            <v>400</v>
          </cell>
          <cell r="Q25">
            <v>23.6</v>
          </cell>
          <cell r="R25">
            <v>199</v>
          </cell>
          <cell r="S25">
            <v>800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DSheet"/>
    </sheetNames>
    <sheetDataSet>
      <sheetData sheetId="0">
        <row r="1">
          <cell r="A1" t="str">
            <v>Общество с ограниченной ответственностью "MOS PROD TORG"</v>
          </cell>
        </row>
        <row r="2">
          <cell r="A2" t="str">
            <v>Продажи за 12.08.2025 - 18.08.2025</v>
          </cell>
        </row>
        <row r="4">
          <cell r="A4" t="str">
            <v>Выводимые данные:</v>
          </cell>
          <cell r="B4" t="str">
            <v>Количество</v>
          </cell>
        </row>
        <row r="6">
          <cell r="A6" t="str">
            <v>Номенклатура</v>
          </cell>
          <cell r="C6" t="str">
            <v>Итого</v>
          </cell>
          <cell r="D6" t="str">
            <v>12.08.25</v>
          </cell>
          <cell r="E6" t="str">
            <v>13.08.25</v>
          </cell>
          <cell r="F6" t="str">
            <v>14.08.25</v>
          </cell>
        </row>
        <row r="8">
          <cell r="A8" t="str">
            <v>2074-Сосиски Молочные для завтрака Особый рецепт</v>
          </cell>
          <cell r="C8">
            <v>802.73</v>
          </cell>
          <cell r="D8">
            <v>222.22</v>
          </cell>
          <cell r="E8">
            <v>96.370999999999995</v>
          </cell>
          <cell r="F8">
            <v>109.479</v>
          </cell>
        </row>
        <row r="9">
          <cell r="A9" t="str">
            <v>1721-Сосиски Вязанка Сливочные ТМ Стародворские колбасы</v>
          </cell>
          <cell r="C9">
            <v>567.19600000000003</v>
          </cell>
          <cell r="D9">
            <v>245.38399999999999</v>
          </cell>
          <cell r="E9">
            <v>37.042999999999999</v>
          </cell>
        </row>
        <row r="10">
          <cell r="A10" t="str">
            <v>7187 ГРУДИНКА ПРЕМИУМ к/в мл/к в/у 0.3кг_50с  ОСТАНКИНО</v>
          </cell>
          <cell r="C10">
            <v>960</v>
          </cell>
          <cell r="D10">
            <v>-3</v>
          </cell>
        </row>
        <row r="11">
          <cell r="A11" t="str">
            <v>2472 Сардельки Левантские Особая Без свинины Весовые NDX мгс Особый рецепт, вес 1кг</v>
          </cell>
          <cell r="C11">
            <v>313.89</v>
          </cell>
          <cell r="D11">
            <v>38.393000000000001</v>
          </cell>
          <cell r="E11">
            <v>37.881</v>
          </cell>
          <cell r="F11">
            <v>83.825000000000003</v>
          </cell>
        </row>
        <row r="12">
          <cell r="A12" t="str">
            <v>Сервелат полусухой с/к ВУ ОХЛ 300гр МИРАТОРГ</v>
          </cell>
          <cell r="C12">
            <v>273</v>
          </cell>
          <cell r="D12">
            <v>-1</v>
          </cell>
        </row>
        <row r="13">
          <cell r="A13" t="str">
            <v>7070 СОЧНЫЕ ПМ сос п/о мгс 1.5*4_А_50с  ОСТАНКИНО</v>
          </cell>
          <cell r="C13">
            <v>358.44900000000001</v>
          </cell>
          <cell r="F13">
            <v>-1.571</v>
          </cell>
        </row>
        <row r="14">
          <cell r="A14" t="str">
            <v>КП Колбаса в/к Балыковая ВУ охл 300г*6  МИРАТОРГ</v>
          </cell>
          <cell r="C14">
            <v>364</v>
          </cell>
        </row>
        <row r="15">
          <cell r="A15" t="str">
            <v>МХБ Колб полусухая «Салями» ШТ. ВУ ОХЛ 300гр*8  МИРАТОРГ</v>
          </cell>
          <cell r="C15">
            <v>321</v>
          </cell>
          <cell r="D15">
            <v>111</v>
          </cell>
          <cell r="E15">
            <v>22</v>
          </cell>
          <cell r="F15">
            <v>10</v>
          </cell>
        </row>
        <row r="16">
          <cell r="A16" t="str">
            <v>0222-Ветчины Дугушка Дугушка б/о Стародворье, 1кг</v>
          </cell>
          <cell r="C16">
            <v>218.852</v>
          </cell>
          <cell r="D16">
            <v>77.814999999999998</v>
          </cell>
          <cell r="E16">
            <v>16.707000000000001</v>
          </cell>
          <cell r="F16">
            <v>12.826000000000001</v>
          </cell>
        </row>
        <row r="17">
          <cell r="A17" t="str">
            <v>0178 Ветчины Нежная Особая Особая Весовые П/а Особый рецепт большой батон  ПОКОМ</v>
          </cell>
          <cell r="C17">
            <v>208.92099999999999</v>
          </cell>
          <cell r="D17">
            <v>52.698</v>
          </cell>
          <cell r="E17">
            <v>17.599</v>
          </cell>
          <cell r="F17">
            <v>17.655000000000001</v>
          </cell>
        </row>
        <row r="18">
          <cell r="A18" t="str">
            <v>Вареные колбасы Сливушка Вязанка Фикс.вес 0,45 П/а Вязанка  ПОКОМ</v>
          </cell>
          <cell r="C18">
            <v>404</v>
          </cell>
          <cell r="D18">
            <v>194</v>
          </cell>
          <cell r="E18">
            <v>2</v>
          </cell>
        </row>
        <row r="19">
          <cell r="A19" t="str">
            <v>4087   СЕРВЕЛАТ КОПЧЕНЫЙ НА БУКЕ в/к в/К 0,35</v>
          </cell>
          <cell r="C19">
            <v>517</v>
          </cell>
          <cell r="D19">
            <v>161</v>
          </cell>
          <cell r="E19">
            <v>45</v>
          </cell>
          <cell r="F19">
            <v>32</v>
          </cell>
        </row>
        <row r="20">
          <cell r="A20" t="str">
            <v>МХБ Колбаса варено-копченая Сервелат Финский ШТ. Ф/О ОХЛ В/У 375г*6 (2,25кг) МИРАТОРГ</v>
          </cell>
          <cell r="C20">
            <v>338</v>
          </cell>
          <cell r="D20">
            <v>-4</v>
          </cell>
          <cell r="E20">
            <v>-3</v>
          </cell>
        </row>
        <row r="21">
          <cell r="A21" t="str">
            <v>МХБ Сервелат Мраморный ШТ. в/к ВУ ОХЛ 330г*6 (1,98кг)  МИРАТОРГ</v>
          </cell>
          <cell r="C21">
            <v>308</v>
          </cell>
          <cell r="D21">
            <v>-2</v>
          </cell>
          <cell r="F21">
            <v>-2</v>
          </cell>
        </row>
        <row r="22">
          <cell r="A22" t="str">
            <v>1875-Колбаса Филейная оригинальная ТМ Особый рецепт в оболочке полиамид.  ПОКОМ</v>
          </cell>
          <cell r="C22">
            <v>270.464</v>
          </cell>
          <cell r="D22">
            <v>22.248000000000001</v>
          </cell>
          <cell r="E22">
            <v>50.686</v>
          </cell>
          <cell r="F22">
            <v>68.917000000000002</v>
          </cell>
        </row>
        <row r="23">
          <cell r="A23" t="str">
            <v>6093 САЛЯМИ ИТАЛЬЯНСКАЯ с/к в/у 1/250 8шт_UZ</v>
          </cell>
          <cell r="C23">
            <v>360</v>
          </cell>
          <cell r="D23">
            <v>47</v>
          </cell>
          <cell r="E23">
            <v>1</v>
          </cell>
          <cell r="F23">
            <v>8</v>
          </cell>
        </row>
        <row r="24">
          <cell r="A24" t="str">
            <v>МХБ Колбаса варено-копченая Сервелат ШТ. Ф/О ОХЛ В/У 375г*6 (2,25кг) МИРАТОРГ</v>
          </cell>
          <cell r="C24">
            <v>275</v>
          </cell>
          <cell r="D24">
            <v>-6</v>
          </cell>
          <cell r="E24">
            <v>-3</v>
          </cell>
        </row>
        <row r="25">
          <cell r="A25" t="str">
            <v>1870-Колбаса Со шпиком ТМ Особый рецепт в оболочке полиамид большой батон.  ПОКОМ</v>
          </cell>
          <cell r="C25">
            <v>294.65899999999999</v>
          </cell>
          <cell r="D25">
            <v>72.295000000000002</v>
          </cell>
          <cell r="E25">
            <v>19.933</v>
          </cell>
          <cell r="F25">
            <v>27.494</v>
          </cell>
        </row>
        <row r="26">
          <cell r="A26" t="str">
            <v>7058 ШПИКАЧКИ СОЧНЫЕ С БЕКОНОМ п/о мгс 1*3_60с  ОСТАНКИНО</v>
          </cell>
          <cell r="C26">
            <v>228.398</v>
          </cell>
          <cell r="D26">
            <v>44.999000000000002</v>
          </cell>
          <cell r="E26">
            <v>49.426000000000002</v>
          </cell>
        </row>
        <row r="27">
          <cell r="A27" t="str">
            <v>5096   СЕРВЕЛАТ КРЕМЛЕВСКИЙ в/к в/у_СНГ</v>
          </cell>
          <cell r="C27">
            <v>112.70099999999999</v>
          </cell>
          <cell r="D27">
            <v>29.145</v>
          </cell>
          <cell r="E27">
            <v>7.8159999999999998</v>
          </cell>
          <cell r="F27">
            <v>5.1589999999999998</v>
          </cell>
        </row>
        <row r="28">
          <cell r="A28" t="str">
            <v>2150 В/к колбасы Рубленая Запеченная Дугушка Весовые Вектор Стародворье, вес 1кг</v>
          </cell>
          <cell r="C28">
            <v>159.733</v>
          </cell>
          <cell r="D28">
            <v>36.11</v>
          </cell>
          <cell r="E28">
            <v>16.673999999999999</v>
          </cell>
          <cell r="F28">
            <v>12.849</v>
          </cell>
        </row>
        <row r="29">
          <cell r="A29" t="str">
            <v>5608 СЕРВЕЛАТ ФИНСКИЙ в/к в/у срез 0.35кг_СНГ</v>
          </cell>
          <cell r="C29">
            <v>438</v>
          </cell>
          <cell r="D29">
            <v>144</v>
          </cell>
          <cell r="E29">
            <v>33</v>
          </cell>
          <cell r="F29">
            <v>15</v>
          </cell>
        </row>
        <row r="30">
          <cell r="A30" t="str">
            <v>2634 Колбаса Дугушка Стародворская ТМ Стародворье ТС Дугушка  ПОКОМ</v>
          </cell>
          <cell r="C30">
            <v>199.67599999999999</v>
          </cell>
          <cell r="D30">
            <v>70.587000000000003</v>
          </cell>
          <cell r="E30">
            <v>17.193999999999999</v>
          </cell>
          <cell r="F30">
            <v>9.4130000000000003</v>
          </cell>
        </row>
        <row r="31">
          <cell r="A31" t="str">
            <v>1869-Колбаса Молочная ТМ Особый рецепт в оболочке полиамид большой батон.  ПОКОМ</v>
          </cell>
          <cell r="C31">
            <v>269.41899999999998</v>
          </cell>
          <cell r="D31">
            <v>54.872999999999998</v>
          </cell>
          <cell r="E31">
            <v>34.722999999999999</v>
          </cell>
          <cell r="F31">
            <v>12.432</v>
          </cell>
        </row>
        <row r="32">
          <cell r="A32" t="str">
            <v>1205 Копченые колбасы Салями Мясорубская с рубленым шпиком срез Бордо ф/в 0,35 фиброуз Стародворье  ПОКОМ</v>
          </cell>
          <cell r="C32">
            <v>445</v>
          </cell>
          <cell r="D32">
            <v>176</v>
          </cell>
          <cell r="E32">
            <v>53</v>
          </cell>
          <cell r="F32">
            <v>45</v>
          </cell>
        </row>
        <row r="33">
          <cell r="A33" t="str">
            <v>1120 В/к колбасы Сервелат Запеченный Дугушка Вес Вектор Стародворье, вес 1кг</v>
          </cell>
          <cell r="C33">
            <v>149.72900000000001</v>
          </cell>
          <cell r="D33">
            <v>44.432000000000002</v>
          </cell>
          <cell r="E33">
            <v>14.053000000000001</v>
          </cell>
          <cell r="F33">
            <v>8.3369999999999997</v>
          </cell>
        </row>
        <row r="34">
          <cell r="A34" t="str">
            <v>МХБ Колбаса полукопченая Чесночная ШТ. ф/о ОХЛ 375г*6 (2,25кг) МИРАТОРГ</v>
          </cell>
          <cell r="C34">
            <v>285</v>
          </cell>
          <cell r="D34">
            <v>-3</v>
          </cell>
          <cell r="E34">
            <v>-3</v>
          </cell>
        </row>
        <row r="35">
          <cell r="A35" t="str">
            <v>1720-Сосиски Вязанка Сливочные ТМ Стародворские колбасы ТС Вязанка амицел в мод газов.среде 0,45кг</v>
          </cell>
          <cell r="C35">
            <v>258</v>
          </cell>
          <cell r="D35">
            <v>152</v>
          </cell>
          <cell r="E35">
            <v>7</v>
          </cell>
        </row>
        <row r="36">
          <cell r="A36" t="str">
            <v>1118 В/к колбасы Салями Запеченая Дугушка  Вектор Стародворье, 1кг</v>
          </cell>
          <cell r="C36">
            <v>136.459</v>
          </cell>
          <cell r="D36">
            <v>39.584000000000003</v>
          </cell>
          <cell r="E36">
            <v>10.53</v>
          </cell>
          <cell r="F36">
            <v>7.0119999999999996</v>
          </cell>
        </row>
        <row r="37">
          <cell r="A37" t="str">
            <v>1202 В/к колбасы Сервелат Мясорубский с мелкорубленным окороком срез Бордо Фикс.вес 0,35 фиброуз Ста</v>
          </cell>
          <cell r="C37">
            <v>409</v>
          </cell>
          <cell r="D37">
            <v>169</v>
          </cell>
        </row>
        <row r="38">
          <cell r="A38" t="str">
            <v>2205-Сосиски Молочные для завтрака ТМ Особый рецепт 0,4кг</v>
          </cell>
          <cell r="C38">
            <v>405</v>
          </cell>
          <cell r="D38">
            <v>160</v>
          </cell>
          <cell r="E38">
            <v>103</v>
          </cell>
          <cell r="F38">
            <v>2</v>
          </cell>
        </row>
        <row r="39">
          <cell r="A39" t="str">
            <v>1867-Колбаса Филейная ТМ Особый рецепт в оболочке полиамид большой батон.  ПОКОМ</v>
          </cell>
          <cell r="C39">
            <v>245.22800000000001</v>
          </cell>
          <cell r="D39">
            <v>87.230999999999995</v>
          </cell>
          <cell r="E39">
            <v>53.343000000000004</v>
          </cell>
          <cell r="F39">
            <v>12.502000000000001</v>
          </cell>
        </row>
        <row r="40">
          <cell r="A40" t="str">
            <v>Вареные колбасы Докторская ГОСТ Вязанка Фикс.вес 0,4 Вектор Вязанка  ПОКОМ</v>
          </cell>
          <cell r="C40">
            <v>251</v>
          </cell>
          <cell r="D40">
            <v>74</v>
          </cell>
          <cell r="E40">
            <v>15</v>
          </cell>
          <cell r="F40">
            <v>10</v>
          </cell>
        </row>
        <row r="41">
          <cell r="A41" t="str">
            <v>1411 Сосиски «Сочинки Сливочные» Весовые ТМ «Стародворье» 1,35 кг  ПОКОМ</v>
          </cell>
          <cell r="C41">
            <v>169.81399999999999</v>
          </cell>
          <cell r="D41">
            <v>24.349</v>
          </cell>
          <cell r="E41">
            <v>28.24</v>
          </cell>
          <cell r="F41">
            <v>16.212</v>
          </cell>
        </row>
        <row r="42">
          <cell r="A42" t="str">
            <v>4079 СЕРВЕЛАТ КОПЧЕНЫЙ НА БУКЕ в/к в/у_СНГ</v>
          </cell>
          <cell r="C42">
            <v>128.262</v>
          </cell>
          <cell r="D42">
            <v>29.003</v>
          </cell>
          <cell r="E42">
            <v>9.9559999999999995</v>
          </cell>
          <cell r="F42">
            <v>5.6719999999999997</v>
          </cell>
        </row>
        <row r="43">
          <cell r="A43" t="str">
            <v>МХБ Мясной продукт из свинины сырокопченый Бекон ШТ. ОХЛ ВУ 200г*10 (2 кг) МИРАТОРГ</v>
          </cell>
          <cell r="C43">
            <v>317</v>
          </cell>
          <cell r="D43">
            <v>117</v>
          </cell>
          <cell r="E43">
            <v>19</v>
          </cell>
        </row>
        <row r="44">
          <cell r="A44" t="str">
            <v>Сервелат Коньячный в/к ВУ ОХЛ 375гр  МИРАТОРГ</v>
          </cell>
          <cell r="C44">
            <v>228</v>
          </cell>
          <cell r="D44">
            <v>-10</v>
          </cell>
          <cell r="E44">
            <v>-3</v>
          </cell>
          <cell r="F44">
            <v>-1</v>
          </cell>
        </row>
        <row r="45">
          <cell r="A45" t="str">
            <v>1523-Сосиски Вязанка Молочные ТМ Стародворские колбасы</v>
          </cell>
          <cell r="C45">
            <v>127.40300000000001</v>
          </cell>
          <cell r="D45">
            <v>32.396000000000001</v>
          </cell>
          <cell r="E45">
            <v>11.925000000000001</v>
          </cell>
        </row>
        <row r="46">
          <cell r="A46" t="str">
            <v>6346 ФИЛЕЙНАЯ Папа может вар п/о 0.5кг_СНГ  ОСТАНКИНО</v>
          </cell>
          <cell r="C46">
            <v>358</v>
          </cell>
          <cell r="D46">
            <v>92</v>
          </cell>
          <cell r="E46">
            <v>34</v>
          </cell>
        </row>
        <row r="47">
          <cell r="A47" t="str">
            <v>1370-Сосиски Сочинки Бордо Весовой п/а Стародворье</v>
          </cell>
          <cell r="C47">
            <v>156.13999999999999</v>
          </cell>
          <cell r="D47">
            <v>53.064</v>
          </cell>
          <cell r="E47">
            <v>25.832999999999998</v>
          </cell>
          <cell r="F47">
            <v>2.8849999999999998</v>
          </cell>
        </row>
        <row r="48">
          <cell r="A48" t="str">
            <v>Колбаса п/к Краковская ОХЛ ВУ 330г*5 (1,65 кг)  МИРАТОРГ</v>
          </cell>
          <cell r="C48">
            <v>168</v>
          </cell>
        </row>
        <row r="49">
          <cell r="A49" t="str">
            <v>6094 ЮБИЛЕЙНАЯ с/к в/у_UZ</v>
          </cell>
          <cell r="C49">
            <v>60.226999999999997</v>
          </cell>
          <cell r="D49">
            <v>11.446999999999999</v>
          </cell>
          <cell r="E49">
            <v>1.024</v>
          </cell>
          <cell r="F49">
            <v>3.9209999999999998</v>
          </cell>
        </row>
        <row r="50">
          <cell r="A50" t="str">
            <v>КОПЧ БЕКОН НАР ВУ ШТ 0.18КГ К1.8  ЧЕРКИЗОВО</v>
          </cell>
          <cell r="C50">
            <v>243</v>
          </cell>
          <cell r="D50">
            <v>69</v>
          </cell>
          <cell r="E50">
            <v>9</v>
          </cell>
          <cell r="F50">
            <v>20</v>
          </cell>
        </row>
        <row r="51">
          <cell r="A51" t="str">
            <v>1201 В/к колбасы Сервелат Мясорубский с мелкорубленным окороком Бордо Весовой фиброуз Стародворье  П</v>
          </cell>
          <cell r="C51">
            <v>105.124</v>
          </cell>
          <cell r="D51">
            <v>21.751000000000001</v>
          </cell>
          <cell r="E51">
            <v>13.063000000000001</v>
          </cell>
          <cell r="F51">
            <v>10.842000000000001</v>
          </cell>
        </row>
        <row r="52">
          <cell r="A52" t="str">
            <v>ВАР МОЛОЧНАЯ ПО-Ч НМО 1 КГ К3  ЧЕРКИЗОВО</v>
          </cell>
          <cell r="C52">
            <v>98.36</v>
          </cell>
          <cell r="D52">
            <v>51.241999999999997</v>
          </cell>
          <cell r="E52">
            <v>10.196</v>
          </cell>
          <cell r="F52">
            <v>5.0940000000000003</v>
          </cell>
        </row>
        <row r="53">
          <cell r="A53" t="str">
            <v>6095 ЮБИЛЕЙНАЯ с/к в/у 1/250 8шт_UZ</v>
          </cell>
          <cell r="C53">
            <v>193</v>
          </cell>
          <cell r="D53">
            <v>40</v>
          </cell>
          <cell r="E53">
            <v>9</v>
          </cell>
        </row>
        <row r="54">
          <cell r="A54" t="str">
            <v>1371-Сосиски Сочинки с сочной грудинкой Бордо Фикс.вес 0,4 П/а мгс Стародворье</v>
          </cell>
          <cell r="C54">
            <v>291</v>
          </cell>
          <cell r="D54">
            <v>96</v>
          </cell>
          <cell r="E54">
            <v>27</v>
          </cell>
          <cell r="F54">
            <v>5</v>
          </cell>
        </row>
        <row r="55">
          <cell r="A55" t="str">
            <v>1204 Копченые колбасы Салями Мясорубская с рубленым шпиком Бордо Весовой фиброуз Стародворье  ПОКОМ</v>
          </cell>
          <cell r="C55">
            <v>97.373000000000005</v>
          </cell>
          <cell r="D55">
            <v>25.974</v>
          </cell>
          <cell r="E55">
            <v>9.3889999999999993</v>
          </cell>
          <cell r="F55">
            <v>10.808</v>
          </cell>
        </row>
        <row r="56">
          <cell r="A56" t="str">
            <v>МХБ Колбаса сырокопченая Брауншвейгская ШТ. ВУ ОХЛ 300гр*8 (2,4 кг) МИРАТОРГ</v>
          </cell>
          <cell r="C56">
            <v>102</v>
          </cell>
          <cell r="D56">
            <v>41</v>
          </cell>
          <cell r="E56">
            <v>6</v>
          </cell>
        </row>
        <row r="57">
          <cell r="A57" t="str">
            <v>6091 АРОМАТНАЯ с/к в/у_UZ</v>
          </cell>
          <cell r="C57">
            <v>48.585000000000001</v>
          </cell>
        </row>
        <row r="58">
          <cell r="A58" t="str">
            <v>7075 МОЛОЧ.ПРЕМИУМ ПМ сос п/о мгс 1.5*4_О_50с  ОСТАНКИНО</v>
          </cell>
          <cell r="C58">
            <v>122.684</v>
          </cell>
        </row>
        <row r="59">
          <cell r="A59" t="str">
            <v>1231 Сосиски Сливочные Дугушки Дугушка Весовые П/а Стародворье, вес 1кг</v>
          </cell>
          <cell r="C59">
            <v>97.427000000000007</v>
          </cell>
          <cell r="D59">
            <v>17.036999999999999</v>
          </cell>
          <cell r="E59">
            <v>9.1989999999999998</v>
          </cell>
          <cell r="F59">
            <v>5.375</v>
          </cell>
        </row>
        <row r="60">
          <cell r="A60" t="str">
            <v>1372-Сосиски Сочинки с сочным окороком Бордо Фикс.вес 0,4 П/а мгс Стародворье</v>
          </cell>
          <cell r="C60">
            <v>276</v>
          </cell>
          <cell r="D60">
            <v>83</v>
          </cell>
          <cell r="E60">
            <v>27</v>
          </cell>
          <cell r="F60">
            <v>-1</v>
          </cell>
        </row>
        <row r="61">
          <cell r="A61" t="str">
            <v>ВАР МОЛОЧНАЯ ПО-ЧЕ НМО ШТ 0.4КГ К2.4  ЧЕРКИЗОВО</v>
          </cell>
          <cell r="C61">
            <v>211</v>
          </cell>
          <cell r="D61">
            <v>85</v>
          </cell>
          <cell r="E61">
            <v>13</v>
          </cell>
          <cell r="F61">
            <v>6</v>
          </cell>
        </row>
        <row r="62">
          <cell r="A62" t="str">
            <v>СК БОГОРОДСКАЯ ПРЕСС ФИБ ВУ ШТ0.3КГ К3.6  ЧЕРКИЗОВО</v>
          </cell>
          <cell r="C62">
            <v>125</v>
          </cell>
          <cell r="D62">
            <v>41</v>
          </cell>
          <cell r="E62">
            <v>2</v>
          </cell>
          <cell r="F62">
            <v>14</v>
          </cell>
        </row>
        <row r="63">
          <cell r="A63" t="str">
            <v>Вареные колбасы «Филейская» Фикс.вес 0,45 Вектор ТМ «Вязанка»  ПОКОМ</v>
          </cell>
          <cell r="C63">
            <v>172</v>
          </cell>
          <cell r="D63">
            <v>87</v>
          </cell>
          <cell r="E63">
            <v>10</v>
          </cell>
        </row>
        <row r="64">
          <cell r="A64" t="str">
            <v>6072 ЭКСТРА Папа может вар п/о 0.4кг_UZ</v>
          </cell>
          <cell r="C64">
            <v>278</v>
          </cell>
          <cell r="D64">
            <v>75</v>
          </cell>
          <cell r="E64">
            <v>55</v>
          </cell>
          <cell r="F64">
            <v>18</v>
          </cell>
        </row>
        <row r="65">
          <cell r="A65" t="str">
            <v>6076 МЯСНАЯ Папа может вар п/о 0.4кг_UZ</v>
          </cell>
          <cell r="C65">
            <v>295</v>
          </cell>
          <cell r="D65">
            <v>75</v>
          </cell>
          <cell r="E65">
            <v>18</v>
          </cell>
        </row>
        <row r="66">
          <cell r="A66" t="str">
            <v>У_Фарш куриный "Домашний",зам,в/у0,75кг*8(6кг)  МИРАТОРГ</v>
          </cell>
          <cell r="C66">
            <v>195</v>
          </cell>
          <cell r="F66">
            <v>138</v>
          </cell>
        </row>
        <row r="67">
          <cell r="A67" t="str">
            <v>СК САЛЬЧИЧОН СРЕЗ ФИБ ВУ ШТ 0,3 КГ ЧЕРКИЗОВО (ПРЕМИУМ)</v>
          </cell>
          <cell r="C67">
            <v>82</v>
          </cell>
          <cell r="D67">
            <v>26</v>
          </cell>
          <cell r="E67">
            <v>3</v>
          </cell>
          <cell r="F67">
            <v>6</v>
          </cell>
        </row>
        <row r="68">
          <cell r="A68" t="str">
            <v>Вареные колбасы Молокуша Вязанка Вес п/а Вязанка  ПОКОМ</v>
          </cell>
          <cell r="C68">
            <v>67.421000000000006</v>
          </cell>
          <cell r="D68">
            <v>25.846</v>
          </cell>
          <cell r="E68">
            <v>5.335</v>
          </cell>
        </row>
        <row r="69">
          <cell r="A69" t="str">
            <v>6092 АРОМАТНАЯ с/к в/у 1/250 8шт_UZ</v>
          </cell>
          <cell r="C69">
            <v>119</v>
          </cell>
        </row>
        <row r="70">
          <cell r="A70" t="str">
            <v>СК СЕРВЕЛЕТТИ ПРЕСС СРЕЗ БО ВУ ШТ 0.25КГ  ЧЕРКИЗОВО</v>
          </cell>
          <cell r="C70">
            <v>76</v>
          </cell>
          <cell r="D70">
            <v>35</v>
          </cell>
          <cell r="E70">
            <v>5</v>
          </cell>
          <cell r="F70">
            <v>8</v>
          </cell>
        </row>
        <row r="71">
          <cell r="A71" t="str">
            <v>1851-Колбаса Филедворская по-стародворски ТМ Стародворье в оболочке полиамид 0,4 кг.  ПОКОМ</v>
          </cell>
          <cell r="C71">
            <v>174</v>
          </cell>
          <cell r="D71">
            <v>86</v>
          </cell>
          <cell r="E71">
            <v>13</v>
          </cell>
          <cell r="F71">
            <v>10</v>
          </cell>
        </row>
        <row r="72">
          <cell r="A72" t="str">
            <v>МХБ Ветчина для завтрака ШТ. ОХЛ п/а 400г*6 (2,4кг) МИРАТОРГ</v>
          </cell>
          <cell r="C72">
            <v>78</v>
          </cell>
        </row>
        <row r="73">
          <cell r="A73" t="str">
            <v>1284-Сосиски Баварушки ТМ Баварушка в оболочке амицел в модифицированной газовой среде 0,6 кг.</v>
          </cell>
          <cell r="C73">
            <v>69</v>
          </cell>
          <cell r="D73">
            <v>11</v>
          </cell>
          <cell r="E73">
            <v>6</v>
          </cell>
        </row>
        <row r="74">
          <cell r="A74" t="str">
            <v>1224 В/к колбасы «Сочинка по-европейски с сочной грудинкой» Весовой фиброуз ТМ «Стародворье»  ПОКОМ</v>
          </cell>
          <cell r="C74">
            <v>57.789000000000001</v>
          </cell>
          <cell r="D74">
            <v>23.300999999999998</v>
          </cell>
          <cell r="E74">
            <v>7.4870000000000001</v>
          </cell>
        </row>
        <row r="75">
          <cell r="A75" t="str">
            <v>Вареные колбасы «Филейская» Весовые Вектор ТМ «Вязанка»  ПОКОМ</v>
          </cell>
          <cell r="C75">
            <v>53.884999999999998</v>
          </cell>
          <cell r="D75">
            <v>10.86</v>
          </cell>
          <cell r="E75">
            <v>5.08</v>
          </cell>
        </row>
        <row r="76">
          <cell r="A76" t="str">
            <v>МХБ Колбаса вареная Докторская ШТ. п/а ОХЛ 470г*6 (2,82 кг) МИРАТОРГ</v>
          </cell>
          <cell r="C76">
            <v>80</v>
          </cell>
          <cell r="D76">
            <v>19</v>
          </cell>
          <cell r="E76">
            <v>4</v>
          </cell>
        </row>
        <row r="77">
          <cell r="A77" t="str">
            <v>СК САЛЯМИНИ ВУ ШТ 0.18 КГ  ЧЕРКИЗОВО</v>
          </cell>
          <cell r="C77">
            <v>120</v>
          </cell>
          <cell r="D77">
            <v>24</v>
          </cell>
          <cell r="E77">
            <v>11</v>
          </cell>
        </row>
        <row r="78">
          <cell r="A78" t="str">
            <v>1952-Колбаса Со шпиком ТМ Особый рецепт в оболочке полиамид 0,5 кг.  ПОКОМ</v>
          </cell>
          <cell r="C78">
            <v>125</v>
          </cell>
          <cell r="D78">
            <v>58</v>
          </cell>
          <cell r="E78">
            <v>11</v>
          </cell>
        </row>
        <row r="79">
          <cell r="A79" t="str">
            <v>1871-Колбаса Филейная оригинальная ТМ Особый рецепт в оболочке полиамид 0,4 кг.  ПОКОМ</v>
          </cell>
          <cell r="C79">
            <v>149</v>
          </cell>
          <cell r="D79">
            <v>68</v>
          </cell>
          <cell r="E79">
            <v>12</v>
          </cell>
        </row>
        <row r="80">
          <cell r="A80" t="str">
            <v>0262 Ветчина «Сочинка с сочным окороком» Весовой п/а ТМ «Стародворье»  ПОКОМ</v>
          </cell>
          <cell r="C80">
            <v>49.798000000000002</v>
          </cell>
        </row>
        <row r="81">
          <cell r="A81" t="str">
            <v>2027 Ветчина Нежная п/а ТМ Особый рецепт шт. 0,4кг</v>
          </cell>
          <cell r="C81">
            <v>98</v>
          </cell>
          <cell r="D81">
            <v>50</v>
          </cell>
          <cell r="E81">
            <v>1</v>
          </cell>
          <cell r="F81">
            <v>-3</v>
          </cell>
        </row>
        <row r="82">
          <cell r="A82" t="str">
            <v>МХБ Колбаса сыровяленая Сальчичон ШТ. ф/о ОХЛ 300г*6 (1,8 кг) МИРАТОРГ</v>
          </cell>
          <cell r="C82">
            <v>51</v>
          </cell>
          <cell r="F82">
            <v>6</v>
          </cell>
        </row>
        <row r="83">
          <cell r="A83" t="str">
            <v>Наггетсы куриные хрустящие 300г*12 (3,6кг) Мираторг Россия</v>
          </cell>
          <cell r="C83">
            <v>113</v>
          </cell>
          <cell r="D83">
            <v>70</v>
          </cell>
          <cell r="F83">
            <v>12</v>
          </cell>
        </row>
        <row r="84">
          <cell r="A84" t="str">
            <v>Наггетсы куриные Классические 300г*12 (3,6кг) Мираторг Россия</v>
          </cell>
          <cell r="C84">
            <v>112</v>
          </cell>
          <cell r="D84">
            <v>58</v>
          </cell>
          <cell r="E84">
            <v>21</v>
          </cell>
          <cell r="F84">
            <v>12</v>
          </cell>
        </row>
        <row r="85">
          <cell r="A85" t="str">
            <v>1868-Колбаса Филейная ТМ Особый рецепт в оболочке полиамид 0,5 кг.  ПОКОМ</v>
          </cell>
          <cell r="C85">
            <v>96</v>
          </cell>
          <cell r="D85">
            <v>76</v>
          </cell>
          <cell r="E85">
            <v>1</v>
          </cell>
          <cell r="F85">
            <v>-6</v>
          </cell>
        </row>
        <row r="86">
          <cell r="A86" t="str">
            <v>1461 Сосиски «Баварские» Фикс.вес 0,35 П/а ТМ «Стародворье»  ПОКОМ</v>
          </cell>
          <cell r="C86">
            <v>111</v>
          </cell>
          <cell r="D86">
            <v>25</v>
          </cell>
          <cell r="E86">
            <v>4</v>
          </cell>
        </row>
        <row r="87">
          <cell r="A87" t="str">
            <v>ВК СЕРВ ГОСТ СРЕЗ ФИБ ВУ ШТ 0.5КГ К2  ЧЕРКИЗОВО</v>
          </cell>
          <cell r="C87">
            <v>34</v>
          </cell>
          <cell r="D87">
            <v>25</v>
          </cell>
          <cell r="E87">
            <v>7</v>
          </cell>
          <cell r="F87">
            <v>2</v>
          </cell>
        </row>
        <row r="88">
          <cell r="A88" t="str">
            <v>С/к колбасы Швейцарская Бордо Фикс.вес 0,17 Фиброуз терм/п Стародворье</v>
          </cell>
          <cell r="C88">
            <v>79</v>
          </cell>
          <cell r="D88">
            <v>33</v>
          </cell>
          <cell r="E88">
            <v>6</v>
          </cell>
        </row>
        <row r="89">
          <cell r="A89" t="str">
            <v>СК ОНЕЖСКАЯ СРЕЗ ФИБ ВУ ШТ 0.3КГ K1.8 ЧЕРКИЗОВО</v>
          </cell>
          <cell r="C89">
            <v>41</v>
          </cell>
          <cell r="D89">
            <v>17</v>
          </cell>
          <cell r="E89">
            <v>3</v>
          </cell>
        </row>
        <row r="90">
          <cell r="A90" t="str">
            <v>6078 ФИЛЕЙНАЯ Папа может вар п/о_UZ</v>
          </cell>
          <cell r="C90">
            <v>47.808</v>
          </cell>
          <cell r="D90">
            <v>8.0679999999999996</v>
          </cell>
          <cell r="E90">
            <v>10.765000000000001</v>
          </cell>
        </row>
        <row r="91">
          <cell r="A91" t="str">
            <v>С/к колбасы Баварская Бавария Фикс.вес 0,17 б/о терм/п Стародворье</v>
          </cell>
          <cell r="C91">
            <v>58</v>
          </cell>
          <cell r="D91">
            <v>27</v>
          </cell>
          <cell r="E91">
            <v>6</v>
          </cell>
        </row>
        <row r="92">
          <cell r="A92" t="str">
            <v>МХБ Колбаса вареная Молочная ШТ. п/а ОХЛ 470*6 (2,82 кг) МИРАТОРГ</v>
          </cell>
          <cell r="C92">
            <v>43</v>
          </cell>
          <cell r="D92">
            <v>5</v>
          </cell>
          <cell r="E92">
            <v>1</v>
          </cell>
        </row>
        <row r="93">
          <cell r="A93" t="str">
            <v>1728-Сосиски сливочные по-стародворски в оболочке</v>
          </cell>
          <cell r="C93">
            <v>25.582999999999998</v>
          </cell>
          <cell r="D93">
            <v>2.72</v>
          </cell>
          <cell r="E93">
            <v>1.343</v>
          </cell>
        </row>
        <row r="94">
          <cell r="A94" t="str">
            <v>ВЕТЧ МРАМОРНАЯ ПО-ЧЕРКИЗОВСКИ ШТ 0,4 КГ  ЧЕРКИЗОВО</v>
          </cell>
          <cell r="C94">
            <v>36</v>
          </cell>
          <cell r="D94">
            <v>41</v>
          </cell>
          <cell r="E94">
            <v>-2</v>
          </cell>
        </row>
        <row r="95">
          <cell r="A95" t="str">
            <v>Стейк из мраморной говядины б/к с/м TF ~1кг BLACK ANGUS Мираторг (Брянск) Россия  МИРАТОРГ</v>
          </cell>
          <cell r="C95">
            <v>8</v>
          </cell>
        </row>
        <row r="96">
          <cell r="A96" t="str">
            <v>МХБ Колбаса вареная Классическая ШТ. ОХЛ п/а 470г*6 (2,82кг) МИРАТОРГ</v>
          </cell>
          <cell r="C96">
            <v>43</v>
          </cell>
          <cell r="D96">
            <v>7</v>
          </cell>
          <cell r="E96">
            <v>-1</v>
          </cell>
        </row>
        <row r="97">
          <cell r="A97" t="str">
            <v>Стейк Рибай Choice c/м TF 200г*60 (12 кг) Black Angus  МИРАТОРГ</v>
          </cell>
          <cell r="C97">
            <v>11</v>
          </cell>
          <cell r="D97">
            <v>7</v>
          </cell>
        </row>
        <row r="98">
          <cell r="A98" t="str">
            <v>6075 МЯСНАЯ Папа может вар п/о_UZ</v>
          </cell>
          <cell r="C98">
            <v>26.913</v>
          </cell>
        </row>
        <row r="99">
          <cell r="A99" t="str">
            <v>СК БРАУНШВЕЙГСКАЯ ГОСТ БО СРЕЗ ШТ 0,2КГ  ЧЕРКИЗОВО</v>
          </cell>
          <cell r="C99">
            <v>27</v>
          </cell>
          <cell r="D99">
            <v>21</v>
          </cell>
          <cell r="E99">
            <v>3</v>
          </cell>
          <cell r="F99">
            <v>2</v>
          </cell>
        </row>
        <row r="100">
          <cell r="A100" t="str">
            <v>Колбаса с/к Сальчичон ВУ ОХЛ 280г*6 (1,68 кг)  МИРАТОРГ</v>
          </cell>
          <cell r="C100">
            <v>15</v>
          </cell>
        </row>
        <row r="101">
          <cell r="A101" t="str">
            <v>0232 С/к колбасы Княжеская Бордо Весовые б/о терм/п Стародворье</v>
          </cell>
          <cell r="C101">
            <v>4.1820000000000004</v>
          </cell>
          <cell r="D101">
            <v>1.149</v>
          </cell>
        </row>
        <row r="102">
          <cell r="A102" t="str">
            <v>Пельмени "Из мраморной говядины" с/м пленка  400г*16(6,4кг) BLACK ANGUS Мираторг (Брянск) Россия</v>
          </cell>
          <cell r="C102">
            <v>31</v>
          </cell>
          <cell r="D102">
            <v>10</v>
          </cell>
          <cell r="F102">
            <v>8</v>
          </cell>
        </row>
        <row r="103">
          <cell r="A103" t="str">
            <v>Пельмени «Сочные» ГВ зам пакет 700г*8  МИРАТОРГ</v>
          </cell>
          <cell r="C103">
            <v>33</v>
          </cell>
          <cell r="D103">
            <v>10</v>
          </cell>
          <cell r="F103">
            <v>8</v>
          </cell>
        </row>
        <row r="104">
          <cell r="A104" t="str">
            <v>МХБ Колбаса с/к "Куршская" ВУ ОХЛ 280г*8 (2,24 кг)  МИРАТОРГ</v>
          </cell>
          <cell r="C104">
            <v>12</v>
          </cell>
          <cell r="E104">
            <v>-2</v>
          </cell>
        </row>
        <row r="105">
          <cell r="A105" t="str">
            <v>Фарш говяжий зам 0,4кг ШТ  TF  МИРАТОРГ</v>
          </cell>
          <cell r="C105">
            <v>13</v>
          </cell>
          <cell r="D105">
            <v>2</v>
          </cell>
          <cell r="E105">
            <v>5</v>
          </cell>
        </row>
        <row r="106">
          <cell r="A106" t="str">
            <v>Вишня б/косточки с/м 300г*20 (6кг) Мираторг Россия</v>
          </cell>
          <cell r="C106">
            <v>15</v>
          </cell>
          <cell r="D106">
            <v>3</v>
          </cell>
          <cell r="F106">
            <v>5</v>
          </cell>
        </row>
        <row r="107">
          <cell r="A107" t="str">
            <v>Сырники с вишневой начинкой ЗАМ 280гр*4 (1,12кг) Мираторг Трио Россия</v>
          </cell>
          <cell r="C107">
            <v>20</v>
          </cell>
          <cell r="D107">
            <v>7</v>
          </cell>
          <cell r="F107">
            <v>4</v>
          </cell>
        </row>
        <row r="108">
          <cell r="A108" t="str">
            <v>Сырники классические ЗАМ 280гр*4 (1,12кг) Мираторг Трио Россия</v>
          </cell>
          <cell r="C108">
            <v>20</v>
          </cell>
          <cell r="D108">
            <v>9</v>
          </cell>
          <cell r="F108">
            <v>3</v>
          </cell>
        </row>
        <row r="109">
          <cell r="A109" t="str">
            <v>Палочки рыбные из фарша тресковых пород 270г*12 (3,24кг) ООО "Мираторг Запад" РОССИЯ  МИРАТОРГ</v>
          </cell>
          <cell r="C109">
            <v>20</v>
          </cell>
          <cell r="D109">
            <v>10</v>
          </cell>
          <cell r="F109">
            <v>5</v>
          </cell>
        </row>
        <row r="110">
          <cell r="A110" t="str">
            <v>Карибская смесь с/м 400г*10 (4кг) Мираторг Россия</v>
          </cell>
          <cell r="C110">
            <v>15</v>
          </cell>
          <cell r="D110">
            <v>6</v>
          </cell>
          <cell r="E110">
            <v>2</v>
          </cell>
          <cell r="F110">
            <v>3</v>
          </cell>
        </row>
        <row r="111">
          <cell r="A111" t="str">
            <v>Картофель фри с/м 500г*10 (5кг) МИРАТОРГ Россия</v>
          </cell>
          <cell r="C111">
            <v>12</v>
          </cell>
          <cell r="D111">
            <v>8</v>
          </cell>
        </row>
        <row r="112">
          <cell r="A112" t="str">
            <v>Черная смородина с/м 300г*10 (3кг) Россия Мираторг</v>
          </cell>
          <cell r="C112">
            <v>11</v>
          </cell>
          <cell r="D112">
            <v>3</v>
          </cell>
          <cell r="F112">
            <v>5</v>
          </cell>
        </row>
        <row r="113">
          <cell r="A113" t="str">
            <v>Сырники с клубн.нач. 280гр ЗАМ  МИРАТОРГ</v>
          </cell>
          <cell r="C113">
            <v>11</v>
          </cell>
          <cell r="D113">
            <v>7</v>
          </cell>
          <cell r="F113">
            <v>1</v>
          </cell>
        </row>
        <row r="114">
          <cell r="A114" t="str">
            <v>Мексиканская смесь с/м 400г*10 (4кг) Мираторг Россия</v>
          </cell>
          <cell r="C114">
            <v>13</v>
          </cell>
          <cell r="D114">
            <v>5</v>
          </cell>
          <cell r="E114">
            <v>2</v>
          </cell>
          <cell r="F114">
            <v>3</v>
          </cell>
        </row>
        <row r="115">
          <cell r="A115" t="str">
            <v>Брокколи капуста 400 ЗАМ  МИРАТОРГ</v>
          </cell>
          <cell r="C115">
            <v>8</v>
          </cell>
          <cell r="D115">
            <v>3</v>
          </cell>
          <cell r="F115">
            <v>5</v>
          </cell>
        </row>
        <row r="116">
          <cell r="A116" t="str">
            <v>Итальянская смесь с/м 400г*10 (4кг) Vитамин  МИРАТОРГ</v>
          </cell>
          <cell r="C116">
            <v>9</v>
          </cell>
          <cell r="D116">
            <v>4</v>
          </cell>
          <cell r="E116">
            <v>2</v>
          </cell>
          <cell r="F116">
            <v>3</v>
          </cell>
        </row>
        <row r="117">
          <cell r="A117" t="str">
            <v>Гавайская смесь 400г*20 (8кг) Vитамин Мираторг РОССИЯ  МИРАТОРГ</v>
          </cell>
          <cell r="C117">
            <v>9</v>
          </cell>
          <cell r="D117">
            <v>9</v>
          </cell>
        </row>
        <row r="118">
          <cell r="A118" t="str">
            <v>Ягодный морс 300г*10 зам  МИРАТОРГ</v>
          </cell>
          <cell r="C118">
            <v>5</v>
          </cell>
          <cell r="D118">
            <v>3</v>
          </cell>
        </row>
        <row r="119">
          <cell r="A119" t="str">
            <v>Сотэ с прованскими травами 400г зам  МИРАТОРГ</v>
          </cell>
          <cell r="C119">
            <v>6</v>
          </cell>
          <cell r="D119">
            <v>3</v>
          </cell>
        </row>
        <row r="120">
          <cell r="A120" t="str">
            <v>Микс полезных овощей 400 зам  МИРАТОРГ</v>
          </cell>
          <cell r="C120">
            <v>3</v>
          </cell>
          <cell r="D120">
            <v>3</v>
          </cell>
        </row>
        <row r="121">
          <cell r="A121" t="str">
            <v>Шампиньоны рез. 400*20 зам  МИРАТОРГ</v>
          </cell>
          <cell r="C121">
            <v>3</v>
          </cell>
          <cell r="D121">
            <v>3</v>
          </cell>
        </row>
        <row r="122">
          <cell r="A122" t="str">
            <v>Лечо по-венгерски 0,4кг ОФ зам кор  МИРАТОРГ</v>
          </cell>
          <cell r="C122">
            <v>3</v>
          </cell>
          <cell r="D122">
            <v>3</v>
          </cell>
        </row>
        <row r="123">
          <cell r="A123" t="str">
            <v>Фасоль стручковая рез. с/м 30-40мм 400г*10 (4кг) Мираторг Россия</v>
          </cell>
          <cell r="C123">
            <v>3</v>
          </cell>
        </row>
        <row r="124">
          <cell r="A124" t="str">
            <v>БОНУС_2074-Сосиски Молочные для завтрака Особый рецепт</v>
          </cell>
          <cell r="C124">
            <v>158.929</v>
          </cell>
          <cell r="D124">
            <v>33.435000000000002</v>
          </cell>
          <cell r="E124">
            <v>15.929</v>
          </cell>
          <cell r="F124">
            <v>43.225000000000001</v>
          </cell>
        </row>
        <row r="125">
          <cell r="A125" t="str">
            <v>БОНУС_2634 Колбаса Дугушка Стародворская ТМ Стародворье ТС Дугушка  ПОКОМ</v>
          </cell>
          <cell r="C125">
            <v>113.69799999999999</v>
          </cell>
          <cell r="D125">
            <v>28.295000000000002</v>
          </cell>
          <cell r="E125">
            <v>11.191000000000001</v>
          </cell>
          <cell r="F125">
            <v>7.6970000000000001</v>
          </cell>
        </row>
        <row r="126">
          <cell r="A126" t="str">
            <v>БОНУС_1205 Копченые колбасы Салями Мясорубская с рубленым шпиком срез Бордо ф/в 0,35 фиброуз Стародворье</v>
          </cell>
          <cell r="C126">
            <v>78</v>
          </cell>
          <cell r="D126">
            <v>33</v>
          </cell>
          <cell r="E126">
            <v>5</v>
          </cell>
          <cell r="F126">
            <v>4</v>
          </cell>
        </row>
        <row r="127">
          <cell r="A127" t="str">
            <v>БОНУС_1867-Колбаса Филейная ТМ Особый рецепт в оболочке полиамид большой батон.  ПОКОМ</v>
          </cell>
          <cell r="C127">
            <v>72.367999999999995</v>
          </cell>
          <cell r="D127">
            <v>12.398999999999999</v>
          </cell>
          <cell r="E127">
            <v>2.5070000000000001</v>
          </cell>
          <cell r="F127">
            <v>5.0250000000000004</v>
          </cell>
        </row>
        <row r="128">
          <cell r="A128" t="str">
            <v>БОНУС_1875-Колбаса Филейная оригинальная ТМ Особый рецепт в оболочке полиамид.  ПОКОМ</v>
          </cell>
          <cell r="C128">
            <v>69.177000000000007</v>
          </cell>
          <cell r="D128">
            <v>6.4059999999999997</v>
          </cell>
          <cell r="E128">
            <v>10.481999999999999</v>
          </cell>
          <cell r="F128">
            <v>29.041</v>
          </cell>
        </row>
        <row r="129">
          <cell r="A129" t="str">
            <v>БОНУС_1411 Сосиски «Сочинки Сливочные» Весовые ТМ «Стародворье» 1,35 кг  ПОКОМ</v>
          </cell>
          <cell r="C129">
            <v>57.139000000000003</v>
          </cell>
          <cell r="D129">
            <v>17.488</v>
          </cell>
          <cell r="E129">
            <v>1.335</v>
          </cell>
        </row>
        <row r="130">
          <cell r="A130" t="str">
            <v>БОНУС_2205-Сосиски Молочные для завтрака ТМ Особый рецепт 0,4кг</v>
          </cell>
          <cell r="C130">
            <v>49</v>
          </cell>
          <cell r="D130">
            <v>16</v>
          </cell>
          <cell r="E130">
            <v>18</v>
          </cell>
          <cell r="F130">
            <v>1</v>
          </cell>
        </row>
        <row r="131">
          <cell r="A131" t="str">
            <v>БОНУС_1870-Колбаса Со шпиком ТМ Особый рецепт в оболочке полиамид большой батон.  ПОКОМ</v>
          </cell>
          <cell r="C131">
            <v>45.052999999999997</v>
          </cell>
          <cell r="D131">
            <v>7.5110000000000001</v>
          </cell>
          <cell r="E131">
            <v>12.536</v>
          </cell>
          <cell r="F131">
            <v>5.0069999999999997</v>
          </cell>
        </row>
        <row r="132">
          <cell r="A132" t="str">
            <v>БОНУС_1371-Сосиски Сочинки с сочной грудинкой Бордо Фикс.вес 0,4 П/а мгс Стародворье</v>
          </cell>
          <cell r="C132">
            <v>43</v>
          </cell>
          <cell r="D132">
            <v>14</v>
          </cell>
          <cell r="E132">
            <v>5</v>
          </cell>
          <cell r="F132">
            <v>1</v>
          </cell>
        </row>
        <row r="133">
          <cell r="A133" t="str">
            <v>БОНУС_1869-Колбаса Молочная ТМ Особый рецепт в оболочке полиамид большой батон.  ПОКОМ</v>
          </cell>
          <cell r="C133">
            <v>32.366999999999997</v>
          </cell>
          <cell r="D133">
            <v>7.4480000000000004</v>
          </cell>
          <cell r="E133">
            <v>7.4859999999999998</v>
          </cell>
          <cell r="F133">
            <v>5.0049999999999999</v>
          </cell>
        </row>
        <row r="134">
          <cell r="A134" t="str">
            <v>БОНУС_1204 Копченые колбасы Салями Мясорубская с рубленым шпиком Бордо Весовой фиброуз Стародворье  ПОКОМ</v>
          </cell>
          <cell r="C134">
            <v>26.032</v>
          </cell>
          <cell r="D134">
            <v>4.3230000000000004</v>
          </cell>
          <cell r="E134">
            <v>2.8919999999999999</v>
          </cell>
          <cell r="F134">
            <v>2.8959999999999999</v>
          </cell>
        </row>
        <row r="135">
          <cell r="A135" t="str">
            <v>БОНУС_1871-Колбаса Филейная оригинальная ТМ Особый рецепт в оболочке полиамид 0,4 кг.  ПОКОМ</v>
          </cell>
          <cell r="C135">
            <v>24</v>
          </cell>
          <cell r="D135">
            <v>9</v>
          </cell>
          <cell r="E135">
            <v>3</v>
          </cell>
        </row>
        <row r="136">
          <cell r="A136" t="str">
            <v>БОНУС_1370-Сосиски Сочинки Бордо Весовой п/а Стародворье</v>
          </cell>
          <cell r="C136">
            <v>18.931000000000001</v>
          </cell>
          <cell r="D136">
            <v>4.3289999999999997</v>
          </cell>
          <cell r="E136">
            <v>4.3639999999999999</v>
          </cell>
          <cell r="F136">
            <v>2.895</v>
          </cell>
        </row>
        <row r="137">
          <cell r="A137" t="str">
            <v>БОНУС_КОПЧ БЕКОН НАР ВУ ШТ 0.18КГ К1.8  ЧЕРКИЗОВО</v>
          </cell>
          <cell r="C137">
            <v>8</v>
          </cell>
        </row>
        <row r="138">
          <cell r="A138" t="str">
            <v>БОНУС_СК БОГОРОДСКАЯ ПРЕСС ФИБ ВУ ШТ0.3КГ К3.6  ЧЕРКИЗОВО</v>
          </cell>
          <cell r="C138">
            <v>5</v>
          </cell>
          <cell r="D138">
            <v>2</v>
          </cell>
        </row>
        <row r="139">
          <cell r="A139" t="str">
            <v>БОНУС_ВАР МОЛОЧНАЯ ПО-Ч НМО 1 КГ К3  ЧЕРКИЗОВО</v>
          </cell>
          <cell r="C139">
            <v>4.0579999999999998</v>
          </cell>
          <cell r="D139">
            <v>1.992</v>
          </cell>
        </row>
        <row r="140">
          <cell r="A140" t="str">
            <v>СОС КОПЧ ПО-Ч ЛОТ ПМО ЗА ШТ 0.4КГ K1.6  ЧЕРКИЗОВО</v>
          </cell>
          <cell r="C140">
            <v>-3</v>
          </cell>
          <cell r="E140">
            <v>1</v>
          </cell>
          <cell r="F140">
            <v>-1</v>
          </cell>
        </row>
        <row r="141">
          <cell r="A141" t="str">
            <v>СОС ВЕНСКИЕ БО ЗА ПАК 1.25КГ K5 ЧЕРКИЗОВО</v>
          </cell>
          <cell r="C141">
            <v>-1.2150000000000001</v>
          </cell>
          <cell r="D141">
            <v>-1.2150000000000001</v>
          </cell>
        </row>
        <row r="142">
          <cell r="A142" t="str">
            <v>СВ ФУЭТ ЭКСТРА 0.15КГ К0.9  ЧЕРКИЗОВО</v>
          </cell>
          <cell r="C142">
            <v>-2</v>
          </cell>
        </row>
        <row r="143">
          <cell r="A143" t="str">
            <v>СК САЛЬЧИЧОН С РОЗОВЫМ ПЕРЦ. СРЕЗ ШТ 0,3  ЧЕРКИЗОВО</v>
          </cell>
          <cell r="C143">
            <v>-3</v>
          </cell>
        </row>
        <row r="144">
          <cell r="A144" t="str">
            <v>МХБ Колбаса варено-копченая Балыковая ШТ. Ф/О ОХЛ В/У 375г*6 (2,25кг) МИРАТОРГ</v>
          </cell>
          <cell r="C144">
            <v>-9</v>
          </cell>
          <cell r="D144">
            <v>-4</v>
          </cell>
          <cell r="E144">
            <v>-1</v>
          </cell>
          <cell r="F144">
            <v>-1</v>
          </cell>
        </row>
        <row r="145">
          <cell r="A145" t="str">
            <v>ВАР АРОМАТНАЯ ПО-Ч ЦО ЗА 1.6КГ K3.2 ЧЕРКИЗОВО</v>
          </cell>
          <cell r="C145">
            <v>-5.101</v>
          </cell>
          <cell r="D145">
            <v>-0.75</v>
          </cell>
          <cell r="F145">
            <v>-1.6</v>
          </cell>
        </row>
        <row r="146">
          <cell r="A146" t="str">
            <v>СОС МОЛОЧНЫЕ ПО-Ч ПМО ЗА ЛОТ ШТ 0.45КГ K1.8 ЧЕРКИЗОВО</v>
          </cell>
          <cell r="C146">
            <v>-14</v>
          </cell>
          <cell r="D146">
            <v>-2</v>
          </cell>
          <cell r="E146">
            <v>-4</v>
          </cell>
          <cell r="F146">
            <v>-1</v>
          </cell>
        </row>
        <row r="147">
          <cell r="A147" t="str">
            <v>СОС СЛИВОЧНЫЕ ГОСТ ЦО ЗА ЛОТ ШТ 0.45КГ K1.8 ЧЕРКИЗОВО</v>
          </cell>
          <cell r="C147">
            <v>-13</v>
          </cell>
          <cell r="D147">
            <v>-5</v>
          </cell>
        </row>
        <row r="148">
          <cell r="A148" t="str">
            <v>ВАР КЛАССИЧЕСКАЯ ПО-Ч ЦО ЗА 1.6КГ K3.2 ЧЕРКИЗОВО</v>
          </cell>
          <cell r="C148">
            <v>-8.8940000000000001</v>
          </cell>
          <cell r="D148">
            <v>-1.615</v>
          </cell>
          <cell r="E148">
            <v>-1.1399999999999999</v>
          </cell>
          <cell r="F148">
            <v>-1.272</v>
          </cell>
        </row>
        <row r="149">
          <cell r="A149" t="str">
            <v>Итого</v>
          </cell>
          <cell r="C149">
            <v>19212.824000000001</v>
          </cell>
          <cell r="D149">
            <v>4819.2669999999998</v>
          </cell>
          <cell r="E149">
            <v>1345.396</v>
          </cell>
          <cell r="F149">
            <v>969.05700000000002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</sheetNames>
    <sheetDataSet>
      <sheetData sheetId="0">
        <row r="1">
          <cell r="A1" t="str">
            <v>Артикул</v>
          </cell>
          <cell r="B1" t="str">
            <v>Наименование</v>
          </cell>
          <cell r="C1" t="str">
            <v>Сегмент</v>
          </cell>
          <cell r="D1" t="str">
            <v>Завод-производитель</v>
          </cell>
          <cell r="E1" t="str">
            <v>ЕИ</v>
          </cell>
          <cell r="F1" t="str">
            <v>Вес, ЕИ</v>
          </cell>
          <cell r="G1" t="str">
            <v>Вес коробки кг</v>
          </cell>
        </row>
        <row r="2">
          <cell r="A2">
            <v>1010015952</v>
          </cell>
          <cell r="B2" t="str">
            <v>МХБ Колбаса вареная Молочная п/а ОХЛ 470*6 (2,82 кг) ООО "Мираторг-Курск" РОССИЯ</v>
          </cell>
          <cell r="C2" t="str">
            <v>ВАРЕНАЯ КОЛБАСА</v>
          </cell>
          <cell r="D2" t="str">
            <v>МХБ Курск</v>
          </cell>
          <cell r="E2" t="str">
            <v>Шт</v>
          </cell>
          <cell r="F2">
            <v>0.47</v>
          </cell>
          <cell r="G2">
            <v>2.82</v>
          </cell>
        </row>
        <row r="3">
          <cell r="A3">
            <v>1010016094</v>
          </cell>
          <cell r="B3" t="str">
            <v>МХБ Колбаса вареная С молоком ОХЛ п/а 470г*6 (2,82кг) ООО "Мираторг-Курск" РОССИЯ</v>
          </cell>
          <cell r="C3" t="str">
            <v>ВАРЕНАЯ КОЛБАСА</v>
          </cell>
          <cell r="D3" t="str">
            <v>МХБ Курск</v>
          </cell>
          <cell r="E3" t="str">
            <v>Шт</v>
          </cell>
          <cell r="F3">
            <v>0.47</v>
          </cell>
          <cell r="G3">
            <v>2.82</v>
          </cell>
        </row>
        <row r="4">
          <cell r="A4">
            <v>1010016095</v>
          </cell>
          <cell r="B4" t="str">
            <v>МХБ Колбаса вареная С молоком охл п/а ~1200г*4 (~4,8кг)ООО "Мираторг-Курск" РОССИЯ</v>
          </cell>
          <cell r="C4" t="str">
            <v>ВАРЕНАЯ КОЛБАСА</v>
          </cell>
          <cell r="D4" t="str">
            <v>МХБ Курск</v>
          </cell>
          <cell r="E4" t="str">
            <v>Кг</v>
          </cell>
          <cell r="F4">
            <v>1</v>
          </cell>
          <cell r="G4">
            <v>4.8</v>
          </cell>
        </row>
        <row r="5">
          <cell r="A5">
            <v>1010017107</v>
          </cell>
          <cell r="B5" t="str">
            <v>МХБ Колбаса вареная Филейная п/а ОХЛ 400г*6 (2,4кг) ООО "Мираторг-Курск" РОССИЯ</v>
          </cell>
          <cell r="C5" t="str">
            <v>ВАРЕНАЯ КОЛБАСА</v>
          </cell>
          <cell r="D5" t="str">
            <v>МХБ Курск</v>
          </cell>
          <cell r="E5" t="str">
            <v>Шт</v>
          </cell>
          <cell r="F5">
            <v>0.4</v>
          </cell>
          <cell r="G5">
            <v>2.4</v>
          </cell>
        </row>
        <row r="6">
          <cell r="A6">
            <v>1010015954</v>
          </cell>
          <cell r="B6" t="str">
            <v>МХБ Колбаса вареная Докторская п/а ОХЛ 470г*6 (2,82 кг) ООО "Мираторг-Курск" РОССИЯ</v>
          </cell>
          <cell r="C6" t="str">
            <v>ВАРЕНАЯ КОЛБАСА</v>
          </cell>
          <cell r="D6" t="str">
            <v>МХБ Курск</v>
          </cell>
          <cell r="E6" t="str">
            <v>Шт</v>
          </cell>
          <cell r="F6">
            <v>0.47</v>
          </cell>
          <cell r="G6">
            <v>2.82</v>
          </cell>
        </row>
        <row r="7">
          <cell r="A7">
            <v>1010015940</v>
          </cell>
          <cell r="B7" t="str">
            <v>МХБ Колбаса вареная Докторская п/а ~1200г*4 (~4,8кг)ООО "Мираторг-Курск" РОССИЯ</v>
          </cell>
          <cell r="C7" t="str">
            <v>ВАРЕНАЯ КОЛБАСА</v>
          </cell>
          <cell r="D7" t="str">
            <v>МХБ Курск</v>
          </cell>
          <cell r="E7" t="str">
            <v>Кг</v>
          </cell>
          <cell r="F7">
            <v>1</v>
          </cell>
          <cell r="G7">
            <v>4.8</v>
          </cell>
        </row>
        <row r="8">
          <cell r="A8">
            <v>1010016092</v>
          </cell>
          <cell r="B8" t="str">
            <v>МХБ Колбаса вареная Классическая ОХЛ п/а 470г*6 (2,82кг) ООО "Мираторг-Курск" РОССИЯ</v>
          </cell>
          <cell r="C8" t="str">
            <v>ВАРЕНАЯ КОЛБАСА</v>
          </cell>
          <cell r="D8" t="str">
            <v>МХБ Курск</v>
          </cell>
          <cell r="E8" t="str">
            <v>Шт</v>
          </cell>
          <cell r="F8">
            <v>0.47</v>
          </cell>
          <cell r="G8">
            <v>2.82</v>
          </cell>
        </row>
        <row r="9">
          <cell r="A9">
            <v>1010016093</v>
          </cell>
          <cell r="B9" t="str">
            <v>МХБ Колбаса вареная Классическая п/а охл ~1200г*4(~4,8кг) ООО "Мираторг-Курск" РОССИЯ</v>
          </cell>
          <cell r="C9" t="str">
            <v>ВАРЕНАЯ КОЛБАСА</v>
          </cell>
          <cell r="D9" t="str">
            <v>МХБ Курск</v>
          </cell>
          <cell r="E9" t="str">
            <v>Кг</v>
          </cell>
          <cell r="F9">
            <v>1</v>
          </cell>
          <cell r="G9">
            <v>4.8</v>
          </cell>
        </row>
        <row r="10">
          <cell r="A10">
            <v>1010022320</v>
          </cell>
          <cell r="B10" t="str">
            <v>МХБ Колбаса вареная Телячья cинюга охл 450г*6 (2,7кг) ООО "Мираторг-Курск" РОССИЯ</v>
          </cell>
          <cell r="C10" t="str">
            <v>ВАРЕНАЯ КОЛБАСА</v>
          </cell>
          <cell r="D10" t="str">
            <v>МХБ Курск</v>
          </cell>
          <cell r="E10" t="str">
            <v>Шт</v>
          </cell>
          <cell r="F10">
            <v>0.45</v>
          </cell>
          <cell r="G10">
            <v>2.7</v>
          </cell>
        </row>
        <row r="11">
          <cell r="A11">
            <v>1010015941</v>
          </cell>
          <cell r="B11" t="str">
            <v>МХБ Колбаса вареная Докторская cинюга 450г*6 (2,7кг) ООО "Мираторг-Курск" РОССИЯ</v>
          </cell>
          <cell r="C11" t="str">
            <v>ВАРЕНАЯ КОЛБАСА</v>
          </cell>
          <cell r="D11" t="str">
            <v>МХБ Курск</v>
          </cell>
          <cell r="E11" t="str">
            <v>Шт</v>
          </cell>
          <cell r="F11">
            <v>0.45</v>
          </cell>
          <cell r="G11">
            <v>2.7</v>
          </cell>
        </row>
        <row r="12">
          <cell r="A12">
            <v>1010033324</v>
          </cell>
          <cell r="B12" t="str">
            <v>КП Колбаса с/к Брауншвейгская ВУ ОХЛ 300г*6 (1,8кг)  МИРАТОРГ</v>
          </cell>
          <cell r="C12" t="str">
            <v>СЫРОКОПЧЕНАЯ КОЛБАСА</v>
          </cell>
          <cell r="D12" t="str">
            <v>МХБ Курск</v>
          </cell>
          <cell r="E12" t="str">
            <v>Шт</v>
          </cell>
          <cell r="F12">
            <v>0.3</v>
          </cell>
          <cell r="G12">
            <v>1.8</v>
          </cell>
        </row>
        <row r="13">
          <cell r="A13">
            <v>1010028068</v>
          </cell>
          <cell r="B13" t="str">
            <v>Колб полусухая «Салями» ВУ ОХЛ 300гр*6</v>
          </cell>
          <cell r="C13" t="str">
            <v>СЫРОКОПЧЕНАЯ КОЛБАСА</v>
          </cell>
          <cell r="D13" t="str">
            <v>МХБ Курск</v>
          </cell>
          <cell r="E13" t="str">
            <v>Шт</v>
          </cell>
          <cell r="F13">
            <v>0.3</v>
          </cell>
          <cell r="G13">
            <v>1.8</v>
          </cell>
        </row>
        <row r="14">
          <cell r="A14">
            <v>1010033736</v>
          </cell>
          <cell r="B14" t="str">
            <v>Колбаса п/к Краковская ОХЛ ВУ 330г*5 (1,65 кг)  МИРАТОРГ</v>
          </cell>
          <cell r="C14" t="str">
            <v>ПОЛУКОПЧЁНАЯ</v>
          </cell>
          <cell r="D14" t="str">
            <v>МХБ Курск</v>
          </cell>
          <cell r="E14" t="str">
            <v>Шт</v>
          </cell>
          <cell r="F14">
            <v>0.33</v>
          </cell>
          <cell r="G14">
            <v>1.65</v>
          </cell>
        </row>
        <row r="15">
          <cell r="A15">
            <v>1010023122</v>
          </cell>
          <cell r="B15" t="str">
            <v>МХБ Колбаса полукопченая Чесночная ф/о ОХЛ 375г*6 (2,25кг)ООО "Мираторг-Курск" РОССИЯ</v>
          </cell>
          <cell r="C15" t="str">
            <v>ПОЛУКОПЧЁНАЯ</v>
          </cell>
          <cell r="D15" t="str">
            <v>МХБ Курск</v>
          </cell>
          <cell r="E15" t="str">
            <v>Шт</v>
          </cell>
          <cell r="F15">
            <v>0.375</v>
          </cell>
          <cell r="G15">
            <v>2.25</v>
          </cell>
        </row>
        <row r="16">
          <cell r="A16">
            <v>1010027650</v>
          </cell>
          <cell r="B16" t="str">
            <v>КП Колбаса в/к Балыковая ВУ охл 300г*6  МИРАТОРГ</v>
          </cell>
          <cell r="C16" t="str">
            <v>ВАРЕНО-КОПЧЕНАЯ</v>
          </cell>
          <cell r="D16" t="str">
            <v>МХБ Курск</v>
          </cell>
          <cell r="E16" t="str">
            <v>Шт</v>
          </cell>
          <cell r="F16">
            <v>0.3</v>
          </cell>
          <cell r="G16">
            <v>1.7999999999999998</v>
          </cell>
        </row>
        <row r="17">
          <cell r="A17">
            <v>1010016127</v>
          </cell>
          <cell r="B17" t="str">
            <v>МХБ Колбаса варено-копченая Московская ф/о охл ~750г*5 (~3,75кг) ООО "Мираторг-Курск" РОССИЯ</v>
          </cell>
          <cell r="C17" t="str">
            <v>ВАРЕНО-КОПЧЕНАЯ</v>
          </cell>
          <cell r="D17" t="str">
            <v>МХБ Курск</v>
          </cell>
          <cell r="E17" t="str">
            <v>Кг</v>
          </cell>
          <cell r="F17">
            <v>1</v>
          </cell>
          <cell r="G17">
            <v>3.75</v>
          </cell>
        </row>
        <row r="18">
          <cell r="A18">
            <v>1010016038</v>
          </cell>
          <cell r="B18" t="str">
            <v>МХБ Колбаса варено-копченая Московская Ф/О ОХЛ В/У 375г*6 (2,25кг) ООО "Мираторг-Курск" РОССИЯ</v>
          </cell>
          <cell r="C18" t="str">
            <v>ВАРЕНО-КОПЧЕНАЯ</v>
          </cell>
          <cell r="D18" t="str">
            <v>МХБ Курск</v>
          </cell>
          <cell r="E18" t="str">
            <v>Шт</v>
          </cell>
          <cell r="F18">
            <v>0.375</v>
          </cell>
          <cell r="G18">
            <v>2.25</v>
          </cell>
        </row>
        <row r="19">
          <cell r="A19">
            <v>1010016107</v>
          </cell>
          <cell r="B19" t="str">
            <v>МХБ Колбаса варено-копченая Сервелат ф/о охл ~750г*5 (~3,75кг) ООО "Мираторг-Курск" РОССИЯ</v>
          </cell>
          <cell r="C19" t="str">
            <v>ВАРЕНО-КОПЧЕНАЯ</v>
          </cell>
          <cell r="D19" t="str">
            <v>МХБ Курск</v>
          </cell>
          <cell r="E19" t="str">
            <v>Кг</v>
          </cell>
          <cell r="F19">
            <v>1</v>
          </cell>
          <cell r="G19">
            <v>3.75</v>
          </cell>
        </row>
        <row r="20">
          <cell r="A20">
            <v>1010016034</v>
          </cell>
          <cell r="B20" t="str">
            <v>МХБ Колбаса варено-копченая Сервелат Ф/О ОХЛ В/У 375г*6 (2,25кг) ООО "Мираторг-Курск" РОССИЯ</v>
          </cell>
          <cell r="C20" t="str">
            <v>ВАРЕНО-КОПЧЕНАЯ</v>
          </cell>
          <cell r="D20" t="str">
            <v>МХБ Курск</v>
          </cell>
          <cell r="E20" t="str">
            <v>Шт</v>
          </cell>
          <cell r="F20">
            <v>0.375</v>
          </cell>
          <cell r="G20">
            <v>2.25</v>
          </cell>
        </row>
        <row r="21">
          <cell r="A21">
            <v>1010022952</v>
          </cell>
          <cell r="B21" t="str">
            <v>МХБ Колбаса варено-копченая Сервелат Коньячный Ф/О ОХЛ В/У 375г*6 (2,25кг)ООО "Мираторг-Курск" РОССИЯ</v>
          </cell>
          <cell r="C21" t="str">
            <v>ВАРЕНО-КОПЧЕНАЯ</v>
          </cell>
          <cell r="D21" t="str">
            <v>МХБ Курск</v>
          </cell>
          <cell r="E21" t="str">
            <v>Шт</v>
          </cell>
          <cell r="F21">
            <v>0.375</v>
          </cell>
          <cell r="G21">
            <v>2.25</v>
          </cell>
        </row>
        <row r="22">
          <cell r="A22">
            <v>1010022954</v>
          </cell>
          <cell r="B22" t="str">
            <v>МХБ Колбаса варено-копченая Сервелат Финский Ф/О ОХЛ В/У 375г*6 (2,25кг) ООО "Мираторг-Курск" РОССИЯ</v>
          </cell>
          <cell r="C22" t="str">
            <v>ВАРЕНО-КОПЧЕНАЯ</v>
          </cell>
          <cell r="D22" t="str">
            <v>МХБ Курск</v>
          </cell>
          <cell r="E22" t="str">
            <v>Шт</v>
          </cell>
          <cell r="F22">
            <v>0.375</v>
          </cell>
          <cell r="G22">
            <v>2.25</v>
          </cell>
        </row>
        <row r="23">
          <cell r="A23">
            <v>1010016111</v>
          </cell>
          <cell r="B23" t="str">
            <v>МХБ Ветчина для завтрака ОХЛ п/а 400г*6 (2,4кг) ООО "Мираторг-Курск" РОССИЯ</v>
          </cell>
          <cell r="C23" t="str">
            <v>ВЕТЧИНЫ</v>
          </cell>
          <cell r="D23" t="str">
            <v>МХБ Курск</v>
          </cell>
          <cell r="E23" t="str">
            <v>Шт</v>
          </cell>
          <cell r="F23">
            <v>0.4</v>
          </cell>
          <cell r="G23">
            <v>2.4</v>
          </cell>
        </row>
        <row r="24">
          <cell r="A24">
            <v>1010023293</v>
          </cell>
          <cell r="B24" t="str">
            <v>МХБ Ветчина Сочная п/а ОХЛ 400*6 (2,4 кг )ООО "Мираторг-Курск" РОССИЯ</v>
          </cell>
          <cell r="C24" t="str">
            <v>ВЕТЧИНЫ</v>
          </cell>
          <cell r="D24" t="str">
            <v>МХБ Курск</v>
          </cell>
          <cell r="E24" t="str">
            <v>Шт</v>
          </cell>
          <cell r="F24">
            <v>0.4</v>
          </cell>
          <cell r="G24">
            <v>2.4</v>
          </cell>
        </row>
        <row r="25">
          <cell r="A25">
            <v>1010016109</v>
          </cell>
          <cell r="B25" t="str">
            <v>МХБ Ветчина для завтрака б/о охл 400г*6 (2,4кг) ООО "Мираторг-Курск" РОССИЯ</v>
          </cell>
          <cell r="C25" t="str">
            <v>ВЕТЧИНЫ</v>
          </cell>
          <cell r="D25" t="str">
            <v>МХБ Курск</v>
          </cell>
          <cell r="E25" t="str">
            <v>Шт</v>
          </cell>
          <cell r="F25">
            <v>0.4</v>
          </cell>
          <cell r="G25">
            <v>2.4</v>
          </cell>
        </row>
        <row r="26">
          <cell r="A26">
            <v>1010022846</v>
          </cell>
          <cell r="B26" t="str">
            <v>МХБ Продукт из свинины копчено-вареный Грудинка Классическая ОХЛ ВУ 360г*6 (2,16кг) ООО "Мираторг-Курск" РОССИЯ</v>
          </cell>
          <cell r="C26" t="str">
            <v>ВАРЕНО-КОПЧ. ДЕЛИКАТ</v>
          </cell>
          <cell r="D26" t="str">
            <v>МХБ Курск</v>
          </cell>
          <cell r="E26" t="str">
            <v>Шт</v>
          </cell>
          <cell r="F26">
            <v>0.36</v>
          </cell>
          <cell r="G26">
            <v>2.16</v>
          </cell>
        </row>
        <row r="27">
          <cell r="A27">
            <v>1010022854</v>
          </cell>
          <cell r="B27" t="str">
            <v>МХБ Продукт из свинины копчено-вареный Карбонад классический 360г*6 (2,16кг)ООО "Мираторг-Курск" РОССИЯ</v>
          </cell>
          <cell r="C27" t="str">
            <v>ВАРЕНО-КОПЧ. ДЕЛИКАТ</v>
          </cell>
          <cell r="D27" t="str">
            <v>МХБ Курск</v>
          </cell>
          <cell r="E27" t="str">
            <v>Шт</v>
          </cell>
          <cell r="F27">
            <v>0.36</v>
          </cell>
          <cell r="G27">
            <v>2.16</v>
          </cell>
        </row>
        <row r="28">
          <cell r="A28">
            <v>1010026572</v>
          </cell>
          <cell r="B28" t="str">
            <v>МХБ Ребрышки По-домашнему ВУ~500г*4(2кг) ООО «Мираторг-Курск» РОССИЯ</v>
          </cell>
          <cell r="C28" t="str">
            <v>ВАРЕНО-КОПЧ. ДЕЛИКАТ</v>
          </cell>
          <cell r="D28" t="str">
            <v>МХБ Курск</v>
          </cell>
          <cell r="E28" t="str">
            <v>Кг</v>
          </cell>
          <cell r="F28">
            <v>1</v>
          </cell>
          <cell r="G28">
            <v>2</v>
          </cell>
        </row>
        <row r="29">
          <cell r="A29">
            <v>1010025585</v>
          </cell>
          <cell r="B29" t="str">
            <v>МХБ Мясной продукт из свинины сырокопченый Бекон  ОХЛ ВУ 200г*10 (2 кг) ООО "Мираторг-Курск" РОССИЯ</v>
          </cell>
          <cell r="C29" t="str">
            <v>НАРЕЗКА</v>
          </cell>
          <cell r="D29" t="str">
            <v>МХБ Курск</v>
          </cell>
          <cell r="E29" t="str">
            <v>Шт</v>
          </cell>
          <cell r="F29">
            <v>0.2</v>
          </cell>
          <cell r="G29">
            <v>2</v>
          </cell>
        </row>
        <row r="30">
          <cell r="A30">
            <v>1010018239</v>
          </cell>
          <cell r="B30" t="str">
            <v>МХБ Колбаса сырокопченая Брауншвейгская нарезка охл ГЗМС 100г*10 (1,0 кг) ООО "Мираторг-Курск" РОССИЯ</v>
          </cell>
          <cell r="C30" t="str">
            <v>НАРЕЗКА</v>
          </cell>
          <cell r="D30" t="str">
            <v>МХБ Курск</v>
          </cell>
          <cell r="E30" t="str">
            <v>Шт</v>
          </cell>
          <cell r="F30">
            <v>0.1</v>
          </cell>
          <cell r="G30">
            <v>1</v>
          </cell>
        </row>
        <row r="31">
          <cell r="A31">
            <v>1010026651</v>
          </cell>
          <cell r="B31" t="str">
            <v>МХБ Карбонад классический нарезка охл ВУ 150г*10 (1,5кг) ООО "Мираторг-Курск" Россия</v>
          </cell>
          <cell r="C31" t="str">
            <v>НАРЕЗКА</v>
          </cell>
          <cell r="D31" t="str">
            <v>МХБ Курск</v>
          </cell>
          <cell r="E31" t="str">
            <v>Шт</v>
          </cell>
          <cell r="F31">
            <v>0.15</v>
          </cell>
          <cell r="G31">
            <v>1.5</v>
          </cell>
        </row>
        <row r="32">
          <cell r="A32">
            <v>1010027117</v>
          </cell>
          <cell r="B32" t="str">
            <v>МХБ Ветчина из окорока нарезка ОХЛ ВУ 150гр*10 (1,5кг) ООО "Мираторг-Курск" РОССИЯ</v>
          </cell>
          <cell r="C32" t="str">
            <v>НАРЕЗКА</v>
          </cell>
          <cell r="D32" t="str">
            <v>МХБ Курск</v>
          </cell>
          <cell r="E32" t="str">
            <v>Шт</v>
          </cell>
          <cell r="F32">
            <v>0.15</v>
          </cell>
          <cell r="G32">
            <v>1.5</v>
          </cell>
        </row>
        <row r="33">
          <cell r="A33">
            <v>1010026649</v>
          </cell>
          <cell r="B33" t="str">
            <v>МХБ Окорок классич ВУ 150гр*10 (1.5кг) ООО "Мираторг-Курск" РОССИЯ</v>
          </cell>
          <cell r="C33" t="str">
            <v>НАРЕЗКА</v>
          </cell>
          <cell r="D33" t="str">
            <v>МХБ Курск</v>
          </cell>
          <cell r="E33" t="str">
            <v>Шт</v>
          </cell>
          <cell r="F33">
            <v>0.15</v>
          </cell>
          <cell r="G33">
            <v>1.5</v>
          </cell>
        </row>
        <row r="34">
          <cell r="A34">
            <v>1010020988</v>
          </cell>
          <cell r="B34" t="str">
            <v>МХБ Колбаса вареная Докторская ОХЛ ГЗМЗ нарезка 160г*6 (960г)ООО "Мираторг-Курск" РОССИЯ</v>
          </cell>
          <cell r="C34" t="str">
            <v>НАРЕЗКА</v>
          </cell>
          <cell r="D34" t="str">
            <v>МХБ Курск</v>
          </cell>
          <cell r="E34" t="str">
            <v>Шт</v>
          </cell>
          <cell r="F34">
            <v>0.16</v>
          </cell>
          <cell r="G34">
            <v>0.96</v>
          </cell>
        </row>
        <row r="35">
          <cell r="A35">
            <v>1010021729</v>
          </cell>
          <cell r="B35" t="str">
            <v>МХБ Колбаса вареная Классическая ОХЛ ГЗМС нарезка 160гр*6 (0,96кг)ООО "Мираторг-Курск" РОССИЯ</v>
          </cell>
          <cell r="C35" t="str">
            <v>НАРЕЗКА</v>
          </cell>
          <cell r="D35" t="str">
            <v>МХБ Курск</v>
          </cell>
          <cell r="E35" t="str">
            <v>Шт</v>
          </cell>
          <cell r="F35">
            <v>0.16</v>
          </cell>
          <cell r="G35">
            <v>0.96</v>
          </cell>
        </row>
        <row r="36">
          <cell r="A36">
            <v>1010021730</v>
          </cell>
          <cell r="B36" t="str">
            <v>МХБ Колбаса вареная С молоком ГЗМЗ нарезка 160гр*6(0,96кг)ООО "Мираторг-Курск" РОССИЯ</v>
          </cell>
          <cell r="C36" t="str">
            <v>НАРЕЗКА</v>
          </cell>
          <cell r="D36" t="str">
            <v>МХБ Курск</v>
          </cell>
          <cell r="E36" t="str">
            <v>Шт</v>
          </cell>
          <cell r="F36">
            <v>0.16</v>
          </cell>
          <cell r="G36">
            <v>0.96</v>
          </cell>
        </row>
        <row r="37">
          <cell r="A37">
            <v>1010023761</v>
          </cell>
          <cell r="B37" t="str">
            <v>МХБ Колбаса варено-копченая Сервелат Финский нарезка ОХЛ ГЗМС 100г*10 (1,0 кг)ООО "Мираторг-Курск" РОССИЯ</v>
          </cell>
          <cell r="C37" t="str">
            <v>НАРЕЗКА</v>
          </cell>
          <cell r="D37" t="str">
            <v>МХБ Курск</v>
          </cell>
          <cell r="E37" t="str">
            <v>Шт</v>
          </cell>
          <cell r="F37">
            <v>0.1</v>
          </cell>
          <cell r="G37">
            <v>1</v>
          </cell>
        </row>
        <row r="38">
          <cell r="A38">
            <v>1010021819</v>
          </cell>
          <cell r="B38" t="str">
            <v>МХБ Ветчина Сочная нарезка охл ГЗМС 160г*6 (0,96кг) ООО "Мираторг-Курск" РОССИЯ</v>
          </cell>
          <cell r="C38" t="str">
            <v>НАРЕЗКА</v>
          </cell>
          <cell r="D38" t="str">
            <v>МХБ Курск</v>
          </cell>
          <cell r="E38" t="str">
            <v>Шт</v>
          </cell>
          <cell r="F38">
            <v>0.16</v>
          </cell>
          <cell r="G38">
            <v>0.96</v>
          </cell>
        </row>
        <row r="39">
          <cell r="A39">
            <v>1010024272</v>
          </cell>
          <cell r="B39" t="str">
            <v>МХБ Террин "Иль-де-Франс" 0,120кг*6 (0,72кг) ООО "Мираторг-Курск" РОССИЯ</v>
          </cell>
          <cell r="C39" t="str">
            <v>ПАШТЕТЫ</v>
          </cell>
          <cell r="D39" t="str">
            <v>МХБ Курск</v>
          </cell>
          <cell r="E39" t="str">
            <v>Шт</v>
          </cell>
          <cell r="F39">
            <v>0.12</v>
          </cell>
          <cell r="G39">
            <v>0.72</v>
          </cell>
        </row>
        <row r="40">
          <cell r="A40">
            <v>1010026904</v>
          </cell>
          <cell r="B40" t="str">
            <v>МХБ Сухиничи из куриного филе ОХЛ ГЗМС 40г*10 (0,4кг) ООО "Мираторг-Курск" Россия</v>
          </cell>
          <cell r="C40" t="str">
            <v>ЧИПСЫ МЯСНЫЕ</v>
          </cell>
          <cell r="D40" t="str">
            <v>МХБ Курск</v>
          </cell>
          <cell r="E40" t="str">
            <v>Шт</v>
          </cell>
          <cell r="F40">
            <v>0.04</v>
          </cell>
          <cell r="G40">
            <v>0.4</v>
          </cell>
        </row>
        <row r="41">
          <cell r="A41">
            <v>1010026900</v>
          </cell>
          <cell r="B41" t="str">
            <v>МХБ Сухиничи из мраморной говядины ОХЛ ГЗМС 40г*10 (0,4кг) ООО "Мираторг-Курск" Россия</v>
          </cell>
          <cell r="C41" t="str">
            <v>ЧИПСЫ МЯСНЫЕ</v>
          </cell>
          <cell r="D41" t="str">
            <v>МХБ Курск</v>
          </cell>
          <cell r="E41" t="str">
            <v>Шт</v>
          </cell>
          <cell r="F41">
            <v>0.04</v>
          </cell>
          <cell r="G41">
            <v>0.4</v>
          </cell>
        </row>
        <row r="42">
          <cell r="A42">
            <v>1010026898</v>
          </cell>
          <cell r="B42" t="str">
            <v>МХБ Сухиничи из свинины классические ОХЛ ГЗМС 40г*10 (0,4кг) ООО "Мираторг-Курск" Россия</v>
          </cell>
          <cell r="C42" t="str">
            <v>ЧИПСЫ МЯСНЫЕ</v>
          </cell>
          <cell r="D42" t="str">
            <v>МХБ Курск</v>
          </cell>
          <cell r="E42" t="str">
            <v>Шт</v>
          </cell>
          <cell r="F42">
            <v>0.04</v>
          </cell>
          <cell r="G42">
            <v>0.4</v>
          </cell>
        </row>
        <row r="43">
          <cell r="A43">
            <v>1010029655</v>
          </cell>
          <cell r="B43" t="str">
            <v>МХБ Сервелат Мраморный в/к ВУ ОХЛ 330г*6</v>
          </cell>
          <cell r="C43" t="str">
            <v>ВАРЕНО-КОПЧЕНАЯ</v>
          </cell>
          <cell r="D43" t="str">
            <v>МХБ Курск</v>
          </cell>
          <cell r="E43" t="str">
            <v>Шт</v>
          </cell>
          <cell r="F43">
            <v>0.33</v>
          </cell>
          <cell r="G43">
            <v>1.98</v>
          </cell>
        </row>
        <row r="44">
          <cell r="A44">
            <v>1010024328</v>
          </cell>
          <cell r="B44" t="str">
            <v>МХБ Колбаса вар. Докторская п/а 400г</v>
          </cell>
          <cell r="C44" t="str">
            <v>ВАРЕНАЯ КОЛБАСА</v>
          </cell>
          <cell r="D44" t="str">
            <v>МХБ Курск</v>
          </cell>
          <cell r="E44" t="str">
            <v>Шт</v>
          </cell>
          <cell r="F44">
            <v>0.4</v>
          </cell>
          <cell r="G44">
            <v>2.4</v>
          </cell>
        </row>
        <row r="45">
          <cell r="A45">
            <v>1010029770</v>
          </cell>
          <cell r="B45" t="str">
            <v>МХБ Колбаса ск "Венская" ВУ ОХЛ 0,28кг*6</v>
          </cell>
          <cell r="C45" t="str">
            <v>СЫРОКОПЧЕНАЯ КОЛБАСА</v>
          </cell>
          <cell r="D45" t="str">
            <v>МХБ Курск</v>
          </cell>
          <cell r="E45" t="str">
            <v>Шт</v>
          </cell>
          <cell r="F45">
            <v>0.28000000000000003</v>
          </cell>
          <cell r="G45">
            <v>1.68</v>
          </cell>
        </row>
        <row r="46">
          <cell r="A46">
            <v>1010030289</v>
          </cell>
          <cell r="B46" t="str">
            <v>МХБ Бекон "Венгерский" к/в ОХЛ 180г*10</v>
          </cell>
          <cell r="C46" t="str">
            <v>НАРЕЗКА</v>
          </cell>
          <cell r="D46" t="str">
            <v>МХБ Курск</v>
          </cell>
          <cell r="E46" t="str">
            <v>Шт</v>
          </cell>
          <cell r="F46">
            <v>0.18</v>
          </cell>
          <cell r="G46">
            <v>1.8</v>
          </cell>
        </row>
        <row r="47">
          <cell r="A47">
            <v>1010030636</v>
          </cell>
          <cell r="B47" t="str">
            <v>МХБ Колбаса с/к "Куршская" ВУ ОХЛ 280г*6</v>
          </cell>
          <cell r="C47" t="str">
            <v>СЫРОКОПЧЕНАЯ КОЛБАСА</v>
          </cell>
          <cell r="D47" t="str">
            <v>МХБ Курск</v>
          </cell>
          <cell r="E47" t="str">
            <v>Шт</v>
          </cell>
          <cell r="F47">
            <v>0.28000000000000003</v>
          </cell>
          <cell r="G47">
            <v>1.68</v>
          </cell>
        </row>
        <row r="48">
          <cell r="A48">
            <v>1010030635</v>
          </cell>
          <cell r="B48" t="str">
            <v>МХБ Колбаса Филейная охл п/а 350*6</v>
          </cell>
          <cell r="C48" t="str">
            <v>ВАРЕНАЯ КОЛБАСА</v>
          </cell>
          <cell r="D48" t="str">
            <v>МХБ Курск</v>
          </cell>
          <cell r="E48" t="str">
            <v>Шт</v>
          </cell>
          <cell r="F48">
            <v>0.35</v>
          </cell>
          <cell r="G48">
            <v>2.1</v>
          </cell>
        </row>
        <row r="49">
          <cell r="A49">
            <v>1010023762</v>
          </cell>
          <cell r="B49" t="str">
            <v>МХБ Колб вк "Серв Коньячный" нарОХЛв/у100*10</v>
          </cell>
          <cell r="C49" t="str">
            <v>НАРЕЗКА</v>
          </cell>
          <cell r="D49" t="str">
            <v>МХБ Курск</v>
          </cell>
          <cell r="E49" t="str">
            <v>Шт</v>
          </cell>
          <cell r="F49">
            <v>0.1</v>
          </cell>
          <cell r="G49">
            <v>1</v>
          </cell>
        </row>
        <row r="50">
          <cell r="A50">
            <v>1010033332</v>
          </cell>
          <cell r="B50" t="str">
            <v>МХБ Колбаса сырокопченая Сервелат полусухой ф/о охл 300г*6 (1,8кг) ООО "Мираторг-Курск" РОССИЯ</v>
          </cell>
          <cell r="C50" t="str">
            <v>СЫРОКОПЧЕНАЯ КОЛБАСА</v>
          </cell>
          <cell r="D50" t="str">
            <v>МХБ Курск</v>
          </cell>
          <cell r="E50" t="str">
            <v>Шт</v>
          </cell>
          <cell r="F50">
            <v>0.3</v>
          </cell>
          <cell r="G50">
            <v>1.7999999999999998</v>
          </cell>
        </row>
        <row r="51">
          <cell r="A51">
            <v>1010033333</v>
          </cell>
          <cell r="B51" t="str">
            <v>МХБ Колбаса сырокопченая Сервелат полусухой ф/о охл 280г*6 (1,8кг) ООО "Мираторг-Курск" РОССИЯ</v>
          </cell>
          <cell r="C51" t="str">
            <v>СЫРОКОПЧЕНАЯ КОЛБАСА</v>
          </cell>
          <cell r="D51" t="str">
            <v>МХБ Курск</v>
          </cell>
          <cell r="E51" t="str">
            <v>Шт</v>
          </cell>
          <cell r="F51">
            <v>0.28000000000000003</v>
          </cell>
          <cell r="G51">
            <v>1.6800000000000002</v>
          </cell>
        </row>
        <row r="52">
          <cell r="A52">
            <v>1010017262</v>
          </cell>
          <cell r="B52" t="str">
            <v>Мясной паштет банка 130*6 (0,78кг) МИРАТОРГ (Брянск) Россия</v>
          </cell>
          <cell r="C52" t="str">
            <v>ПАШТЕТЫ</v>
          </cell>
          <cell r="D52" t="str">
            <v>Брянская мясная компания</v>
          </cell>
          <cell r="E52" t="str">
            <v>Шт</v>
          </cell>
          <cell r="F52">
            <v>0.13</v>
          </cell>
          <cell r="G52">
            <v>0.78</v>
          </cell>
        </row>
        <row r="53">
          <cell r="A53">
            <v>1010017607</v>
          </cell>
          <cell r="B53" t="str">
            <v>Паштет с копченым беконом банка 130*6 (0,78кг) МИРАТОРГ (Брянск) Россия</v>
          </cell>
          <cell r="C53" t="str">
            <v>ПАШТЕТЫ</v>
          </cell>
          <cell r="D53" t="str">
            <v>Брянская мясная компания</v>
          </cell>
          <cell r="E53" t="str">
            <v>Шт</v>
          </cell>
          <cell r="F53">
            <v>0.13</v>
          </cell>
          <cell r="G53">
            <v>0.78</v>
          </cell>
        </row>
        <row r="54">
          <cell r="A54">
            <v>1010030908</v>
          </cell>
          <cell r="B54" t="str">
            <v>МХБ Колб ленивые С перцем чили 100г*10</v>
          </cell>
          <cell r="C54" t="str">
            <v>ПОЛУКОПЧЁНАЯ</v>
          </cell>
          <cell r="D54" t="str">
            <v>МХБ Курск</v>
          </cell>
          <cell r="E54" t="str">
            <v>Шт</v>
          </cell>
          <cell r="F54">
            <v>0.1</v>
          </cell>
          <cell r="G54">
            <v>1</v>
          </cell>
        </row>
        <row r="55">
          <cell r="A55">
            <v>1010030909</v>
          </cell>
          <cell r="B55" t="str">
            <v>МХБ Колб ленивые Классические 100г*10</v>
          </cell>
          <cell r="C55" t="str">
            <v>ПОЛУКОПЧЁНАЯ</v>
          </cell>
          <cell r="D55" t="str">
            <v>МХБ Курск</v>
          </cell>
          <cell r="E55" t="str">
            <v>Шт</v>
          </cell>
          <cell r="F55">
            <v>0.1</v>
          </cell>
          <cell r="G55">
            <v>1</v>
          </cell>
        </row>
        <row r="56">
          <cell r="A56">
            <v>1010031028</v>
          </cell>
          <cell r="B56" t="str">
            <v>EXP МХБ ГМ Колб вар Ориг п/а ОХЛ 400г*6</v>
          </cell>
          <cell r="C56" t="str">
            <v>ВАРЕНАЯ КОЛБАСА</v>
          </cell>
          <cell r="D56" t="str">
            <v>МХБ Курск</v>
          </cell>
          <cell r="E56" t="str">
            <v>Шт</v>
          </cell>
          <cell r="F56">
            <v>0.4</v>
          </cell>
          <cell r="G56">
            <v>2.4</v>
          </cell>
        </row>
        <row r="57">
          <cell r="A57">
            <v>1010031030</v>
          </cell>
          <cell r="B57" t="str">
            <v>EXP МХБ ГМ Сос С дымком охл ВЕС ~980г*2</v>
          </cell>
          <cell r="C57" t="str">
            <v>СОСИСКИ</v>
          </cell>
          <cell r="D57" t="str">
            <v>МХБ Курск</v>
          </cell>
          <cell r="E57" t="str">
            <v>Кг</v>
          </cell>
          <cell r="F57">
            <v>1</v>
          </cell>
          <cell r="G57">
            <v>2</v>
          </cell>
        </row>
        <row r="58">
          <cell r="A58">
            <v>1010030600</v>
          </cell>
          <cell r="B58" t="str">
            <v>МХБ "Чиполетти" вк ОХЛ ГЗМС 260*6</v>
          </cell>
          <cell r="C58" t="str">
            <v>ВАРЕНО-КОПЧЕНАЯ</v>
          </cell>
          <cell r="D58" t="str">
            <v>МХБ Курск</v>
          </cell>
          <cell r="E58" t="str">
            <v>Шт</v>
          </cell>
          <cell r="F58">
            <v>0.26</v>
          </cell>
          <cell r="G58">
            <v>1.56</v>
          </cell>
        </row>
        <row r="59">
          <cell r="A59">
            <v>1010030939</v>
          </cell>
          <cell r="B59" t="str">
            <v>МХБ колб в/к Чип с сыром ОХЛ ГЗМС 260г*6</v>
          </cell>
          <cell r="C59" t="str">
            <v>ВАРЕНО-КОПЧЕНАЯ</v>
          </cell>
          <cell r="D59" t="str">
            <v>МХБ Курск</v>
          </cell>
          <cell r="E59" t="str">
            <v>Шт</v>
          </cell>
          <cell r="F59">
            <v>0.26</v>
          </cell>
          <cell r="G59">
            <v>1.56</v>
          </cell>
        </row>
        <row r="60">
          <cell r="A60">
            <v>1010031149</v>
          </cell>
          <cell r="B60" t="str">
            <v>МХБ Сосис "Оригинальные" п/а ОХЛ ГЗМС 350*6</v>
          </cell>
          <cell r="C60" t="str">
            <v>СОСИСКИ</v>
          </cell>
          <cell r="D60" t="str">
            <v>МХБ Курск</v>
          </cell>
          <cell r="E60" t="str">
            <v>Шт</v>
          </cell>
          <cell r="F60">
            <v>0.35</v>
          </cell>
          <cell r="G60">
            <v>2.1</v>
          </cell>
        </row>
        <row r="61">
          <cell r="A61">
            <v>1010031142</v>
          </cell>
          <cell r="B61" t="str">
            <v>МХБ Сосиски Сочные охл п/а 350*6</v>
          </cell>
          <cell r="C61" t="str">
            <v>СОСИСКИ</v>
          </cell>
          <cell r="D61" t="str">
            <v>МХБ Курск</v>
          </cell>
          <cell r="E61" t="str">
            <v>Шт</v>
          </cell>
          <cell r="F61">
            <v>0.35</v>
          </cell>
          <cell r="G61">
            <v>2.1</v>
          </cell>
        </row>
        <row r="62">
          <cell r="A62">
            <v>1010031145</v>
          </cell>
          <cell r="B62" t="str">
            <v>МХБ Сос Молочные Оригиналь охл п/а 400*6</v>
          </cell>
          <cell r="C62" t="str">
            <v>СОСИСКИ</v>
          </cell>
          <cell r="D62" t="str">
            <v>МХБ Курск</v>
          </cell>
          <cell r="E62" t="str">
            <v>Шт</v>
          </cell>
          <cell r="F62">
            <v>0.4</v>
          </cell>
          <cell r="G62">
            <v>2.4000000000000004</v>
          </cell>
        </row>
        <row r="63">
          <cell r="A63">
            <v>1010031141</v>
          </cell>
          <cell r="B63" t="str">
            <v>МХБ Сосиски "Сочные" п/а ОХЛ ~ 980г*2</v>
          </cell>
          <cell r="C63" t="str">
            <v>СОСИСКИ</v>
          </cell>
          <cell r="D63" t="str">
            <v>МХБ Курск</v>
          </cell>
          <cell r="E63" t="str">
            <v>Кг</v>
          </cell>
          <cell r="F63">
            <v>1</v>
          </cell>
          <cell r="G63">
            <v>2</v>
          </cell>
        </row>
        <row r="64">
          <cell r="A64">
            <v>1010031330</v>
          </cell>
          <cell r="B64" t="str">
            <v>МХБ Набор с/к колбас ГОСТ нар 100г*10</v>
          </cell>
          <cell r="C64" t="str">
            <v>НАРЕЗКА</v>
          </cell>
          <cell r="D64" t="str">
            <v>МХБ Курск</v>
          </cell>
          <cell r="E64" t="str">
            <v>Шт</v>
          </cell>
          <cell r="F64">
            <v>0.1</v>
          </cell>
          <cell r="G64">
            <v>1</v>
          </cell>
        </row>
        <row r="65">
          <cell r="A65">
            <v>1010031137</v>
          </cell>
          <cell r="B65" t="str">
            <v>МХБ Колбаски в/к с дымком ОХЛ 300г*6</v>
          </cell>
          <cell r="C65" t="str">
            <v>ВАРЕНО-КОПЧЕНАЯ</v>
          </cell>
          <cell r="D65" t="str">
            <v>МХБ Курск</v>
          </cell>
          <cell r="E65" t="str">
            <v>Шт</v>
          </cell>
          <cell r="F65">
            <v>0.3</v>
          </cell>
          <cell r="G65">
            <v>1.7999999999999998</v>
          </cell>
        </row>
        <row r="66">
          <cell r="A66">
            <v>1010031138</v>
          </cell>
          <cell r="B66" t="str">
            <v>МХБ Колбаски в/к с сыром ОХЛ ВУ 300г*6</v>
          </cell>
          <cell r="C66" t="str">
            <v>ВАРЕНО-КОПЧЕНАЯ</v>
          </cell>
          <cell r="D66" t="str">
            <v>МХБ Курск</v>
          </cell>
          <cell r="E66" t="str">
            <v>Шт</v>
          </cell>
          <cell r="F66">
            <v>0.3</v>
          </cell>
          <cell r="G66">
            <v>1.7999999999999998</v>
          </cell>
        </row>
        <row r="67">
          <cell r="A67">
            <v>1010031327</v>
          </cell>
          <cell r="B67" t="str">
            <v>МХБ Сосиски Нежные п/а охл 350г*6 (45)</v>
          </cell>
          <cell r="C67" t="str">
            <v>СОСИСКИ</v>
          </cell>
          <cell r="D67" t="str">
            <v>МХБ Курск</v>
          </cell>
          <cell r="E67" t="str">
            <v>Шт</v>
          </cell>
          <cell r="F67">
            <v>0.35</v>
          </cell>
          <cell r="G67">
            <v>2.0999999999999996</v>
          </cell>
        </row>
        <row r="68">
          <cell r="A68">
            <v>1010030995</v>
          </cell>
          <cell r="B68" t="str">
            <v>МХБ Сосиски Нежные охл ВЕС ~980г*2</v>
          </cell>
          <cell r="C68" t="str">
            <v>СОСИСКИ</v>
          </cell>
          <cell r="D68" t="str">
            <v>МХБ Курск</v>
          </cell>
          <cell r="E68" t="str">
            <v>Кг</v>
          </cell>
          <cell r="F68">
            <v>1</v>
          </cell>
          <cell r="G68">
            <v>2</v>
          </cell>
        </row>
        <row r="69">
          <cell r="A69">
            <v>1010030598</v>
          </cell>
          <cell r="B69" t="str">
            <v>МХБ Колбаса Сервелат ГОСТ в/к ОХЛ 250г*8</v>
          </cell>
          <cell r="C69" t="str">
            <v>ВАРЕНО-КОПЧЕНАЯ</v>
          </cell>
          <cell r="D69" t="str">
            <v>МХБ Курск</v>
          </cell>
          <cell r="E69" t="str">
            <v>Шт</v>
          </cell>
          <cell r="F69">
            <v>0.25</v>
          </cell>
          <cell r="G69">
            <v>2</v>
          </cell>
        </row>
        <row r="70">
          <cell r="A70">
            <v>1010027653</v>
          </cell>
          <cell r="B70" t="str">
            <v>МХБ Колбаса вк Сервелат ГОСТ охл 300г*6</v>
          </cell>
          <cell r="C70" t="str">
            <v>ВАРЕНО-КОПЧЕНАЯ</v>
          </cell>
          <cell r="D70" t="str">
            <v>МХБ Курск</v>
          </cell>
          <cell r="E70" t="str">
            <v>Шт</v>
          </cell>
          <cell r="F70">
            <v>0.3</v>
          </cell>
          <cell r="G70">
            <v>1.8</v>
          </cell>
        </row>
        <row r="71">
          <cell r="A71">
            <v>1010030745</v>
          </cell>
          <cell r="B71" t="str">
            <v>МХБ Сервелат Коньячный в/к ОХЛ 250г*8</v>
          </cell>
          <cell r="C71" t="str">
            <v>ВАРЕНО-КОПЧЕНАЯ</v>
          </cell>
          <cell r="D71" t="str">
            <v>МХБ Курск</v>
          </cell>
          <cell r="E71" t="str">
            <v>Шт</v>
          </cell>
          <cell r="F71">
            <v>0.25</v>
          </cell>
          <cell r="G71">
            <v>2</v>
          </cell>
        </row>
        <row r="72">
          <cell r="A72">
            <v>1010030746</v>
          </cell>
          <cell r="B72" t="str">
            <v>МХБ Колбаса Чесночная п/к ОХЛ 250г*8 (2кг)</v>
          </cell>
          <cell r="C72" t="str">
            <v>ПОЛУКОПЧЁНАЯ</v>
          </cell>
          <cell r="D72" t="str">
            <v>МХБ Курск</v>
          </cell>
          <cell r="E72" t="str">
            <v>Шт</v>
          </cell>
          <cell r="F72">
            <v>0.25</v>
          </cell>
          <cell r="G72">
            <v>2</v>
          </cell>
        </row>
        <row r="73">
          <cell r="A73">
            <v>1010030118</v>
          </cell>
          <cell r="B73" t="str">
            <v>МХБ Колбаса "Брауншвейгская" 280гр*8</v>
          </cell>
          <cell r="C73" t="str">
            <v>СЫРОКОПЧЕНАЯ КОЛБАСА</v>
          </cell>
          <cell r="D73" t="str">
            <v>МХБ Курск</v>
          </cell>
          <cell r="E73" t="str">
            <v>Шт</v>
          </cell>
          <cell r="F73">
            <v>0.28000000000000003</v>
          </cell>
          <cell r="G73">
            <v>1.68</v>
          </cell>
        </row>
        <row r="74">
          <cell r="A74">
            <v>1010031341</v>
          </cell>
          <cell r="B74" t="str">
            <v>МХБ Колб ск Неаполитано ГЗМС ОХЛ 100г*10</v>
          </cell>
          <cell r="C74" t="str">
            <v>СЫРОКОПЧЕНАЯ КОЛБАСА</v>
          </cell>
          <cell r="D74" t="str">
            <v>МХБ Курск</v>
          </cell>
          <cell r="E74" t="str">
            <v>Шт</v>
          </cell>
          <cell r="F74">
            <v>0.1</v>
          </cell>
          <cell r="G74">
            <v>1</v>
          </cell>
        </row>
        <row r="75">
          <cell r="A75">
            <v>1010030370</v>
          </cell>
          <cell r="B75" t="str">
            <v>МХБ Паштет Эльзасский ОХЛ ВУ 0,120кг*6 (0,72 кг)</v>
          </cell>
          <cell r="C75" t="str">
            <v>ПАШТЕТЫ</v>
          </cell>
          <cell r="D75" t="str">
            <v>МХБ Курск</v>
          </cell>
          <cell r="E75" t="str">
            <v>Шт</v>
          </cell>
          <cell r="F75">
            <v>0.12</v>
          </cell>
          <cell r="G75">
            <v>0.72</v>
          </cell>
        </row>
        <row r="76">
          <cell r="A76">
            <v>1010025037</v>
          </cell>
          <cell r="B76" t="str">
            <v>Жареные ломтики из свинины 80г*6 (0,48кг)</v>
          </cell>
          <cell r="C76" t="str">
            <v>ЖАРЕНЫЙ БЕКОН</v>
          </cell>
          <cell r="D76" t="str">
            <v>ЗКБ Брянск</v>
          </cell>
          <cell r="E76" t="str">
            <v>Шт</v>
          </cell>
          <cell r="F76">
            <v>0.08</v>
          </cell>
          <cell r="G76">
            <v>0.48</v>
          </cell>
        </row>
        <row r="77">
          <cell r="A77">
            <v>1010015950</v>
          </cell>
          <cell r="B77" t="str">
            <v>МХБ Cосиски Сливочные ц/о ОХЛ 400г*6 (2,4 кг) ООО "Мираторг-Курск" РОССИЯ</v>
          </cell>
          <cell r="C77" t="str">
            <v>СОСИСКИ</v>
          </cell>
          <cell r="D77" t="str">
            <v>МХБ Курск</v>
          </cell>
          <cell r="E77" t="str">
            <v>Шт</v>
          </cell>
          <cell r="F77">
            <v>0.4</v>
          </cell>
          <cell r="G77">
            <v>2.4000000000000004</v>
          </cell>
        </row>
        <row r="78">
          <cell r="A78">
            <v>1010015947</v>
          </cell>
          <cell r="B78" t="str">
            <v>МХБ Сосиски Молочные б/о ОХЛ 350г*6 (2,1кг) ООО "Мираторг-Курск" РОССИЯ</v>
          </cell>
          <cell r="C78" t="str">
            <v>СОСИСКИ</v>
          </cell>
          <cell r="D78" t="str">
            <v>МХБ Курск</v>
          </cell>
          <cell r="E78" t="str">
            <v>Шт</v>
          </cell>
          <cell r="F78">
            <v>0.35</v>
          </cell>
          <cell r="G78">
            <v>2.0999999999999996</v>
          </cell>
        </row>
        <row r="79">
          <cell r="A79">
            <v>1010015949</v>
          </cell>
          <cell r="B79" t="str">
            <v>МХБ Сосиски Молочные ц/о ОХЛ 400г*6 (2,4кг) ООО "Мираторг-Курск" РОССИЯ</v>
          </cell>
          <cell r="C79" t="str">
            <v>СОСИСКИ</v>
          </cell>
          <cell r="D79" t="str">
            <v>МХБ Курск</v>
          </cell>
          <cell r="E79" t="str">
            <v>Шт</v>
          </cell>
          <cell r="F79">
            <v>0.4</v>
          </cell>
          <cell r="G79">
            <v>2.4000000000000004</v>
          </cell>
        </row>
        <row r="80">
          <cell r="A80">
            <v>1010030987</v>
          </cell>
          <cell r="B80" t="str">
            <v>ЗКБ Цыпленок тушеный стекло охл 350*4</v>
          </cell>
          <cell r="C80" t="str">
            <v>КОНСЕРВАЦИЯ</v>
          </cell>
          <cell r="D80" t="str">
            <v>ЗКБ Брянск</v>
          </cell>
          <cell r="E80" t="str">
            <v>Шт</v>
          </cell>
          <cell r="F80">
            <v>0.35</v>
          </cell>
          <cell r="G80">
            <v>1.4</v>
          </cell>
        </row>
        <row r="81">
          <cell r="A81">
            <v>1010030988</v>
          </cell>
          <cell r="B81" t="str">
            <v>ЗКБ Свинина тушеная стекло охл 350*4</v>
          </cell>
          <cell r="C81" t="str">
            <v>КОНСЕРВАЦИЯ</v>
          </cell>
          <cell r="D81" t="str">
            <v>ЗКБ Брянск</v>
          </cell>
          <cell r="E81" t="str">
            <v>Шт</v>
          </cell>
          <cell r="F81">
            <v>0.35</v>
          </cell>
          <cell r="G81">
            <v>1.4</v>
          </cell>
        </row>
        <row r="82">
          <cell r="A82">
            <v>1010030989</v>
          </cell>
          <cell r="B82" t="str">
            <v>ЗКБ Говядина тушеная стекло охл 350*4</v>
          </cell>
          <cell r="C82" t="str">
            <v>КОНСЕРВАЦИЯ</v>
          </cell>
          <cell r="D82" t="str">
            <v>ЗКБ Брянск</v>
          </cell>
          <cell r="E82" t="str">
            <v>Шт</v>
          </cell>
          <cell r="F82">
            <v>0.35</v>
          </cell>
          <cell r="G82">
            <v>1.4</v>
          </cell>
        </row>
        <row r="83">
          <cell r="A83">
            <v>1010031576</v>
          </cell>
          <cell r="B83" t="str">
            <v>МХБ Колбаса ск Салями нар охл 100г*10</v>
          </cell>
          <cell r="C83" t="str">
            <v>НАРЕЗКА</v>
          </cell>
          <cell r="D83" t="str">
            <v>МХБ Курск</v>
          </cell>
          <cell r="E83" t="str">
            <v>Шт</v>
          </cell>
          <cell r="F83">
            <v>0.1</v>
          </cell>
          <cell r="G83">
            <v>1</v>
          </cell>
        </row>
        <row r="84">
          <cell r="A84">
            <v>1010031574</v>
          </cell>
          <cell r="B84" t="str">
            <v>МХБ Колбаса с/к Куршская нар 100г*10</v>
          </cell>
          <cell r="C84" t="str">
            <v>НАРЕЗКА</v>
          </cell>
          <cell r="D84" t="str">
            <v>МХБ Курск</v>
          </cell>
          <cell r="E84" t="str">
            <v>Шт</v>
          </cell>
          <cell r="F84">
            <v>0.1</v>
          </cell>
          <cell r="G84">
            <v>1</v>
          </cell>
        </row>
        <row r="85">
          <cell r="A85">
            <v>1010031575</v>
          </cell>
          <cell r="B85" t="str">
            <v>МХБ Колбаса с/к Сальчичон нар 100г*10</v>
          </cell>
          <cell r="C85" t="str">
            <v>НАРЕЗКА</v>
          </cell>
          <cell r="D85" t="str">
            <v>МХБ Курск</v>
          </cell>
          <cell r="E85" t="str">
            <v>Шт</v>
          </cell>
          <cell r="F85">
            <v>0.1</v>
          </cell>
          <cell r="G85">
            <v>1</v>
          </cell>
        </row>
        <row r="86">
          <cell r="A86">
            <v>1010031847</v>
          </cell>
          <cell r="B86" t="str">
            <v>Сервелат Мраморный нарезка ОХЛ ГЗМС 100г</v>
          </cell>
          <cell r="C86" t="str">
            <v>ВАРЕНО-КОПЧЕНАЯ</v>
          </cell>
          <cell r="D86" t="str">
            <v>МХБ Курск</v>
          </cell>
          <cell r="E86" t="str">
            <v>Шт</v>
          </cell>
          <cell r="F86">
            <v>0.1</v>
          </cell>
          <cell r="G86">
            <v>1</v>
          </cell>
        </row>
        <row r="87">
          <cell r="A87">
            <v>1010030936</v>
          </cell>
          <cell r="B87" t="str">
            <v>МХБ Коппа с/к нарезка ОХЛ ГЗМС 100г*10</v>
          </cell>
          <cell r="C87" t="str">
            <v>НАРЕЗКА</v>
          </cell>
          <cell r="D87" t="str">
            <v>МХБ Курск</v>
          </cell>
          <cell r="E87" t="str">
            <v>Шт</v>
          </cell>
          <cell r="F87">
            <v>0.1</v>
          </cell>
          <cell r="G87">
            <v>1</v>
          </cell>
        </row>
        <row r="88">
          <cell r="A88">
            <v>1010032041</v>
          </cell>
          <cell r="B88" t="str">
            <v>МХБ Ветчина Парма ск нар ГЗМС 100г*10</v>
          </cell>
          <cell r="C88" t="str">
            <v>НАРЕЗКА</v>
          </cell>
          <cell r="D88" t="str">
            <v>МХБ Курск</v>
          </cell>
          <cell r="E88" t="str">
            <v>Шт</v>
          </cell>
          <cell r="F88">
            <v>0.1</v>
          </cell>
          <cell r="G88">
            <v>1</v>
          </cell>
        </row>
        <row r="89">
          <cell r="A89">
            <v>1010032043</v>
          </cell>
          <cell r="B89" t="str">
            <v>МХБ Прошутто ск нар ГЗМС 100г*10</v>
          </cell>
          <cell r="C89" t="str">
            <v>НАРЕЗКА</v>
          </cell>
          <cell r="D89" t="str">
            <v>МХБ Курск</v>
          </cell>
          <cell r="E89" t="str">
            <v>Шт</v>
          </cell>
          <cell r="F89">
            <v>0.1</v>
          </cell>
          <cell r="G89">
            <v>1</v>
          </cell>
        </row>
        <row r="90">
          <cell r="A90">
            <v>1010031948</v>
          </cell>
          <cell r="B90" t="str">
            <v>МХБ Сосис Венские ОХЛ ГЗМС 350г*6(2,1кг)</v>
          </cell>
          <cell r="C90" t="str">
            <v>СОСИСКИ</v>
          </cell>
          <cell r="D90" t="str">
            <v>МХБ Курск</v>
          </cell>
          <cell r="E90" t="str">
            <v>Шт</v>
          </cell>
          <cell r="F90">
            <v>0.35</v>
          </cell>
          <cell r="G90">
            <v>2.1</v>
          </cell>
        </row>
        <row r="91">
          <cell r="A91">
            <v>1010031947</v>
          </cell>
          <cell r="B91" t="str">
            <v>МХБ Сос Баварские ОХЛ ГЗМС 350г*6(2,1кг)</v>
          </cell>
          <cell r="C91" t="str">
            <v>СОСИСКИ</v>
          </cell>
          <cell r="D91" t="str">
            <v>МХБ Курск</v>
          </cell>
          <cell r="E91" t="str">
            <v>Шт</v>
          </cell>
          <cell r="F91">
            <v>0.35</v>
          </cell>
          <cell r="G91">
            <v>2.1</v>
          </cell>
        </row>
        <row r="92">
          <cell r="A92">
            <v>1010033335</v>
          </cell>
          <cell r="B92" t="str">
            <v>Колбаса с/к Сальчичон ВУ ОХЛ 280г*6 (1,68 кг)  МИРАТОРГ</v>
          </cell>
          <cell r="C92" t="str">
            <v>СЫРОКОПЧЕНАЯ КОЛБАСА</v>
          </cell>
          <cell r="D92" t="str">
            <v>МХБ Курск</v>
          </cell>
          <cell r="E92" t="str">
            <v>Шт</v>
          </cell>
          <cell r="F92">
            <v>0.28000000000000003</v>
          </cell>
          <cell r="G92">
            <v>1.68</v>
          </cell>
        </row>
        <row r="93">
          <cell r="A93">
            <v>1010032371</v>
          </cell>
          <cell r="B93" t="str">
            <v>МХБ Колб ск Тапас ОХЛ ГЗМС 70г*10</v>
          </cell>
          <cell r="C93" t="str">
            <v>СЫРОКОПЧЕНАЯ КОЛБАСА</v>
          </cell>
          <cell r="D93" t="str">
            <v>МХБ Курск</v>
          </cell>
          <cell r="E93" t="str">
            <v>Шт</v>
          </cell>
          <cell r="F93">
            <v>7.0000000000000007E-2</v>
          </cell>
          <cell r="G93">
            <v>0.70000000000000007</v>
          </cell>
        </row>
        <row r="94">
          <cell r="A94">
            <v>1010032372</v>
          </cell>
          <cell r="B94" t="str">
            <v>МХБ Колб ск Тапас с чили ОХЛ ГЗМС 70г*10</v>
          </cell>
          <cell r="C94" t="str">
            <v>СЫРОКОПЧЕНАЯ КОЛБАСА</v>
          </cell>
          <cell r="D94" t="str">
            <v>МХБ Курск</v>
          </cell>
          <cell r="E94" t="str">
            <v>Шт</v>
          </cell>
          <cell r="F94">
            <v>7.0000000000000007E-2</v>
          </cell>
          <cell r="G94">
            <v>0.70000000000000007</v>
          </cell>
        </row>
        <row r="95">
          <cell r="A95">
            <v>1010025625</v>
          </cell>
          <cell r="B95" t="str">
            <v>МХБ Бекон кв Венгерский ВУ охл 200г*10</v>
          </cell>
          <cell r="C95" t="str">
            <v>НАРЕЗКА</v>
          </cell>
          <cell r="D95" t="str">
            <v>МХБ Курск</v>
          </cell>
          <cell r="E95" t="str">
            <v>Шт</v>
          </cell>
          <cell r="F95">
            <v>0.2</v>
          </cell>
          <cell r="G95">
            <v>2</v>
          </cell>
        </row>
        <row r="96">
          <cell r="A96">
            <v>1010032502</v>
          </cell>
          <cell r="B96" t="str">
            <v>МХБ Бастурма Классическая ОХЛ ВУ ~200г*4</v>
          </cell>
          <cell r="C96" t="str">
            <v>СЫРОКОПЧЕНЫЕ ДЕЛИКАТ</v>
          </cell>
          <cell r="D96" t="str">
            <v>МХБ Курск</v>
          </cell>
          <cell r="E96" t="str">
            <v>Кг</v>
          </cell>
          <cell r="F96">
            <v>1</v>
          </cell>
          <cell r="G96">
            <v>0.8</v>
          </cell>
        </row>
        <row r="97">
          <cell r="A97">
            <v>1010032373</v>
          </cell>
          <cell r="B97" t="str">
            <v>МХБ Сосиски Мини ОХЛ ГЗМС 475г*4</v>
          </cell>
          <cell r="C97" t="str">
            <v>СОСИСКИ</v>
          </cell>
          <cell r="D97" t="str">
            <v>МХБ Курск</v>
          </cell>
          <cell r="E97" t="str">
            <v>Шт</v>
          </cell>
          <cell r="F97">
            <v>0.47499999999999998</v>
          </cell>
          <cell r="G97">
            <v>1.9</v>
          </cell>
        </row>
        <row r="98">
          <cell r="A98">
            <v>1010032565</v>
          </cell>
          <cell r="B98" t="str">
            <v>МХБ Мортаделла нарезка ОХЛ ГЗМС 100г*10</v>
          </cell>
          <cell r="C98" t="str">
            <v>ВАРЕНАЯ КОЛБАСА</v>
          </cell>
          <cell r="D98" t="str">
            <v>МХБ Курск</v>
          </cell>
          <cell r="E98" t="str">
            <v>Шт</v>
          </cell>
          <cell r="F98">
            <v>0.1</v>
          </cell>
          <cell r="G98">
            <v>1</v>
          </cell>
        </row>
        <row r="99">
          <cell r="A99">
            <v>1010032677</v>
          </cell>
          <cell r="B99" t="str">
            <v>КП Сосиски Ита с беконом ОХЛ ГЗМС 350г*6</v>
          </cell>
          <cell r="C99" t="str">
            <v>СОСИСКИ</v>
          </cell>
          <cell r="D99" t="str">
            <v>МХБ Курск</v>
          </cell>
          <cell r="E99" t="str">
            <v>Шт</v>
          </cell>
          <cell r="F99">
            <v>0.35</v>
          </cell>
          <cell r="G99">
            <v>2.0999999999999996</v>
          </cell>
        </row>
        <row r="100">
          <cell r="A100">
            <v>1010032754</v>
          </cell>
          <cell r="B100" t="str">
            <v>КП Колб вк Черная Бергамо ВУ ОХЛ 280г*6</v>
          </cell>
          <cell r="C100" t="str">
            <v>ВАРЕНО-КОПЧЕНАЯ</v>
          </cell>
          <cell r="D100" t="str">
            <v>МХБ Курск</v>
          </cell>
          <cell r="E100" t="str">
            <v>Шт</v>
          </cell>
          <cell r="F100">
            <v>0.28000000000000003</v>
          </cell>
          <cell r="G100">
            <v>1.6800000000000002</v>
          </cell>
        </row>
        <row r="101">
          <cell r="A101">
            <v>1010032675</v>
          </cell>
          <cell r="B101" t="str">
            <v>КП Сосиски Ита с сыром ОХЛ ГЗМС 350г*6</v>
          </cell>
          <cell r="C101" t="str">
            <v>СОСИСКИ</v>
          </cell>
          <cell r="D101" t="str">
            <v>МХБ Курск</v>
          </cell>
          <cell r="E101" t="str">
            <v>Шт</v>
          </cell>
          <cell r="F101">
            <v>0.35</v>
          </cell>
          <cell r="G101">
            <v>2.0999999999999996</v>
          </cell>
        </row>
        <row r="102">
          <cell r="A102">
            <v>1010032928</v>
          </cell>
          <cell r="B102" t="str">
            <v>КП Колбаса вк Московская срез 250г*6</v>
          </cell>
          <cell r="C102" t="str">
            <v>ВАРЕНО-КОПЧЕНАЯ</v>
          </cell>
          <cell r="D102" t="str">
            <v>МХБ Курск</v>
          </cell>
          <cell r="E102" t="str">
            <v>Шт</v>
          </cell>
          <cell r="F102">
            <v>0.25</v>
          </cell>
          <cell r="G102">
            <v>1.5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500"/>
  <sheetViews>
    <sheetView tabSelected="1" zoomScale="85" workbookViewId="0">
      <pane xSplit="2" ySplit="5" topLeftCell="C6" activePane="bottomRight" state="frozen"/>
      <selection pane="topRight"/>
      <selection pane="bottomLeft"/>
      <selection pane="bottomRight" activeCell="AG32" sqref="AG32"/>
    </sheetView>
  </sheetViews>
  <sheetFormatPr defaultRowHeight="15" x14ac:dyDescent="0.25"/>
  <cols>
    <col min="1" max="1" width="60" customWidth="1"/>
    <col min="2" max="2" width="3" customWidth="1"/>
    <col min="3" max="4" width="6" customWidth="1"/>
    <col min="5" max="6" width="7" customWidth="1"/>
    <col min="7" max="7" width="6" style="6" customWidth="1"/>
    <col min="8" max="8" width="5" customWidth="1"/>
    <col min="9" max="9" width="12" customWidth="1"/>
    <col min="10" max="10" width="1" customWidth="1"/>
    <col min="11" max="14" width="0.42578125" customWidth="1"/>
    <col min="15" max="19" width="7" customWidth="1"/>
    <col min="20" max="20" width="13.140625" customWidth="1"/>
    <col min="21" max="22" width="5" customWidth="1"/>
    <col min="23" max="32" width="6" customWidth="1"/>
    <col min="33" max="33" width="42.28515625" customWidth="1"/>
    <col min="34" max="34" width="7" customWidth="1"/>
    <col min="35" max="35" width="7.85546875" style="33" customWidth="1"/>
    <col min="36" max="37" width="8" style="34" customWidth="1"/>
    <col min="38" max="51" width="3" customWidth="1"/>
  </cols>
  <sheetData>
    <row r="1" spans="1:51" x14ac:dyDescent="0.25">
      <c r="A1" s="1"/>
      <c r="B1" s="1"/>
      <c r="C1" s="1"/>
      <c r="D1" s="1"/>
      <c r="E1" s="1"/>
      <c r="F1" s="1"/>
      <c r="G1" s="8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30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1" x14ac:dyDescent="0.25">
      <c r="A2" s="1"/>
      <c r="B2" s="1"/>
      <c r="C2" s="1"/>
      <c r="D2" s="1"/>
      <c r="E2" s="1"/>
      <c r="F2" s="1"/>
      <c r="G2" s="8"/>
      <c r="H2" s="1"/>
      <c r="I2" s="1"/>
      <c r="J2" s="1"/>
      <c r="K2" s="1"/>
      <c r="L2" s="1"/>
      <c r="M2" s="1"/>
      <c r="N2" s="1"/>
      <c r="O2" s="1"/>
      <c r="P2" s="1"/>
      <c r="Q2" s="1"/>
      <c r="R2" s="1" t="s">
        <v>70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30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</row>
    <row r="3" spans="1:51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9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3" t="s">
        <v>16</v>
      </c>
      <c r="R3" s="3" t="s">
        <v>69</v>
      </c>
      <c r="S3" s="7" t="s">
        <v>17</v>
      </c>
      <c r="T3" s="7" t="s">
        <v>18</v>
      </c>
      <c r="U3" s="2" t="s">
        <v>19</v>
      </c>
      <c r="V3" s="2" t="s">
        <v>20</v>
      </c>
      <c r="W3" s="2" t="s">
        <v>21</v>
      </c>
      <c r="X3" s="2" t="s">
        <v>21</v>
      </c>
      <c r="Y3" s="2" t="s">
        <v>21</v>
      </c>
      <c r="Z3" s="2" t="s">
        <v>21</v>
      </c>
      <c r="AA3" s="2" t="s">
        <v>21</v>
      </c>
      <c r="AB3" s="2" t="s">
        <v>21</v>
      </c>
      <c r="AC3" s="2" t="s">
        <v>21</v>
      </c>
      <c r="AD3" s="2" t="s">
        <v>21</v>
      </c>
      <c r="AE3" s="2" t="s">
        <v>21</v>
      </c>
      <c r="AF3" s="2" t="s">
        <v>21</v>
      </c>
      <c r="AG3" s="2" t="s">
        <v>22</v>
      </c>
      <c r="AH3" s="2" t="s">
        <v>23</v>
      </c>
      <c r="AI3" s="31" t="s">
        <v>73</v>
      </c>
      <c r="AJ3" s="31" t="s">
        <v>74</v>
      </c>
      <c r="AK3" s="32" t="s">
        <v>75</v>
      </c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1" x14ac:dyDescent="0.25">
      <c r="A4" s="1"/>
      <c r="B4" s="1"/>
      <c r="C4" s="1"/>
      <c r="D4" s="1"/>
      <c r="E4" s="1"/>
      <c r="F4" s="1"/>
      <c r="G4" s="8"/>
      <c r="H4" s="1"/>
      <c r="I4" s="1"/>
      <c r="J4" s="1"/>
      <c r="K4" s="1"/>
      <c r="L4" s="1"/>
      <c r="M4" s="1"/>
      <c r="N4" s="1"/>
      <c r="O4" s="1" t="s">
        <v>25</v>
      </c>
      <c r="P4" s="1" t="s">
        <v>26</v>
      </c>
      <c r="Q4" s="1"/>
      <c r="R4" s="1" t="s">
        <v>71</v>
      </c>
      <c r="S4" s="1"/>
      <c r="T4" s="1"/>
      <c r="U4" s="1"/>
      <c r="V4" s="1"/>
      <c r="W4" s="1" t="s">
        <v>25</v>
      </c>
      <c r="X4" s="1" t="s">
        <v>27</v>
      </c>
      <c r="Y4" s="1" t="s">
        <v>24</v>
      </c>
      <c r="Z4" s="1" t="s">
        <v>28</v>
      </c>
      <c r="AA4" s="1" t="s">
        <v>29</v>
      </c>
      <c r="AB4" s="1" t="s">
        <v>30</v>
      </c>
      <c r="AC4" s="1" t="s">
        <v>31</v>
      </c>
      <c r="AD4" s="1" t="s">
        <v>32</v>
      </c>
      <c r="AE4" s="1" t="s">
        <v>33</v>
      </c>
      <c r="AF4" s="1" t="s">
        <v>34</v>
      </c>
      <c r="AG4" s="1"/>
      <c r="AH4" s="1"/>
      <c r="AI4" s="30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</row>
    <row r="5" spans="1:51" x14ac:dyDescent="0.25">
      <c r="A5" s="1"/>
      <c r="B5" s="1"/>
      <c r="C5" s="1"/>
      <c r="D5" s="1"/>
      <c r="E5" s="4">
        <f>SUM(E6:E500)</f>
        <v>1382</v>
      </c>
      <c r="F5" s="4">
        <f>SUM(F6:F500)</f>
        <v>2512</v>
      </c>
      <c r="G5" s="8"/>
      <c r="H5" s="1"/>
      <c r="I5" s="1"/>
      <c r="J5" s="1"/>
      <c r="K5" s="4">
        <f t="shared" ref="K5:S5" si="0">SUM(K6:K500)</f>
        <v>0</v>
      </c>
      <c r="L5" s="4">
        <f t="shared" si="0"/>
        <v>1382</v>
      </c>
      <c r="M5" s="4">
        <f t="shared" si="0"/>
        <v>0</v>
      </c>
      <c r="N5" s="4">
        <f t="shared" si="0"/>
        <v>0</v>
      </c>
      <c r="O5" s="4">
        <f t="shared" si="0"/>
        <v>4780</v>
      </c>
      <c r="P5" s="4">
        <f t="shared" si="0"/>
        <v>276.40000000000003</v>
      </c>
      <c r="Q5" s="4">
        <f t="shared" si="0"/>
        <v>2302.1999999999998</v>
      </c>
      <c r="R5" s="4">
        <f t="shared" si="0"/>
        <v>6720</v>
      </c>
      <c r="S5" s="4">
        <f t="shared" si="0"/>
        <v>0</v>
      </c>
      <c r="T5" s="1"/>
      <c r="U5" s="1"/>
      <c r="V5" s="1"/>
      <c r="W5" s="4">
        <f t="shared" ref="W5:AF5" si="1">SUM(W6:W500)</f>
        <v>658.39999999999986</v>
      </c>
      <c r="X5" s="4">
        <f t="shared" si="1"/>
        <v>180.99999999999997</v>
      </c>
      <c r="Y5" s="4">
        <f t="shared" si="1"/>
        <v>536.20000000000005</v>
      </c>
      <c r="Z5" s="4">
        <f t="shared" si="1"/>
        <v>205.60000000000002</v>
      </c>
      <c r="AA5" s="4">
        <f t="shared" si="1"/>
        <v>420.60000000000008</v>
      </c>
      <c r="AB5" s="4">
        <f t="shared" si="1"/>
        <v>215</v>
      </c>
      <c r="AC5" s="4">
        <f t="shared" si="1"/>
        <v>518.79999999999995</v>
      </c>
      <c r="AD5" s="4">
        <f t="shared" si="1"/>
        <v>292.59999999999997</v>
      </c>
      <c r="AE5" s="4">
        <f t="shared" si="1"/>
        <v>295.60000000000002</v>
      </c>
      <c r="AF5" s="4">
        <f t="shared" si="1"/>
        <v>482</v>
      </c>
      <c r="AG5" s="1"/>
      <c r="AH5" s="4">
        <f>SUM(AH6:AH500)</f>
        <v>2220.8000000000002</v>
      </c>
      <c r="AI5" s="30"/>
      <c r="AJ5" s="4">
        <f>SUM(AJ6:AJ499)</f>
        <v>833</v>
      </c>
      <c r="AK5" s="4">
        <f t="shared" ref="AJ5:AK5" si="2">SUM(AK6:AK499)</f>
        <v>1759.7199999999998</v>
      </c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</row>
    <row r="6" spans="1:51" x14ac:dyDescent="0.25">
      <c r="A6" s="21" t="s">
        <v>35</v>
      </c>
      <c r="B6" s="12" t="s">
        <v>39</v>
      </c>
      <c r="C6" s="21">
        <v>255</v>
      </c>
      <c r="D6" s="21"/>
      <c r="E6" s="21">
        <v>214</v>
      </c>
      <c r="F6" s="21">
        <v>33</v>
      </c>
      <c r="G6" s="22">
        <v>0.3</v>
      </c>
      <c r="H6" s="21">
        <v>55</v>
      </c>
      <c r="I6" s="23">
        <v>1010027650</v>
      </c>
      <c r="J6" s="21"/>
      <c r="K6" s="21"/>
      <c r="L6" s="21">
        <f t="shared" ref="L6:L25" si="3">E6-K6</f>
        <v>214</v>
      </c>
      <c r="M6" s="21"/>
      <c r="N6" s="21"/>
      <c r="O6" s="21"/>
      <c r="P6" s="21">
        <f>E6/5</f>
        <v>42.8</v>
      </c>
      <c r="Q6" s="24">
        <f>14*P6-O6-F6</f>
        <v>566.19999999999993</v>
      </c>
      <c r="R6" s="24">
        <f>IFERROR(VLOOKUP(A6,[1]Sheet!$A:$S,19,0),0)</f>
        <v>600</v>
      </c>
      <c r="S6" s="24"/>
      <c r="T6" s="21"/>
      <c r="U6" s="21">
        <f>(F6+O6+Q6)/P6</f>
        <v>14</v>
      </c>
      <c r="V6" s="21">
        <f>(F6+O6)/P6</f>
        <v>0.7710280373831776</v>
      </c>
      <c r="W6" s="21">
        <f>IFERROR(VLOOKUP(A6,[2]TDSheet!$A:$G,3,0),0)/5</f>
        <v>72.8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12" t="s">
        <v>65</v>
      </c>
      <c r="AH6" s="1">
        <f t="shared" ref="AH6:AH8" si="4">G6*R6</f>
        <v>180</v>
      </c>
      <c r="AI6" s="30">
        <f>VLOOKUP(I6,[3]Лист1!$A:$G,7,0)</f>
        <v>1.7999999999999998</v>
      </c>
      <c r="AJ6" s="1">
        <f>MROUND(G6*R6,AI6)/AI6</f>
        <v>100</v>
      </c>
      <c r="AK6" s="1">
        <f>AJ6*AI6</f>
        <v>179.99999999999997</v>
      </c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</row>
    <row r="7" spans="1:51" x14ac:dyDescent="0.25">
      <c r="A7" s="14" t="s">
        <v>36</v>
      </c>
      <c r="B7" s="13" t="s">
        <v>39</v>
      </c>
      <c r="C7" s="14">
        <v>34</v>
      </c>
      <c r="D7" s="14"/>
      <c r="E7" s="14">
        <v>34</v>
      </c>
      <c r="F7" s="14"/>
      <c r="G7" s="17">
        <v>0.33</v>
      </c>
      <c r="H7" s="14">
        <v>55</v>
      </c>
      <c r="I7" s="14">
        <v>1010033736</v>
      </c>
      <c r="J7" s="14"/>
      <c r="K7" s="14"/>
      <c r="L7" s="14">
        <f t="shared" si="3"/>
        <v>34</v>
      </c>
      <c r="M7" s="14"/>
      <c r="N7" s="14"/>
      <c r="O7" s="14"/>
      <c r="P7" s="14">
        <f t="shared" ref="P7:P26" si="5">E7/5</f>
        <v>6.8</v>
      </c>
      <c r="Q7" s="18"/>
      <c r="R7" s="18">
        <f>IFERROR(VLOOKUP(A7,[1]Sheet!$A:$S,19,0),0)</f>
        <v>300</v>
      </c>
      <c r="S7" s="18"/>
      <c r="T7" s="14"/>
      <c r="U7" s="14">
        <f t="shared" ref="U7:U25" si="6">(F7+O7+Q7)/P7</f>
        <v>0</v>
      </c>
      <c r="V7" s="14">
        <f t="shared" ref="V7:V25" si="7">(F7+O7)/P7</f>
        <v>0</v>
      </c>
      <c r="W7" s="14">
        <f>IFERROR(VLOOKUP(A7,[2]TDSheet!$A:$G,3,0),0)/5</f>
        <v>33.6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3" t="s">
        <v>64</v>
      </c>
      <c r="AH7" s="1">
        <f t="shared" si="4"/>
        <v>99</v>
      </c>
      <c r="AI7" s="30">
        <f>VLOOKUP(I7,[3]Лист1!$A:$G,7,0)</f>
        <v>1.65</v>
      </c>
      <c r="AJ7" s="1">
        <f t="shared" ref="AJ7:AJ9" si="8">MROUND(G7*R7,AI7)/AI7</f>
        <v>60</v>
      </c>
      <c r="AK7" s="1">
        <f t="shared" ref="AK7:AK9" si="9">AJ7*AI7</f>
        <v>99</v>
      </c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</row>
    <row r="8" spans="1:51" x14ac:dyDescent="0.25">
      <c r="A8" s="14" t="s">
        <v>37</v>
      </c>
      <c r="B8" s="13" t="s">
        <v>39</v>
      </c>
      <c r="C8" s="14">
        <v>255</v>
      </c>
      <c r="D8" s="14"/>
      <c r="E8" s="14">
        <v>40</v>
      </c>
      <c r="F8" s="14">
        <v>194</v>
      </c>
      <c r="G8" s="17">
        <v>0.28000000000000003</v>
      </c>
      <c r="H8" s="14">
        <v>180</v>
      </c>
      <c r="I8" s="14">
        <v>1010033335</v>
      </c>
      <c r="J8" s="14"/>
      <c r="K8" s="14"/>
      <c r="L8" s="14">
        <f t="shared" si="3"/>
        <v>40</v>
      </c>
      <c r="M8" s="14"/>
      <c r="N8" s="14"/>
      <c r="O8" s="14"/>
      <c r="P8" s="14">
        <f t="shared" si="5"/>
        <v>8</v>
      </c>
      <c r="Q8" s="18"/>
      <c r="R8" s="18">
        <f>IFERROR(VLOOKUP(A8,[1]Sheet!$A:$S,19,0),0)</f>
        <v>200</v>
      </c>
      <c r="S8" s="18"/>
      <c r="T8" s="14"/>
      <c r="U8" s="14">
        <f t="shared" si="6"/>
        <v>24.25</v>
      </c>
      <c r="V8" s="14">
        <f t="shared" si="7"/>
        <v>24.25</v>
      </c>
      <c r="W8" s="14">
        <f>IFERROR(VLOOKUP(A8,[2]TDSheet!$A:$G,3,0),0)/5</f>
        <v>3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3" t="s">
        <v>67</v>
      </c>
      <c r="AH8" s="1">
        <f t="shared" si="4"/>
        <v>56.000000000000007</v>
      </c>
      <c r="AI8" s="30">
        <f>VLOOKUP(I8,[3]Лист1!$A:$G,7,0)</f>
        <v>1.68</v>
      </c>
      <c r="AJ8" s="1">
        <f t="shared" si="8"/>
        <v>33</v>
      </c>
      <c r="AK8" s="1">
        <f t="shared" si="9"/>
        <v>55.44</v>
      </c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</row>
    <row r="9" spans="1:51" x14ac:dyDescent="0.25">
      <c r="A9" s="1" t="s">
        <v>38</v>
      </c>
      <c r="B9" s="1" t="s">
        <v>39</v>
      </c>
      <c r="C9" s="1">
        <v>295</v>
      </c>
      <c r="D9" s="1"/>
      <c r="E9" s="1">
        <v>65</v>
      </c>
      <c r="F9" s="1">
        <v>229</v>
      </c>
      <c r="G9" s="8">
        <v>0.4</v>
      </c>
      <c r="H9" s="1">
        <v>75</v>
      </c>
      <c r="I9" s="1">
        <v>1010016111</v>
      </c>
      <c r="J9" s="1"/>
      <c r="K9" s="1"/>
      <c r="L9" s="1">
        <f t="shared" si="3"/>
        <v>65</v>
      </c>
      <c r="M9" s="1"/>
      <c r="N9" s="1"/>
      <c r="O9" s="1">
        <v>100</v>
      </c>
      <c r="P9" s="1">
        <f t="shared" si="5"/>
        <v>13</v>
      </c>
      <c r="Q9" s="5"/>
      <c r="R9" s="5">
        <f>IFERROR(VLOOKUP(A9,[1]Sheet!$A:$S,19,0),0)</f>
        <v>100</v>
      </c>
      <c r="S9" s="5"/>
      <c r="T9" s="1"/>
      <c r="U9" s="1">
        <f t="shared" si="6"/>
        <v>25.307692307692307</v>
      </c>
      <c r="V9" s="1">
        <f t="shared" si="7"/>
        <v>25.307692307692307</v>
      </c>
      <c r="W9" s="1">
        <f>IFERROR(VLOOKUP(A9,[2]TDSheet!$A:$G,3,0),0)/5</f>
        <v>15.6</v>
      </c>
      <c r="X9" s="1">
        <v>6.6</v>
      </c>
      <c r="Y9" s="1">
        <v>9.8000000000000007</v>
      </c>
      <c r="Z9" s="1">
        <v>8.6</v>
      </c>
      <c r="AA9" s="1">
        <v>19.2</v>
      </c>
      <c r="AB9" s="1">
        <v>-0.6</v>
      </c>
      <c r="AC9" s="1">
        <v>18.399999999999999</v>
      </c>
      <c r="AD9" s="1">
        <v>9.8000000000000007</v>
      </c>
      <c r="AE9" s="1">
        <v>10.8</v>
      </c>
      <c r="AF9" s="1">
        <v>4.8</v>
      </c>
      <c r="AG9" s="16" t="s">
        <v>43</v>
      </c>
      <c r="AH9" s="1">
        <f>G9*R9</f>
        <v>40</v>
      </c>
      <c r="AI9" s="30">
        <f>VLOOKUP(I9,[3]Лист1!$A:$G,7,0)</f>
        <v>2.4</v>
      </c>
      <c r="AJ9" s="1">
        <f t="shared" si="8"/>
        <v>17</v>
      </c>
      <c r="AK9" s="1">
        <f t="shared" si="9"/>
        <v>40.799999999999997</v>
      </c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</row>
    <row r="10" spans="1:51" x14ac:dyDescent="0.25">
      <c r="A10" s="25" t="s">
        <v>41</v>
      </c>
      <c r="B10" s="25" t="s">
        <v>39</v>
      </c>
      <c r="C10" s="25"/>
      <c r="D10" s="25"/>
      <c r="E10" s="25">
        <v>-6</v>
      </c>
      <c r="F10" s="25"/>
      <c r="G10" s="26">
        <v>0</v>
      </c>
      <c r="H10" s="25">
        <v>120</v>
      </c>
      <c r="I10" s="25">
        <v>1010028068</v>
      </c>
      <c r="J10" s="25"/>
      <c r="K10" s="25"/>
      <c r="L10" s="25">
        <f t="shared" si="3"/>
        <v>-6</v>
      </c>
      <c r="M10" s="25"/>
      <c r="N10" s="25"/>
      <c r="O10" s="25">
        <v>700</v>
      </c>
      <c r="P10" s="25">
        <f t="shared" si="5"/>
        <v>-1.2</v>
      </c>
      <c r="Q10" s="27"/>
      <c r="R10" s="27">
        <f>IFERROR(VLOOKUP(A10,[1]Sheet!$A:$S,19,0),0)</f>
        <v>0</v>
      </c>
      <c r="S10" s="27"/>
      <c r="T10" s="25"/>
      <c r="U10" s="25">
        <f t="shared" si="6"/>
        <v>-583.33333333333337</v>
      </c>
      <c r="V10" s="25">
        <f t="shared" si="7"/>
        <v>-583.33333333333337</v>
      </c>
      <c r="W10" s="25">
        <f>IFERROR(VLOOKUP(A10,[2]TDSheet!$A:$G,3,0),0)/5</f>
        <v>64.2</v>
      </c>
      <c r="X10" s="25">
        <v>72.599999999999994</v>
      </c>
      <c r="Y10" s="25">
        <v>100.6</v>
      </c>
      <c r="Z10" s="25">
        <v>-0.4</v>
      </c>
      <c r="AA10" s="25">
        <v>30</v>
      </c>
      <c r="AB10" s="25">
        <v>45</v>
      </c>
      <c r="AC10" s="25">
        <v>67.400000000000006</v>
      </c>
      <c r="AD10" s="25">
        <v>49.2</v>
      </c>
      <c r="AE10" s="25">
        <v>44.8</v>
      </c>
      <c r="AF10" s="25">
        <v>87.2</v>
      </c>
      <c r="AG10" s="28" t="s">
        <v>63</v>
      </c>
      <c r="AH10" s="1">
        <f t="shared" ref="AH10:AH26" si="10">G10*R10</f>
        <v>0</v>
      </c>
      <c r="AI10" s="30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</row>
    <row r="11" spans="1:51" x14ac:dyDescent="0.25">
      <c r="A11" s="1" t="s">
        <v>42</v>
      </c>
      <c r="B11" s="1" t="s">
        <v>39</v>
      </c>
      <c r="C11" s="1">
        <v>299</v>
      </c>
      <c r="D11" s="1"/>
      <c r="E11" s="1">
        <v>45</v>
      </c>
      <c r="F11" s="1">
        <v>251</v>
      </c>
      <c r="G11" s="8">
        <v>0.47</v>
      </c>
      <c r="H11" s="1">
        <v>75</v>
      </c>
      <c r="I11" s="1">
        <v>1010015954</v>
      </c>
      <c r="J11" s="1"/>
      <c r="K11" s="1"/>
      <c r="L11" s="1">
        <f t="shared" si="3"/>
        <v>45</v>
      </c>
      <c r="M11" s="1"/>
      <c r="N11" s="1"/>
      <c r="O11" s="1">
        <v>60</v>
      </c>
      <c r="P11" s="1">
        <f t="shared" si="5"/>
        <v>9</v>
      </c>
      <c r="Q11" s="5"/>
      <c r="R11" s="5">
        <f>IFERROR(VLOOKUP(A11,[1]Sheet!$A:$S,19,0),0)</f>
        <v>80</v>
      </c>
      <c r="S11" s="5"/>
      <c r="T11" s="1"/>
      <c r="U11" s="1">
        <f t="shared" si="6"/>
        <v>34.555555555555557</v>
      </c>
      <c r="V11" s="1">
        <f t="shared" si="7"/>
        <v>34.555555555555557</v>
      </c>
      <c r="W11" s="1">
        <f>IFERROR(VLOOKUP(A11,[2]TDSheet!$A:$G,3,0),0)/5</f>
        <v>16</v>
      </c>
      <c r="X11" s="1">
        <v>11.4</v>
      </c>
      <c r="Y11" s="1">
        <v>10.199999999999999</v>
      </c>
      <c r="Z11" s="1">
        <v>14</v>
      </c>
      <c r="AA11" s="1">
        <v>18.2</v>
      </c>
      <c r="AB11" s="1">
        <v>0.8</v>
      </c>
      <c r="AC11" s="1">
        <v>19</v>
      </c>
      <c r="AD11" s="1">
        <v>10.8</v>
      </c>
      <c r="AE11" s="1">
        <v>11.8</v>
      </c>
      <c r="AF11" s="1">
        <v>15.4</v>
      </c>
      <c r="AG11" s="15" t="s">
        <v>43</v>
      </c>
      <c r="AH11" s="1">
        <f t="shared" si="10"/>
        <v>37.599999999999994</v>
      </c>
      <c r="AI11" s="30">
        <f>VLOOKUP(I11,[3]Лист1!$A:$G,7,0)</f>
        <v>2.82</v>
      </c>
      <c r="AJ11" s="1">
        <f t="shared" ref="AJ7:AJ26" si="11">MROUND(G11*R11,AI11)/AI11</f>
        <v>13</v>
      </c>
      <c r="AK11" s="1">
        <f t="shared" ref="AK11:AK13" si="12">AJ11*AI11</f>
        <v>36.659999999999997</v>
      </c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</row>
    <row r="12" spans="1:51" x14ac:dyDescent="0.25">
      <c r="A12" s="1" t="s">
        <v>44</v>
      </c>
      <c r="B12" s="1" t="s">
        <v>39</v>
      </c>
      <c r="C12" s="1">
        <v>174</v>
      </c>
      <c r="D12" s="1"/>
      <c r="E12" s="1">
        <v>20</v>
      </c>
      <c r="F12" s="1">
        <v>148</v>
      </c>
      <c r="G12" s="8">
        <v>0.47</v>
      </c>
      <c r="H12" s="1">
        <v>75</v>
      </c>
      <c r="I12" s="1">
        <v>1010016092</v>
      </c>
      <c r="J12" s="1"/>
      <c r="K12" s="1"/>
      <c r="L12" s="1">
        <f t="shared" si="3"/>
        <v>20</v>
      </c>
      <c r="M12" s="1"/>
      <c r="N12" s="1"/>
      <c r="O12" s="1">
        <v>80</v>
      </c>
      <c r="P12" s="1">
        <f t="shared" si="5"/>
        <v>4</v>
      </c>
      <c r="Q12" s="5"/>
      <c r="R12" s="5">
        <f>IFERROR(VLOOKUP(A12,[1]Sheet!$A:$S,19,0),0)</f>
        <v>80</v>
      </c>
      <c r="S12" s="5"/>
      <c r="T12" s="1"/>
      <c r="U12" s="1">
        <f t="shared" si="6"/>
        <v>57</v>
      </c>
      <c r="V12" s="1">
        <f t="shared" si="7"/>
        <v>57</v>
      </c>
      <c r="W12" s="1">
        <f>IFERROR(VLOOKUP(A12,[2]TDSheet!$A:$G,3,0),0)/5</f>
        <v>8.6</v>
      </c>
      <c r="X12" s="1">
        <v>7.6</v>
      </c>
      <c r="Y12" s="1">
        <v>7.8</v>
      </c>
      <c r="Z12" s="1">
        <v>10</v>
      </c>
      <c r="AA12" s="1">
        <v>14.4</v>
      </c>
      <c r="AB12" s="1">
        <v>7</v>
      </c>
      <c r="AC12" s="1">
        <v>10</v>
      </c>
      <c r="AD12" s="1">
        <v>4.2</v>
      </c>
      <c r="AE12" s="1">
        <v>9.4</v>
      </c>
      <c r="AF12" s="1">
        <v>6.4</v>
      </c>
      <c r="AG12" s="29" t="s">
        <v>40</v>
      </c>
      <c r="AH12" s="1">
        <f t="shared" si="10"/>
        <v>37.599999999999994</v>
      </c>
      <c r="AI12" s="30">
        <f>VLOOKUP(I12,[3]Лист1!$A:$G,7,0)</f>
        <v>2.82</v>
      </c>
      <c r="AJ12" s="1">
        <f t="shared" si="11"/>
        <v>13</v>
      </c>
      <c r="AK12" s="1">
        <f t="shared" si="12"/>
        <v>36.659999999999997</v>
      </c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</row>
    <row r="13" spans="1:51" x14ac:dyDescent="0.25">
      <c r="A13" s="1" t="s">
        <v>45</v>
      </c>
      <c r="B13" s="1" t="s">
        <v>39</v>
      </c>
      <c r="C13" s="1">
        <v>260</v>
      </c>
      <c r="D13" s="1"/>
      <c r="E13" s="1">
        <v>26</v>
      </c>
      <c r="F13" s="1">
        <v>230</v>
      </c>
      <c r="G13" s="8">
        <v>0.47</v>
      </c>
      <c r="H13" s="1">
        <v>75</v>
      </c>
      <c r="I13" s="1">
        <v>1010015952</v>
      </c>
      <c r="J13" s="1"/>
      <c r="K13" s="1"/>
      <c r="L13" s="1">
        <f t="shared" si="3"/>
        <v>26</v>
      </c>
      <c r="M13" s="1"/>
      <c r="N13" s="1"/>
      <c r="O13" s="1"/>
      <c r="P13" s="1">
        <f t="shared" si="5"/>
        <v>5.2</v>
      </c>
      <c r="Q13" s="5"/>
      <c r="R13" s="5">
        <f>IFERROR(VLOOKUP(A13,[1]Sheet!$A:$S,19,0),0)</f>
        <v>80</v>
      </c>
      <c r="S13" s="5"/>
      <c r="T13" s="1"/>
      <c r="U13" s="1">
        <f t="shared" si="6"/>
        <v>44.230769230769226</v>
      </c>
      <c r="V13" s="1">
        <f t="shared" si="7"/>
        <v>44.230769230769226</v>
      </c>
      <c r="W13" s="1">
        <f>IFERROR(VLOOKUP(A13,[2]TDSheet!$A:$G,3,0),0)/5</f>
        <v>8.6</v>
      </c>
      <c r="X13" s="1">
        <v>3.2</v>
      </c>
      <c r="Y13" s="1">
        <v>5.6</v>
      </c>
      <c r="Z13" s="1">
        <v>8.6</v>
      </c>
      <c r="AA13" s="1">
        <v>14.8</v>
      </c>
      <c r="AB13" s="1">
        <v>6.4</v>
      </c>
      <c r="AC13" s="1">
        <v>14.6</v>
      </c>
      <c r="AD13" s="1">
        <v>3.4</v>
      </c>
      <c r="AE13" s="1">
        <v>6.8</v>
      </c>
      <c r="AF13" s="1">
        <v>7.4</v>
      </c>
      <c r="AG13" s="29" t="s">
        <v>40</v>
      </c>
      <c r="AH13" s="1">
        <f t="shared" si="10"/>
        <v>37.599999999999994</v>
      </c>
      <c r="AI13" s="30">
        <f>VLOOKUP(I13,[3]Лист1!$A:$G,7,0)</f>
        <v>2.82</v>
      </c>
      <c r="AJ13" s="1">
        <f t="shared" si="11"/>
        <v>13</v>
      </c>
      <c r="AK13" s="1">
        <f t="shared" si="12"/>
        <v>36.659999999999997</v>
      </c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</row>
    <row r="14" spans="1:51" x14ac:dyDescent="0.25">
      <c r="A14" s="25" t="s">
        <v>46</v>
      </c>
      <c r="B14" s="25" t="s">
        <v>39</v>
      </c>
      <c r="C14" s="25"/>
      <c r="D14" s="25"/>
      <c r="E14" s="25">
        <v>-2</v>
      </c>
      <c r="F14" s="25"/>
      <c r="G14" s="26">
        <v>0</v>
      </c>
      <c r="H14" s="25">
        <v>55</v>
      </c>
      <c r="I14" s="25">
        <v>1010023348</v>
      </c>
      <c r="J14" s="25"/>
      <c r="K14" s="25"/>
      <c r="L14" s="25">
        <f t="shared" si="3"/>
        <v>-2</v>
      </c>
      <c r="M14" s="25"/>
      <c r="N14" s="25"/>
      <c r="O14" s="25">
        <v>500</v>
      </c>
      <c r="P14" s="25">
        <f t="shared" si="5"/>
        <v>-0.4</v>
      </c>
      <c r="Q14" s="27"/>
      <c r="R14" s="27">
        <f>IFERROR(VLOOKUP(A14,[1]Sheet!$A:$S,19,0),0)</f>
        <v>0</v>
      </c>
      <c r="S14" s="27"/>
      <c r="T14" s="25"/>
      <c r="U14" s="25">
        <f t="shared" si="6"/>
        <v>-1250</v>
      </c>
      <c r="V14" s="25">
        <f t="shared" si="7"/>
        <v>-1250</v>
      </c>
      <c r="W14" s="25">
        <f>IFERROR(VLOOKUP(A14,[2]TDSheet!$A:$G,3,0),0)/5</f>
        <v>-1.8</v>
      </c>
      <c r="X14" s="25">
        <v>-2.4</v>
      </c>
      <c r="Y14" s="25">
        <v>38.799999999999997</v>
      </c>
      <c r="Z14" s="25">
        <v>-1</v>
      </c>
      <c r="AA14" s="25">
        <v>48</v>
      </c>
      <c r="AB14" s="25">
        <v>26.8</v>
      </c>
      <c r="AC14" s="25">
        <v>47.2</v>
      </c>
      <c r="AD14" s="25">
        <v>43.6</v>
      </c>
      <c r="AE14" s="25">
        <v>27</v>
      </c>
      <c r="AF14" s="25">
        <v>39.6</v>
      </c>
      <c r="AG14" s="28" t="s">
        <v>63</v>
      </c>
      <c r="AH14" s="1">
        <f t="shared" si="10"/>
        <v>0</v>
      </c>
      <c r="AI14" s="28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</row>
    <row r="15" spans="1:51" x14ac:dyDescent="0.25">
      <c r="A15" s="1" t="s">
        <v>47</v>
      </c>
      <c r="B15" s="1" t="s">
        <v>39</v>
      </c>
      <c r="C15" s="1">
        <v>200</v>
      </c>
      <c r="D15" s="1"/>
      <c r="E15" s="1">
        <v>198</v>
      </c>
      <c r="F15" s="1"/>
      <c r="G15" s="8">
        <v>0.375</v>
      </c>
      <c r="H15" s="1">
        <v>55</v>
      </c>
      <c r="I15" s="1">
        <v>1010022954</v>
      </c>
      <c r="J15" s="1"/>
      <c r="K15" s="1"/>
      <c r="L15" s="1">
        <f t="shared" si="3"/>
        <v>198</v>
      </c>
      <c r="M15" s="1"/>
      <c r="N15" s="1"/>
      <c r="O15" s="1">
        <v>500</v>
      </c>
      <c r="P15" s="1">
        <f t="shared" si="5"/>
        <v>39.6</v>
      </c>
      <c r="Q15" s="5">
        <f t="shared" ref="Q15:Q25" si="13">25*P15-O15-F15</f>
        <v>490</v>
      </c>
      <c r="R15" s="5">
        <f>IFERROR(VLOOKUP(A15,[1]Sheet!$A:$S,19,0),0)</f>
        <v>700</v>
      </c>
      <c r="S15" s="5"/>
      <c r="T15" s="1"/>
      <c r="U15" s="1">
        <f t="shared" si="6"/>
        <v>25</v>
      </c>
      <c r="V15" s="1">
        <f t="shared" si="7"/>
        <v>12.626262626262626</v>
      </c>
      <c r="W15" s="1">
        <f>IFERROR(VLOOKUP(A15,[2]TDSheet!$A:$G,3,0),0)/5</f>
        <v>67.599999999999994</v>
      </c>
      <c r="X15" s="1">
        <v>-7.2</v>
      </c>
      <c r="Y15" s="1">
        <v>41.4</v>
      </c>
      <c r="Z15" s="1">
        <v>37.6</v>
      </c>
      <c r="AA15" s="1">
        <v>60.8</v>
      </c>
      <c r="AB15" s="1">
        <v>21.8</v>
      </c>
      <c r="AC15" s="1">
        <v>46</v>
      </c>
      <c r="AD15" s="1">
        <v>32.799999999999997</v>
      </c>
      <c r="AE15" s="1">
        <v>29</v>
      </c>
      <c r="AF15" s="1">
        <v>48.8</v>
      </c>
      <c r="AG15" s="1" t="s">
        <v>48</v>
      </c>
      <c r="AH15" s="1">
        <f t="shared" si="10"/>
        <v>262.5</v>
      </c>
      <c r="AI15" s="30">
        <f>VLOOKUP(I15,[3]Лист1!$A:$G,7,0)</f>
        <v>2.25</v>
      </c>
      <c r="AJ15" s="1">
        <f t="shared" ref="AJ15:AJ16" si="14">MROUND(G15*R15,AI15)/AI15</f>
        <v>117</v>
      </c>
      <c r="AK15" s="1">
        <f t="shared" ref="AK15:AK16" si="15">AJ15*AI15</f>
        <v>263.25</v>
      </c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</row>
    <row r="16" spans="1:51" x14ac:dyDescent="0.25">
      <c r="A16" s="1" t="s">
        <v>49</v>
      </c>
      <c r="B16" s="1" t="s">
        <v>39</v>
      </c>
      <c r="C16" s="1">
        <v>178</v>
      </c>
      <c r="D16" s="1"/>
      <c r="E16" s="1">
        <v>172</v>
      </c>
      <c r="F16" s="1">
        <v>3</v>
      </c>
      <c r="G16" s="8">
        <v>0.375</v>
      </c>
      <c r="H16" s="1">
        <v>55</v>
      </c>
      <c r="I16" s="1">
        <v>1010016034</v>
      </c>
      <c r="J16" s="1"/>
      <c r="K16" s="1"/>
      <c r="L16" s="1">
        <f t="shared" si="3"/>
        <v>172</v>
      </c>
      <c r="M16" s="1"/>
      <c r="N16" s="1"/>
      <c r="O16" s="1">
        <v>500</v>
      </c>
      <c r="P16" s="1">
        <f t="shared" si="5"/>
        <v>34.4</v>
      </c>
      <c r="Q16" s="5">
        <f t="shared" si="13"/>
        <v>357</v>
      </c>
      <c r="R16" s="5">
        <f>IFERROR(VLOOKUP(A16,[1]Sheet!$A:$S,19,0),0)</f>
        <v>600</v>
      </c>
      <c r="S16" s="5"/>
      <c r="T16" s="1"/>
      <c r="U16" s="1">
        <f t="shared" si="6"/>
        <v>25</v>
      </c>
      <c r="V16" s="1">
        <f t="shared" si="7"/>
        <v>14.622093023255815</v>
      </c>
      <c r="W16" s="1">
        <f>IFERROR(VLOOKUP(A16,[2]TDSheet!$A:$G,3,0),0)/5</f>
        <v>55</v>
      </c>
      <c r="X16" s="1">
        <v>-2.4</v>
      </c>
      <c r="Y16" s="1">
        <v>38.200000000000003</v>
      </c>
      <c r="Z16" s="1">
        <v>9.1999999999999993</v>
      </c>
      <c r="AA16" s="1">
        <v>37</v>
      </c>
      <c r="AB16" s="1">
        <v>16.8</v>
      </c>
      <c r="AC16" s="1">
        <v>40</v>
      </c>
      <c r="AD16" s="1">
        <v>20.8</v>
      </c>
      <c r="AE16" s="1">
        <v>16.8</v>
      </c>
      <c r="AF16" s="1">
        <v>27.4</v>
      </c>
      <c r="AG16" s="1" t="s">
        <v>50</v>
      </c>
      <c r="AH16" s="1">
        <f t="shared" si="10"/>
        <v>225</v>
      </c>
      <c r="AI16" s="30">
        <f>VLOOKUP(I16,[3]Лист1!$A:$G,7,0)</f>
        <v>2.25</v>
      </c>
      <c r="AJ16" s="1">
        <f t="shared" si="14"/>
        <v>100</v>
      </c>
      <c r="AK16" s="1">
        <f t="shared" si="15"/>
        <v>225</v>
      </c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</row>
    <row r="17" spans="1:51" x14ac:dyDescent="0.25">
      <c r="A17" s="20" t="s">
        <v>51</v>
      </c>
      <c r="B17" s="1" t="s">
        <v>39</v>
      </c>
      <c r="C17" s="1"/>
      <c r="D17" s="1"/>
      <c r="E17" s="1"/>
      <c r="F17" s="1"/>
      <c r="G17" s="8">
        <v>0.43</v>
      </c>
      <c r="H17" s="1">
        <v>55</v>
      </c>
      <c r="I17" s="1" t="s">
        <v>63</v>
      </c>
      <c r="J17" s="1"/>
      <c r="K17" s="1"/>
      <c r="L17" s="1">
        <f t="shared" si="3"/>
        <v>0</v>
      </c>
      <c r="M17" s="1"/>
      <c r="N17" s="1"/>
      <c r="O17" s="1">
        <v>140</v>
      </c>
      <c r="P17" s="1">
        <f t="shared" si="5"/>
        <v>0</v>
      </c>
      <c r="Q17" s="5"/>
      <c r="R17" s="5">
        <f>IFERROR(VLOOKUP(A17,[1]Sheet!$A:$S,19,0),0)</f>
        <v>0</v>
      </c>
      <c r="S17" s="5"/>
      <c r="T17" s="1"/>
      <c r="U17" s="1" t="e">
        <f t="shared" si="6"/>
        <v>#DIV/0!</v>
      </c>
      <c r="V17" s="1" t="e">
        <f t="shared" si="7"/>
        <v>#DIV/0!</v>
      </c>
      <c r="W17" s="1">
        <f>IFERROR(VLOOKUP(A17,[2]TDSheet!$A:$G,3,0),0)/5</f>
        <v>0</v>
      </c>
      <c r="X17" s="1">
        <v>0</v>
      </c>
      <c r="Y17" s="1">
        <v>11.6</v>
      </c>
      <c r="Z17" s="1">
        <v>-0.4</v>
      </c>
      <c r="AA17" s="1">
        <v>8</v>
      </c>
      <c r="AB17" s="1">
        <v>-0.4</v>
      </c>
      <c r="AC17" s="1">
        <v>15.2</v>
      </c>
      <c r="AD17" s="1">
        <v>2.2000000000000002</v>
      </c>
      <c r="AE17" s="1">
        <v>4.2</v>
      </c>
      <c r="AF17" s="1">
        <v>19.600000000000001</v>
      </c>
      <c r="AG17" s="19" t="s">
        <v>66</v>
      </c>
      <c r="AH17" s="1">
        <f t="shared" si="10"/>
        <v>0</v>
      </c>
      <c r="AI17" s="19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</row>
    <row r="18" spans="1:51" x14ac:dyDescent="0.25">
      <c r="A18" s="1" t="s">
        <v>52</v>
      </c>
      <c r="B18" s="1" t="s">
        <v>39</v>
      </c>
      <c r="C18" s="1">
        <v>1</v>
      </c>
      <c r="D18" s="1"/>
      <c r="E18" s="1">
        <v>-6</v>
      </c>
      <c r="F18" s="1"/>
      <c r="G18" s="8">
        <v>0.375</v>
      </c>
      <c r="H18" s="1">
        <v>55</v>
      </c>
      <c r="I18" s="1">
        <v>1010023122</v>
      </c>
      <c r="J18" s="1"/>
      <c r="K18" s="1"/>
      <c r="L18" s="1">
        <f t="shared" si="3"/>
        <v>-6</v>
      </c>
      <c r="M18" s="1"/>
      <c r="N18" s="1"/>
      <c r="O18" s="1">
        <v>300</v>
      </c>
      <c r="P18" s="1">
        <f t="shared" si="5"/>
        <v>-1.2</v>
      </c>
      <c r="Q18" s="5"/>
      <c r="R18" s="5">
        <f>IFERROR(VLOOKUP(A18,[1]Sheet!$A:$S,19,0),0)</f>
        <v>700</v>
      </c>
      <c r="S18" s="5"/>
      <c r="T18" s="1"/>
      <c r="U18" s="1">
        <f t="shared" si="6"/>
        <v>-250</v>
      </c>
      <c r="V18" s="1">
        <f t="shared" si="7"/>
        <v>-250</v>
      </c>
      <c r="W18" s="1">
        <f>IFERROR(VLOOKUP(A18,[2]TDSheet!$A:$G,3,0),0)/5</f>
        <v>57</v>
      </c>
      <c r="X18" s="1">
        <v>10.199999999999999</v>
      </c>
      <c r="Y18" s="1">
        <v>38.200000000000003</v>
      </c>
      <c r="Z18" s="1">
        <v>16.8</v>
      </c>
      <c r="AA18" s="1">
        <v>22</v>
      </c>
      <c r="AB18" s="1">
        <v>20.6</v>
      </c>
      <c r="AC18" s="1">
        <v>33.6</v>
      </c>
      <c r="AD18" s="1">
        <v>16.600000000000001</v>
      </c>
      <c r="AE18" s="1">
        <v>23.6</v>
      </c>
      <c r="AF18" s="1">
        <v>32</v>
      </c>
      <c r="AG18" s="1"/>
      <c r="AH18" s="1">
        <f t="shared" si="10"/>
        <v>262.5</v>
      </c>
      <c r="AI18" s="30">
        <f>VLOOKUP(I18,[3]Лист1!$A:$G,7,0)</f>
        <v>2.25</v>
      </c>
      <c r="AJ18" s="1">
        <f>MROUND(G18*R18,AI18)/AI18</f>
        <v>117</v>
      </c>
      <c r="AK18" s="1">
        <f>AJ18*AI18</f>
        <v>263.25</v>
      </c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</row>
    <row r="19" spans="1:51" x14ac:dyDescent="0.25">
      <c r="A19" s="1" t="s">
        <v>53</v>
      </c>
      <c r="B19" s="1" t="s">
        <v>39</v>
      </c>
      <c r="C19" s="1">
        <v>701</v>
      </c>
      <c r="D19" s="1"/>
      <c r="E19" s="1">
        <v>3</v>
      </c>
      <c r="F19" s="1">
        <v>696</v>
      </c>
      <c r="G19" s="8">
        <v>0.28000000000000003</v>
      </c>
      <c r="H19" s="1">
        <v>120</v>
      </c>
      <c r="I19" s="1">
        <v>1010030636</v>
      </c>
      <c r="J19" s="1"/>
      <c r="K19" s="1"/>
      <c r="L19" s="1">
        <f t="shared" si="3"/>
        <v>3</v>
      </c>
      <c r="M19" s="1"/>
      <c r="N19" s="1"/>
      <c r="O19" s="1"/>
      <c r="P19" s="1">
        <f t="shared" si="5"/>
        <v>0.6</v>
      </c>
      <c r="Q19" s="5"/>
      <c r="R19" s="5">
        <f>IFERROR(VLOOKUP(A19,[1]Sheet!$A:$S,19,0),0)</f>
        <v>0</v>
      </c>
      <c r="S19" s="5"/>
      <c r="T19" s="1"/>
      <c r="U19" s="1">
        <f t="shared" si="6"/>
        <v>1160</v>
      </c>
      <c r="V19" s="1">
        <f t="shared" si="7"/>
        <v>1160</v>
      </c>
      <c r="W19" s="1">
        <f>IFERROR(VLOOKUP(A19,[2]TDSheet!$A:$G,3,0),0)/5</f>
        <v>2.4</v>
      </c>
      <c r="X19" s="1">
        <v>7.2</v>
      </c>
      <c r="Y19" s="1">
        <v>5</v>
      </c>
      <c r="Z19" s="1">
        <v>1.2</v>
      </c>
      <c r="AA19" s="1">
        <v>4.4000000000000004</v>
      </c>
      <c r="AB19" s="1">
        <v>1</v>
      </c>
      <c r="AC19" s="1">
        <v>8.8000000000000007</v>
      </c>
      <c r="AD19" s="1">
        <v>0.2</v>
      </c>
      <c r="AE19" s="1">
        <v>2</v>
      </c>
      <c r="AF19" s="1">
        <v>3.4</v>
      </c>
      <c r="AG19" s="29" t="s">
        <v>54</v>
      </c>
      <c r="AH19" s="1">
        <f t="shared" si="10"/>
        <v>0</v>
      </c>
      <c r="AI19" s="30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</row>
    <row r="20" spans="1:51" x14ac:dyDescent="0.25">
      <c r="A20" s="20" t="s">
        <v>55</v>
      </c>
      <c r="B20" s="1" t="s">
        <v>39</v>
      </c>
      <c r="C20" s="1">
        <v>300</v>
      </c>
      <c r="D20" s="1"/>
      <c r="E20" s="1">
        <v>5</v>
      </c>
      <c r="F20" s="1"/>
      <c r="G20" s="8">
        <v>0.3</v>
      </c>
      <c r="H20" s="1">
        <v>120</v>
      </c>
      <c r="I20" s="1" t="s">
        <v>63</v>
      </c>
      <c r="J20" s="1"/>
      <c r="K20" s="1"/>
      <c r="L20" s="1">
        <f t="shared" si="3"/>
        <v>5</v>
      </c>
      <c r="M20" s="1"/>
      <c r="N20" s="1"/>
      <c r="O20" s="1"/>
      <c r="P20" s="1">
        <f t="shared" si="5"/>
        <v>1</v>
      </c>
      <c r="Q20" s="5">
        <f>13*P20-O20-F20</f>
        <v>13</v>
      </c>
      <c r="R20" s="5">
        <f>IFERROR(VLOOKUP(A20,[1]Sheet!$A:$S,19,0),0)</f>
        <v>0</v>
      </c>
      <c r="S20" s="5"/>
      <c r="T20" s="1"/>
      <c r="U20" s="1">
        <f t="shared" si="6"/>
        <v>13</v>
      </c>
      <c r="V20" s="1">
        <f t="shared" si="7"/>
        <v>0</v>
      </c>
      <c r="W20" s="1">
        <f>IFERROR(VLOOKUP(A20,[2]TDSheet!$A:$G,3,0),0)/5</f>
        <v>10.199999999999999</v>
      </c>
      <c r="X20" s="1">
        <v>7</v>
      </c>
      <c r="Y20" s="1">
        <v>5.4</v>
      </c>
      <c r="Z20" s="1">
        <v>-0.2</v>
      </c>
      <c r="AA20" s="1">
        <v>4.8</v>
      </c>
      <c r="AB20" s="1">
        <v>1</v>
      </c>
      <c r="AC20" s="1">
        <v>12.2</v>
      </c>
      <c r="AD20" s="1">
        <v>1.4</v>
      </c>
      <c r="AE20" s="1">
        <v>4.5999999999999996</v>
      </c>
      <c r="AF20" s="1">
        <v>-0.4</v>
      </c>
      <c r="AG20" s="19" t="s">
        <v>68</v>
      </c>
      <c r="AH20" s="1">
        <f t="shared" si="10"/>
        <v>0</v>
      </c>
      <c r="AI20" s="19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</row>
    <row r="21" spans="1:51" x14ac:dyDescent="0.25">
      <c r="A21" s="1" t="s">
        <v>56</v>
      </c>
      <c r="B21" s="1" t="s">
        <v>39</v>
      </c>
      <c r="C21" s="1">
        <v>344</v>
      </c>
      <c r="D21" s="1"/>
      <c r="E21" s="1">
        <v>59</v>
      </c>
      <c r="F21" s="1">
        <v>269</v>
      </c>
      <c r="G21" s="8">
        <v>0.3</v>
      </c>
      <c r="H21" s="1">
        <v>150</v>
      </c>
      <c r="I21" s="1">
        <v>1010023983</v>
      </c>
      <c r="J21" s="1"/>
      <c r="K21" s="1"/>
      <c r="L21" s="1">
        <f t="shared" si="3"/>
        <v>59</v>
      </c>
      <c r="M21" s="1"/>
      <c r="N21" s="1"/>
      <c r="O21" s="1">
        <v>250</v>
      </c>
      <c r="P21" s="1">
        <f t="shared" si="5"/>
        <v>11.8</v>
      </c>
      <c r="Q21" s="5"/>
      <c r="R21" s="36">
        <f>IFERROR(VLOOKUP(A21,[1]Sheet!$A:$S,19,0),0)</f>
        <v>80</v>
      </c>
      <c r="S21" s="5"/>
      <c r="T21" s="1"/>
      <c r="U21" s="1">
        <f t="shared" si="6"/>
        <v>43.983050847457626</v>
      </c>
      <c r="V21" s="1">
        <f t="shared" si="7"/>
        <v>43.983050847457626</v>
      </c>
      <c r="W21" s="1">
        <f>IFERROR(VLOOKUP(A21,[2]TDSheet!$A:$G,3,0),0)/5</f>
        <v>20.399999999999999</v>
      </c>
      <c r="X21" s="1">
        <v>18.600000000000001</v>
      </c>
      <c r="Y21" s="1">
        <v>31.4</v>
      </c>
      <c r="Z21" s="1">
        <v>14.4</v>
      </c>
      <c r="AA21" s="1">
        <v>27</v>
      </c>
      <c r="AB21" s="1">
        <v>-1.2</v>
      </c>
      <c r="AC21" s="1">
        <v>-1</v>
      </c>
      <c r="AD21" s="1">
        <v>-0.6</v>
      </c>
      <c r="AE21" s="1">
        <v>0.4</v>
      </c>
      <c r="AF21" s="1">
        <v>27.2</v>
      </c>
      <c r="AG21" s="29" t="s">
        <v>78</v>
      </c>
      <c r="AH21" s="1">
        <f t="shared" si="10"/>
        <v>24</v>
      </c>
      <c r="AI21" s="35"/>
      <c r="AJ21" s="1"/>
      <c r="AK21" s="1">
        <f t="shared" ref="AK21:AK26" si="16">AJ21*AI21</f>
        <v>0</v>
      </c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</row>
    <row r="22" spans="1:51" x14ac:dyDescent="0.25">
      <c r="A22" s="1" t="s">
        <v>57</v>
      </c>
      <c r="B22" s="1" t="s">
        <v>39</v>
      </c>
      <c r="C22" s="1">
        <v>716</v>
      </c>
      <c r="D22" s="1"/>
      <c r="E22" s="1">
        <v>255</v>
      </c>
      <c r="F22" s="1">
        <v>455</v>
      </c>
      <c r="G22" s="8">
        <v>0.2</v>
      </c>
      <c r="H22" s="1">
        <v>90</v>
      </c>
      <c r="I22" s="1">
        <v>1010025585</v>
      </c>
      <c r="J22" s="1"/>
      <c r="K22" s="1"/>
      <c r="L22" s="1">
        <f t="shared" si="3"/>
        <v>255</v>
      </c>
      <c r="M22" s="1"/>
      <c r="N22" s="1"/>
      <c r="O22" s="1">
        <v>500</v>
      </c>
      <c r="P22" s="1">
        <f t="shared" si="5"/>
        <v>51</v>
      </c>
      <c r="Q22" s="5">
        <f t="shared" si="13"/>
        <v>320</v>
      </c>
      <c r="R22" s="5">
        <f>IFERROR(VLOOKUP(A22,[1]Sheet!$A:$S,19,0),0)</f>
        <v>500</v>
      </c>
      <c r="S22" s="5"/>
      <c r="T22" s="1"/>
      <c r="U22" s="1">
        <f t="shared" si="6"/>
        <v>25</v>
      </c>
      <c r="V22" s="1">
        <f t="shared" si="7"/>
        <v>18.725490196078432</v>
      </c>
      <c r="W22" s="1">
        <f>IFERROR(VLOOKUP(A22,[2]TDSheet!$A:$G,3,0),0)/5</f>
        <v>63.4</v>
      </c>
      <c r="X22" s="1">
        <v>42.2</v>
      </c>
      <c r="Y22" s="1">
        <v>54.8</v>
      </c>
      <c r="Z22" s="1">
        <v>53.4</v>
      </c>
      <c r="AA22" s="1">
        <v>45.6</v>
      </c>
      <c r="AB22" s="1">
        <v>18.600000000000001</v>
      </c>
      <c r="AC22" s="1">
        <v>70</v>
      </c>
      <c r="AD22" s="1">
        <v>27.8</v>
      </c>
      <c r="AE22" s="1">
        <v>38.6</v>
      </c>
      <c r="AF22" s="1">
        <v>52.6</v>
      </c>
      <c r="AG22" s="1"/>
      <c r="AH22" s="1">
        <f t="shared" si="10"/>
        <v>100</v>
      </c>
      <c r="AI22" s="30">
        <f>VLOOKUP(I22,[3]Лист1!$A:$G,7,0)</f>
        <v>2</v>
      </c>
      <c r="AJ22" s="1">
        <f t="shared" ref="AJ21:AJ26" si="17">MROUND(G22*R22,AI22)/AI22</f>
        <v>50</v>
      </c>
      <c r="AK22" s="1">
        <f t="shared" si="16"/>
        <v>100</v>
      </c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</row>
    <row r="23" spans="1:51" x14ac:dyDescent="0.25">
      <c r="A23" s="1" t="s">
        <v>58</v>
      </c>
      <c r="B23" s="1" t="s">
        <v>39</v>
      </c>
      <c r="C23" s="1">
        <v>175</v>
      </c>
      <c r="D23" s="1"/>
      <c r="E23" s="1">
        <v>154</v>
      </c>
      <c r="F23" s="1">
        <v>13</v>
      </c>
      <c r="G23" s="8">
        <v>0.33</v>
      </c>
      <c r="H23" s="1">
        <v>55</v>
      </c>
      <c r="I23" s="1">
        <v>1010029655</v>
      </c>
      <c r="J23" s="1"/>
      <c r="K23" s="1"/>
      <c r="L23" s="1">
        <f t="shared" si="3"/>
        <v>154</v>
      </c>
      <c r="M23" s="1"/>
      <c r="N23" s="1"/>
      <c r="O23" s="1">
        <v>400</v>
      </c>
      <c r="P23" s="1">
        <f t="shared" si="5"/>
        <v>30.8</v>
      </c>
      <c r="Q23" s="5">
        <f t="shared" si="13"/>
        <v>357</v>
      </c>
      <c r="R23" s="5">
        <f>IFERROR(VLOOKUP(A23,[1]Sheet!$A:$S,19,0),0)</f>
        <v>600</v>
      </c>
      <c r="S23" s="5"/>
      <c r="T23" s="1"/>
      <c r="U23" s="1">
        <f t="shared" si="6"/>
        <v>25</v>
      </c>
      <c r="V23" s="1">
        <f t="shared" si="7"/>
        <v>13.409090909090908</v>
      </c>
      <c r="W23" s="1">
        <f>IFERROR(VLOOKUP(A23,[2]TDSheet!$A:$G,3,0),0)/5</f>
        <v>61.6</v>
      </c>
      <c r="X23" s="1">
        <v>-3.8</v>
      </c>
      <c r="Y23" s="1">
        <v>21.8</v>
      </c>
      <c r="Z23" s="1">
        <v>15.8</v>
      </c>
      <c r="AA23" s="1">
        <v>40</v>
      </c>
      <c r="AB23" s="1">
        <v>25.2</v>
      </c>
      <c r="AC23" s="1">
        <v>41.4</v>
      </c>
      <c r="AD23" s="1">
        <v>31.2</v>
      </c>
      <c r="AE23" s="1">
        <v>20.2</v>
      </c>
      <c r="AF23" s="1">
        <v>36.200000000000003</v>
      </c>
      <c r="AG23" s="1" t="s">
        <v>59</v>
      </c>
      <c r="AH23" s="1">
        <f t="shared" si="10"/>
        <v>198</v>
      </c>
      <c r="AI23" s="30">
        <f>VLOOKUP(I23,[3]Лист1!$A:$G,7,0)</f>
        <v>1.98</v>
      </c>
      <c r="AJ23" s="1">
        <f t="shared" si="17"/>
        <v>100</v>
      </c>
      <c r="AK23" s="1">
        <f t="shared" si="16"/>
        <v>198</v>
      </c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</row>
    <row r="24" spans="1:51" x14ac:dyDescent="0.25">
      <c r="A24" s="10" t="s">
        <v>60</v>
      </c>
      <c r="B24" s="1" t="s">
        <v>39</v>
      </c>
      <c r="C24" s="1"/>
      <c r="D24" s="1"/>
      <c r="E24" s="1">
        <v>-12</v>
      </c>
      <c r="F24" s="1"/>
      <c r="G24" s="8">
        <v>0.375</v>
      </c>
      <c r="H24" s="1">
        <v>55</v>
      </c>
      <c r="I24" s="1">
        <v>1010022952</v>
      </c>
      <c r="J24" s="1"/>
      <c r="K24" s="1"/>
      <c r="L24" s="1">
        <f t="shared" si="3"/>
        <v>-12</v>
      </c>
      <c r="M24" s="1"/>
      <c r="N24" s="1"/>
      <c r="O24" s="1">
        <v>350</v>
      </c>
      <c r="P24" s="1">
        <f t="shared" si="5"/>
        <v>-2.4</v>
      </c>
      <c r="Q24" s="5"/>
      <c r="R24" s="5">
        <f>IFERROR(VLOOKUP(A24,[1]Sheet!$A:$S,19,0),0)</f>
        <v>600</v>
      </c>
      <c r="S24" s="5"/>
      <c r="T24" s="1"/>
      <c r="U24" s="1">
        <f t="shared" si="6"/>
        <v>-145.83333333333334</v>
      </c>
      <c r="V24" s="1">
        <f t="shared" si="7"/>
        <v>-145.83333333333334</v>
      </c>
      <c r="W24" s="1">
        <f>IFERROR(VLOOKUP(A24,[2]TDSheet!$A:$G,3,0),0)/5</f>
        <v>45.6</v>
      </c>
      <c r="X24" s="1">
        <v>17.8</v>
      </c>
      <c r="Y24" s="1">
        <v>38.4</v>
      </c>
      <c r="Z24" s="1">
        <v>18.600000000000001</v>
      </c>
      <c r="AA24" s="1">
        <v>29.6</v>
      </c>
      <c r="AB24" s="1">
        <v>14.4</v>
      </c>
      <c r="AC24" s="1">
        <v>32.200000000000003</v>
      </c>
      <c r="AD24" s="1">
        <v>16.8</v>
      </c>
      <c r="AE24" s="1">
        <v>17</v>
      </c>
      <c r="AF24" s="1">
        <v>25.2</v>
      </c>
      <c r="AG24" s="11" t="s">
        <v>61</v>
      </c>
      <c r="AH24" s="1">
        <f t="shared" si="10"/>
        <v>225</v>
      </c>
      <c r="AI24" s="30">
        <f>VLOOKUP(I24,[3]Лист1!$A:$G,7,0)</f>
        <v>2.25</v>
      </c>
      <c r="AJ24" s="1">
        <f t="shared" si="17"/>
        <v>100</v>
      </c>
      <c r="AK24" s="1">
        <f t="shared" si="16"/>
        <v>225</v>
      </c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</row>
    <row r="25" spans="1:51" x14ac:dyDescent="0.25">
      <c r="A25" s="37" t="s">
        <v>62</v>
      </c>
      <c r="B25" s="1" t="s">
        <v>39</v>
      </c>
      <c r="C25" s="1">
        <v>118</v>
      </c>
      <c r="D25" s="1"/>
      <c r="E25" s="1">
        <v>118</v>
      </c>
      <c r="F25" s="1">
        <v>-9</v>
      </c>
      <c r="G25" s="8">
        <v>0.3</v>
      </c>
      <c r="H25" s="1">
        <v>150</v>
      </c>
      <c r="I25" s="1">
        <v>1010023830</v>
      </c>
      <c r="J25" s="1"/>
      <c r="K25" s="1"/>
      <c r="L25" s="1">
        <f t="shared" si="3"/>
        <v>118</v>
      </c>
      <c r="M25" s="1"/>
      <c r="N25" s="1"/>
      <c r="O25" s="1">
        <v>400</v>
      </c>
      <c r="P25" s="1">
        <f t="shared" si="5"/>
        <v>23.6</v>
      </c>
      <c r="Q25" s="5">
        <f t="shared" si="13"/>
        <v>199</v>
      </c>
      <c r="R25" s="36">
        <f>IFERROR(VLOOKUP(A25,[1]Sheet!$A:$S,19,0),0)</f>
        <v>800</v>
      </c>
      <c r="S25" s="5"/>
      <c r="T25" s="1"/>
      <c r="U25" s="1">
        <f t="shared" si="6"/>
        <v>25</v>
      </c>
      <c r="V25" s="1">
        <f t="shared" si="7"/>
        <v>16.567796610169491</v>
      </c>
      <c r="W25" s="1">
        <f>IFERROR(VLOOKUP(A25,[2]TDSheet!$A:$G,3,0),0)/5</f>
        <v>54.6</v>
      </c>
      <c r="X25" s="1">
        <v>-7.6</v>
      </c>
      <c r="Y25" s="1">
        <v>77.2</v>
      </c>
      <c r="Z25" s="1">
        <v>-0.6</v>
      </c>
      <c r="AA25" s="1">
        <v>-3.2</v>
      </c>
      <c r="AB25" s="1">
        <v>11.8</v>
      </c>
      <c r="AC25" s="1">
        <v>43.8</v>
      </c>
      <c r="AD25" s="1">
        <v>22.4</v>
      </c>
      <c r="AE25" s="1">
        <v>28.6</v>
      </c>
      <c r="AF25" s="1">
        <v>49.2</v>
      </c>
      <c r="AG25" s="1" t="s">
        <v>77</v>
      </c>
      <c r="AH25" s="1">
        <f t="shared" si="10"/>
        <v>240</v>
      </c>
      <c r="AI25" s="35"/>
      <c r="AJ25" s="1"/>
      <c r="AK25" s="1">
        <f t="shared" si="16"/>
        <v>0</v>
      </c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</row>
    <row r="26" spans="1:51" x14ac:dyDescent="0.25">
      <c r="A26" s="1" t="s">
        <v>72</v>
      </c>
      <c r="B26" s="1" t="s">
        <v>39</v>
      </c>
      <c r="C26" s="1"/>
      <c r="D26" s="1"/>
      <c r="E26" s="1"/>
      <c r="F26" s="1"/>
      <c r="G26" s="8">
        <v>0.28000000000000003</v>
      </c>
      <c r="H26" s="1"/>
      <c r="I26" s="1"/>
      <c r="J26" s="1"/>
      <c r="K26" s="1"/>
      <c r="L26" s="1"/>
      <c r="M26" s="1"/>
      <c r="N26" s="1"/>
      <c r="O26" s="1"/>
      <c r="P26" s="1">
        <f t="shared" si="5"/>
        <v>0</v>
      </c>
      <c r="Q26" s="5"/>
      <c r="R26" s="36">
        <v>700</v>
      </c>
      <c r="S26" s="5"/>
      <c r="T26" s="1"/>
      <c r="U26" s="1" t="e">
        <f t="shared" ref="U26" si="18">(F26+O26+Q26)/P26</f>
        <v>#DIV/0!</v>
      </c>
      <c r="V26" s="1" t="e">
        <f t="shared" ref="V26" si="19">(F26+O26)/P26</f>
        <v>#DIV/0!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 t="s">
        <v>76</v>
      </c>
      <c r="AH26" s="1">
        <f t="shared" si="10"/>
        <v>196.00000000000003</v>
      </c>
      <c r="AI26" s="30"/>
      <c r="AJ26" s="1"/>
      <c r="AK26" s="1">
        <f t="shared" si="16"/>
        <v>0</v>
      </c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</row>
    <row r="27" spans="1:51" x14ac:dyDescent="0.25">
      <c r="A27" s="1"/>
      <c r="B27" s="1"/>
      <c r="C27" s="1"/>
      <c r="D27" s="1"/>
      <c r="E27" s="1"/>
      <c r="F27" s="1"/>
      <c r="G27" s="8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30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</row>
    <row r="28" spans="1:51" x14ac:dyDescent="0.25">
      <c r="A28" s="1"/>
      <c r="B28" s="1"/>
      <c r="C28" s="1"/>
      <c r="D28" s="1"/>
      <c r="E28" s="1"/>
      <c r="F28" s="1"/>
      <c r="G28" s="8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30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</row>
    <row r="29" spans="1:51" x14ac:dyDescent="0.25">
      <c r="A29" s="1"/>
      <c r="B29" s="1"/>
      <c r="C29" s="1"/>
      <c r="D29" s="1"/>
      <c r="E29" s="1"/>
      <c r="F29" s="1"/>
      <c r="G29" s="8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30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</row>
    <row r="30" spans="1:51" x14ac:dyDescent="0.25">
      <c r="A30" s="1"/>
      <c r="B30" s="1"/>
      <c r="C30" s="1"/>
      <c r="D30" s="1"/>
      <c r="E30" s="1"/>
      <c r="F30" s="1"/>
      <c r="G30" s="8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30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</row>
    <row r="31" spans="1:51" x14ac:dyDescent="0.25">
      <c r="A31" s="1"/>
      <c r="B31" s="1"/>
      <c r="C31" s="1"/>
      <c r="D31" s="1"/>
      <c r="E31" s="1"/>
      <c r="F31" s="1"/>
      <c r="G31" s="8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30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</row>
    <row r="32" spans="1:51" x14ac:dyDescent="0.25">
      <c r="A32" s="1"/>
      <c r="B32" s="1"/>
      <c r="C32" s="1"/>
      <c r="D32" s="1"/>
      <c r="E32" s="1"/>
      <c r="F32" s="1"/>
      <c r="G32" s="8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30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</row>
    <row r="33" spans="1:51" x14ac:dyDescent="0.25">
      <c r="A33" s="1"/>
      <c r="B33" s="1"/>
      <c r="C33" s="1"/>
      <c r="D33" s="1"/>
      <c r="E33" s="1"/>
      <c r="F33" s="1"/>
      <c r="G33" s="8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30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</row>
    <row r="34" spans="1:51" x14ac:dyDescent="0.25">
      <c r="A34" s="1"/>
      <c r="B34" s="1"/>
      <c r="C34" s="1"/>
      <c r="D34" s="1"/>
      <c r="E34" s="1"/>
      <c r="F34" s="1"/>
      <c r="G34" s="8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30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</row>
    <row r="35" spans="1:51" x14ac:dyDescent="0.25">
      <c r="A35" s="1"/>
      <c r="B35" s="1"/>
      <c r="C35" s="1"/>
      <c r="D35" s="1"/>
      <c r="E35" s="1"/>
      <c r="F35" s="1"/>
      <c r="G35" s="8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30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</row>
    <row r="36" spans="1:51" x14ac:dyDescent="0.25">
      <c r="A36" s="1"/>
      <c r="B36" s="1"/>
      <c r="C36" s="1"/>
      <c r="D36" s="1"/>
      <c r="E36" s="1"/>
      <c r="F36" s="1"/>
      <c r="G36" s="8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30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</row>
    <row r="37" spans="1:51" x14ac:dyDescent="0.25">
      <c r="A37" s="1"/>
      <c r="B37" s="1"/>
      <c r="C37" s="1"/>
      <c r="D37" s="1"/>
      <c r="E37" s="1"/>
      <c r="F37" s="1"/>
      <c r="G37" s="8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30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</row>
    <row r="38" spans="1:51" x14ac:dyDescent="0.25">
      <c r="A38" s="1"/>
      <c r="B38" s="1"/>
      <c r="C38" s="1"/>
      <c r="D38" s="1"/>
      <c r="E38" s="1"/>
      <c r="F38" s="1"/>
      <c r="G38" s="8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30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</row>
    <row r="39" spans="1:51" x14ac:dyDescent="0.25">
      <c r="A39" s="1"/>
      <c r="B39" s="1"/>
      <c r="C39" s="1"/>
      <c r="D39" s="1"/>
      <c r="E39" s="1"/>
      <c r="F39" s="1"/>
      <c r="G39" s="8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30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</row>
    <row r="40" spans="1:51" x14ac:dyDescent="0.25">
      <c r="A40" s="1"/>
      <c r="B40" s="1"/>
      <c r="C40" s="1"/>
      <c r="D40" s="1"/>
      <c r="E40" s="1"/>
      <c r="F40" s="1"/>
      <c r="G40" s="8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30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</row>
    <row r="41" spans="1:51" x14ac:dyDescent="0.25">
      <c r="A41" s="1"/>
      <c r="B41" s="1"/>
      <c r="C41" s="1"/>
      <c r="D41" s="1"/>
      <c r="E41" s="1"/>
      <c r="F41" s="1"/>
      <c r="G41" s="8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30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</row>
    <row r="42" spans="1:51" x14ac:dyDescent="0.25">
      <c r="A42" s="1"/>
      <c r="B42" s="1"/>
      <c r="C42" s="1"/>
      <c r="D42" s="1"/>
      <c r="E42" s="1"/>
      <c r="F42" s="1"/>
      <c r="G42" s="8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30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</row>
    <row r="43" spans="1:51" x14ac:dyDescent="0.25">
      <c r="A43" s="1"/>
      <c r="B43" s="1"/>
      <c r="C43" s="1"/>
      <c r="D43" s="1"/>
      <c r="E43" s="1"/>
      <c r="F43" s="1"/>
      <c r="G43" s="8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30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</row>
    <row r="44" spans="1:51" x14ac:dyDescent="0.25">
      <c r="A44" s="1"/>
      <c r="B44" s="1"/>
      <c r="C44" s="1"/>
      <c r="D44" s="1"/>
      <c r="E44" s="1"/>
      <c r="F44" s="1"/>
      <c r="G44" s="8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30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</row>
    <row r="45" spans="1:51" x14ac:dyDescent="0.25">
      <c r="A45" s="1"/>
      <c r="B45" s="1"/>
      <c r="C45" s="1"/>
      <c r="D45" s="1"/>
      <c r="E45" s="1"/>
      <c r="F45" s="1"/>
      <c r="G45" s="8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30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</row>
    <row r="46" spans="1:51" x14ac:dyDescent="0.25">
      <c r="A46" s="1"/>
      <c r="B46" s="1"/>
      <c r="C46" s="1"/>
      <c r="D46" s="1"/>
      <c r="E46" s="1"/>
      <c r="F46" s="1"/>
      <c r="G46" s="8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30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</row>
    <row r="47" spans="1:51" x14ac:dyDescent="0.25">
      <c r="A47" s="1"/>
      <c r="B47" s="1"/>
      <c r="C47" s="1"/>
      <c r="D47" s="1"/>
      <c r="E47" s="1"/>
      <c r="F47" s="1"/>
      <c r="G47" s="8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30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</row>
    <row r="48" spans="1:51" x14ac:dyDescent="0.25">
      <c r="A48" s="1"/>
      <c r="B48" s="1"/>
      <c r="C48" s="1"/>
      <c r="D48" s="1"/>
      <c r="E48" s="1"/>
      <c r="F48" s="1"/>
      <c r="G48" s="8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30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</row>
    <row r="49" spans="1:51" x14ac:dyDescent="0.25">
      <c r="A49" s="1"/>
      <c r="B49" s="1"/>
      <c r="C49" s="1"/>
      <c r="D49" s="1"/>
      <c r="E49" s="1"/>
      <c r="F49" s="1"/>
      <c r="G49" s="8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30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</row>
    <row r="50" spans="1:51" x14ac:dyDescent="0.25">
      <c r="A50" s="1"/>
      <c r="B50" s="1"/>
      <c r="C50" s="1"/>
      <c r="D50" s="1"/>
      <c r="E50" s="1"/>
      <c r="F50" s="1"/>
      <c r="G50" s="8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30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</row>
    <row r="51" spans="1:51" x14ac:dyDescent="0.25">
      <c r="A51" s="1"/>
      <c r="B51" s="1"/>
      <c r="C51" s="1"/>
      <c r="D51" s="1"/>
      <c r="E51" s="1"/>
      <c r="F51" s="1"/>
      <c r="G51" s="8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30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</row>
    <row r="52" spans="1:51" x14ac:dyDescent="0.25">
      <c r="A52" s="1"/>
      <c r="B52" s="1"/>
      <c r="C52" s="1"/>
      <c r="D52" s="1"/>
      <c r="E52" s="1"/>
      <c r="F52" s="1"/>
      <c r="G52" s="8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30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</row>
    <row r="53" spans="1:51" x14ac:dyDescent="0.25">
      <c r="A53" s="1"/>
      <c r="B53" s="1"/>
      <c r="C53" s="1"/>
      <c r="D53" s="1"/>
      <c r="E53" s="1"/>
      <c r="F53" s="1"/>
      <c r="G53" s="8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30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</row>
    <row r="54" spans="1:51" x14ac:dyDescent="0.25">
      <c r="A54" s="1"/>
      <c r="B54" s="1"/>
      <c r="C54" s="1"/>
      <c r="D54" s="1"/>
      <c r="E54" s="1"/>
      <c r="F54" s="1"/>
      <c r="G54" s="8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30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</row>
    <row r="55" spans="1:51" x14ac:dyDescent="0.25">
      <c r="A55" s="1"/>
      <c r="B55" s="1"/>
      <c r="C55" s="1"/>
      <c r="D55" s="1"/>
      <c r="E55" s="1"/>
      <c r="F55" s="1"/>
      <c r="G55" s="8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30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</row>
    <row r="56" spans="1:51" x14ac:dyDescent="0.25">
      <c r="A56" s="1"/>
      <c r="B56" s="1"/>
      <c r="C56" s="1"/>
      <c r="D56" s="1"/>
      <c r="E56" s="1"/>
      <c r="F56" s="1"/>
      <c r="G56" s="8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30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</row>
    <row r="57" spans="1:51" x14ac:dyDescent="0.25">
      <c r="A57" s="1"/>
      <c r="B57" s="1"/>
      <c r="C57" s="1"/>
      <c r="D57" s="1"/>
      <c r="E57" s="1"/>
      <c r="F57" s="1"/>
      <c r="G57" s="8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30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</row>
    <row r="58" spans="1:51" x14ac:dyDescent="0.25">
      <c r="A58" s="1"/>
      <c r="B58" s="1"/>
      <c r="C58" s="1"/>
      <c r="D58" s="1"/>
      <c r="E58" s="1"/>
      <c r="F58" s="1"/>
      <c r="G58" s="8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30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</row>
    <row r="59" spans="1:51" x14ac:dyDescent="0.25">
      <c r="A59" s="1"/>
      <c r="B59" s="1"/>
      <c r="C59" s="1"/>
      <c r="D59" s="1"/>
      <c r="E59" s="1"/>
      <c r="F59" s="1"/>
      <c r="G59" s="8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30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</row>
    <row r="60" spans="1:51" x14ac:dyDescent="0.25">
      <c r="A60" s="1"/>
      <c r="B60" s="1"/>
      <c r="C60" s="1"/>
      <c r="D60" s="1"/>
      <c r="E60" s="1"/>
      <c r="F60" s="1"/>
      <c r="G60" s="8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30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</row>
    <row r="61" spans="1:51" x14ac:dyDescent="0.25">
      <c r="A61" s="1"/>
      <c r="B61" s="1"/>
      <c r="C61" s="1"/>
      <c r="D61" s="1"/>
      <c r="E61" s="1"/>
      <c r="F61" s="1"/>
      <c r="G61" s="8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30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</row>
    <row r="62" spans="1:51" x14ac:dyDescent="0.25">
      <c r="A62" s="1"/>
      <c r="B62" s="1"/>
      <c r="C62" s="1"/>
      <c r="D62" s="1"/>
      <c r="E62" s="1"/>
      <c r="F62" s="1"/>
      <c r="G62" s="8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30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</row>
    <row r="63" spans="1:51" x14ac:dyDescent="0.25">
      <c r="A63" s="1"/>
      <c r="B63" s="1"/>
      <c r="C63" s="1"/>
      <c r="D63" s="1"/>
      <c r="E63" s="1"/>
      <c r="F63" s="1"/>
      <c r="G63" s="8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30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</row>
    <row r="64" spans="1:51" x14ac:dyDescent="0.25">
      <c r="A64" s="1"/>
      <c r="B64" s="1"/>
      <c r="C64" s="1"/>
      <c r="D64" s="1"/>
      <c r="E64" s="1"/>
      <c r="F64" s="1"/>
      <c r="G64" s="8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30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</row>
    <row r="65" spans="1:51" x14ac:dyDescent="0.25">
      <c r="A65" s="1"/>
      <c r="B65" s="1"/>
      <c r="C65" s="1"/>
      <c r="D65" s="1"/>
      <c r="E65" s="1"/>
      <c r="F65" s="1"/>
      <c r="G65" s="8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30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</row>
    <row r="66" spans="1:51" x14ac:dyDescent="0.25">
      <c r="A66" s="1"/>
      <c r="B66" s="1"/>
      <c r="C66" s="1"/>
      <c r="D66" s="1"/>
      <c r="E66" s="1"/>
      <c r="F66" s="1"/>
      <c r="G66" s="8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30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</row>
    <row r="67" spans="1:51" x14ac:dyDescent="0.25">
      <c r="A67" s="1"/>
      <c r="B67" s="1"/>
      <c r="C67" s="1"/>
      <c r="D67" s="1"/>
      <c r="E67" s="1"/>
      <c r="F67" s="1"/>
      <c r="G67" s="8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30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</row>
    <row r="68" spans="1:51" x14ac:dyDescent="0.25">
      <c r="A68" s="1"/>
      <c r="B68" s="1"/>
      <c r="C68" s="1"/>
      <c r="D68" s="1"/>
      <c r="E68" s="1"/>
      <c r="F68" s="1"/>
      <c r="G68" s="8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30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</row>
    <row r="69" spans="1:51" x14ac:dyDescent="0.25">
      <c r="A69" s="1"/>
      <c r="B69" s="1"/>
      <c r="C69" s="1"/>
      <c r="D69" s="1"/>
      <c r="E69" s="1"/>
      <c r="F69" s="1"/>
      <c r="G69" s="8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30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</row>
    <row r="70" spans="1:51" x14ac:dyDescent="0.25">
      <c r="A70" s="1"/>
      <c r="B70" s="1"/>
      <c r="C70" s="1"/>
      <c r="D70" s="1"/>
      <c r="E70" s="1"/>
      <c r="F70" s="1"/>
      <c r="G70" s="8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30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</row>
    <row r="71" spans="1:51" x14ac:dyDescent="0.25">
      <c r="A71" s="1"/>
      <c r="B71" s="1"/>
      <c r="C71" s="1"/>
      <c r="D71" s="1"/>
      <c r="E71" s="1"/>
      <c r="F71" s="1"/>
      <c r="G71" s="8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30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</row>
    <row r="72" spans="1:51" x14ac:dyDescent="0.25">
      <c r="A72" s="1"/>
      <c r="B72" s="1"/>
      <c r="C72" s="1"/>
      <c r="D72" s="1"/>
      <c r="E72" s="1"/>
      <c r="F72" s="1"/>
      <c r="G72" s="8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30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</row>
    <row r="73" spans="1:51" x14ac:dyDescent="0.25">
      <c r="A73" s="1"/>
      <c r="B73" s="1"/>
      <c r="C73" s="1"/>
      <c r="D73" s="1"/>
      <c r="E73" s="1"/>
      <c r="F73" s="1"/>
      <c r="G73" s="8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30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</row>
    <row r="74" spans="1:51" x14ac:dyDescent="0.25">
      <c r="A74" s="1"/>
      <c r="B74" s="1"/>
      <c r="C74" s="1"/>
      <c r="D74" s="1"/>
      <c r="E74" s="1"/>
      <c r="F74" s="1"/>
      <c r="G74" s="8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30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</row>
    <row r="75" spans="1:51" x14ac:dyDescent="0.25">
      <c r="A75" s="1"/>
      <c r="B75" s="1"/>
      <c r="C75" s="1"/>
      <c r="D75" s="1"/>
      <c r="E75" s="1"/>
      <c r="F75" s="1"/>
      <c r="G75" s="8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30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</row>
    <row r="76" spans="1:51" x14ac:dyDescent="0.25">
      <c r="A76" s="1"/>
      <c r="B76" s="1"/>
      <c r="C76" s="1"/>
      <c r="D76" s="1"/>
      <c r="E76" s="1"/>
      <c r="F76" s="1"/>
      <c r="G76" s="8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30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</row>
    <row r="77" spans="1:51" x14ac:dyDescent="0.25">
      <c r="A77" s="1"/>
      <c r="B77" s="1"/>
      <c r="C77" s="1"/>
      <c r="D77" s="1"/>
      <c r="E77" s="1"/>
      <c r="F77" s="1"/>
      <c r="G77" s="8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30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</row>
    <row r="78" spans="1:51" x14ac:dyDescent="0.25">
      <c r="A78" s="1"/>
      <c r="B78" s="1"/>
      <c r="C78" s="1"/>
      <c r="D78" s="1"/>
      <c r="E78" s="1"/>
      <c r="F78" s="1"/>
      <c r="G78" s="8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30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</row>
    <row r="79" spans="1:51" x14ac:dyDescent="0.25">
      <c r="A79" s="1"/>
      <c r="B79" s="1"/>
      <c r="C79" s="1"/>
      <c r="D79" s="1"/>
      <c r="E79" s="1"/>
      <c r="F79" s="1"/>
      <c r="G79" s="8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30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</row>
    <row r="80" spans="1:51" x14ac:dyDescent="0.25">
      <c r="A80" s="1"/>
      <c r="B80" s="1"/>
      <c r="C80" s="1"/>
      <c r="D80" s="1"/>
      <c r="E80" s="1"/>
      <c r="F80" s="1"/>
      <c r="G80" s="8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30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</row>
    <row r="81" spans="1:51" x14ac:dyDescent="0.25">
      <c r="A81" s="1"/>
      <c r="B81" s="1"/>
      <c r="C81" s="1"/>
      <c r="D81" s="1"/>
      <c r="E81" s="1"/>
      <c r="F81" s="1"/>
      <c r="G81" s="8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30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</row>
    <row r="82" spans="1:51" x14ac:dyDescent="0.25">
      <c r="A82" s="1"/>
      <c r="B82" s="1"/>
      <c r="C82" s="1"/>
      <c r="D82" s="1"/>
      <c r="E82" s="1"/>
      <c r="F82" s="1"/>
      <c r="G82" s="8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30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</row>
    <row r="83" spans="1:51" x14ac:dyDescent="0.25">
      <c r="A83" s="1"/>
      <c r="B83" s="1"/>
      <c r="C83" s="1"/>
      <c r="D83" s="1"/>
      <c r="E83" s="1"/>
      <c r="F83" s="1"/>
      <c r="G83" s="8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30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</row>
    <row r="84" spans="1:51" x14ac:dyDescent="0.25">
      <c r="A84" s="1"/>
      <c r="B84" s="1"/>
      <c r="C84" s="1"/>
      <c r="D84" s="1"/>
      <c r="E84" s="1"/>
      <c r="F84" s="1"/>
      <c r="G84" s="8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30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</row>
    <row r="85" spans="1:51" x14ac:dyDescent="0.25">
      <c r="A85" s="1"/>
      <c r="B85" s="1"/>
      <c r="C85" s="1"/>
      <c r="D85" s="1"/>
      <c r="E85" s="1"/>
      <c r="F85" s="1"/>
      <c r="G85" s="8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30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</row>
    <row r="86" spans="1:51" x14ac:dyDescent="0.25">
      <c r="A86" s="1"/>
      <c r="B86" s="1"/>
      <c r="C86" s="1"/>
      <c r="D86" s="1"/>
      <c r="E86" s="1"/>
      <c r="F86" s="1"/>
      <c r="G86" s="8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30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</row>
    <row r="87" spans="1:51" x14ac:dyDescent="0.25">
      <c r="A87" s="1"/>
      <c r="B87" s="1"/>
      <c r="C87" s="1"/>
      <c r="D87" s="1"/>
      <c r="E87" s="1"/>
      <c r="F87" s="1"/>
      <c r="G87" s="8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30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</row>
    <row r="88" spans="1:51" x14ac:dyDescent="0.25">
      <c r="A88" s="1"/>
      <c r="B88" s="1"/>
      <c r="C88" s="1"/>
      <c r="D88" s="1"/>
      <c r="E88" s="1"/>
      <c r="F88" s="1"/>
      <c r="G88" s="8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30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</row>
    <row r="89" spans="1:51" x14ac:dyDescent="0.25">
      <c r="A89" s="1"/>
      <c r="B89" s="1"/>
      <c r="C89" s="1"/>
      <c r="D89" s="1"/>
      <c r="E89" s="1"/>
      <c r="F89" s="1"/>
      <c r="G89" s="8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30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</row>
    <row r="90" spans="1:51" x14ac:dyDescent="0.25">
      <c r="A90" s="1"/>
      <c r="B90" s="1"/>
      <c r="C90" s="1"/>
      <c r="D90" s="1"/>
      <c r="E90" s="1"/>
      <c r="F90" s="1"/>
      <c r="G90" s="8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30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</row>
    <row r="91" spans="1:51" x14ac:dyDescent="0.25">
      <c r="A91" s="1"/>
      <c r="B91" s="1"/>
      <c r="C91" s="1"/>
      <c r="D91" s="1"/>
      <c r="E91" s="1"/>
      <c r="F91" s="1"/>
      <c r="G91" s="8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30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</row>
    <row r="92" spans="1:51" x14ac:dyDescent="0.25">
      <c r="A92" s="1"/>
      <c r="B92" s="1"/>
      <c r="C92" s="1"/>
      <c r="D92" s="1"/>
      <c r="E92" s="1"/>
      <c r="F92" s="1"/>
      <c r="G92" s="8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30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</row>
    <row r="93" spans="1:51" x14ac:dyDescent="0.25">
      <c r="A93" s="1"/>
      <c r="B93" s="1"/>
      <c r="C93" s="1"/>
      <c r="D93" s="1"/>
      <c r="E93" s="1"/>
      <c r="F93" s="1"/>
      <c r="G93" s="8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30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</row>
    <row r="94" spans="1:51" x14ac:dyDescent="0.25">
      <c r="A94" s="1"/>
      <c r="B94" s="1"/>
      <c r="C94" s="1"/>
      <c r="D94" s="1"/>
      <c r="E94" s="1"/>
      <c r="F94" s="1"/>
      <c r="G94" s="8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30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</row>
    <row r="95" spans="1:51" x14ac:dyDescent="0.25">
      <c r="A95" s="1"/>
      <c r="B95" s="1"/>
      <c r="C95" s="1"/>
      <c r="D95" s="1"/>
      <c r="E95" s="1"/>
      <c r="F95" s="1"/>
      <c r="G95" s="8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30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</row>
    <row r="96" spans="1:51" x14ac:dyDescent="0.25">
      <c r="A96" s="1"/>
      <c r="B96" s="1"/>
      <c r="C96" s="1"/>
      <c r="D96" s="1"/>
      <c r="E96" s="1"/>
      <c r="F96" s="1"/>
      <c r="G96" s="8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30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</row>
    <row r="97" spans="1:51" x14ac:dyDescent="0.25">
      <c r="A97" s="1"/>
      <c r="B97" s="1"/>
      <c r="C97" s="1"/>
      <c r="D97" s="1"/>
      <c r="E97" s="1"/>
      <c r="F97" s="1"/>
      <c r="G97" s="8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30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</row>
    <row r="98" spans="1:51" x14ac:dyDescent="0.25">
      <c r="A98" s="1"/>
      <c r="B98" s="1"/>
      <c r="C98" s="1"/>
      <c r="D98" s="1"/>
      <c r="E98" s="1"/>
      <c r="F98" s="1"/>
      <c r="G98" s="8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30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</row>
    <row r="99" spans="1:51" x14ac:dyDescent="0.25">
      <c r="A99" s="1"/>
      <c r="B99" s="1"/>
      <c r="C99" s="1"/>
      <c r="D99" s="1"/>
      <c r="E99" s="1"/>
      <c r="F99" s="1"/>
      <c r="G99" s="8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30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</row>
    <row r="100" spans="1:51" x14ac:dyDescent="0.25">
      <c r="A100" s="1"/>
      <c r="B100" s="1"/>
      <c r="C100" s="1"/>
      <c r="D100" s="1"/>
      <c r="E100" s="1"/>
      <c r="F100" s="1"/>
      <c r="G100" s="8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30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</row>
    <row r="101" spans="1:51" x14ac:dyDescent="0.25">
      <c r="A101" s="1"/>
      <c r="B101" s="1"/>
      <c r="C101" s="1"/>
      <c r="D101" s="1"/>
      <c r="E101" s="1"/>
      <c r="F101" s="1"/>
      <c r="G101" s="8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30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</row>
    <row r="102" spans="1:51" x14ac:dyDescent="0.25">
      <c r="A102" s="1"/>
      <c r="B102" s="1"/>
      <c r="C102" s="1"/>
      <c r="D102" s="1"/>
      <c r="E102" s="1"/>
      <c r="F102" s="1"/>
      <c r="G102" s="8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30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</row>
    <row r="103" spans="1:51" x14ac:dyDescent="0.25">
      <c r="A103" s="1"/>
      <c r="B103" s="1"/>
      <c r="C103" s="1"/>
      <c r="D103" s="1"/>
      <c r="E103" s="1"/>
      <c r="F103" s="1"/>
      <c r="G103" s="8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30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</row>
    <row r="104" spans="1:51" x14ac:dyDescent="0.25">
      <c r="A104" s="1"/>
      <c r="B104" s="1"/>
      <c r="C104" s="1"/>
      <c r="D104" s="1"/>
      <c r="E104" s="1"/>
      <c r="F104" s="1"/>
      <c r="G104" s="8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30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</row>
    <row r="105" spans="1:51" x14ac:dyDescent="0.25">
      <c r="A105" s="1"/>
      <c r="B105" s="1"/>
      <c r="C105" s="1"/>
      <c r="D105" s="1"/>
      <c r="E105" s="1"/>
      <c r="F105" s="1"/>
      <c r="G105" s="8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30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</row>
    <row r="106" spans="1:51" x14ac:dyDescent="0.25">
      <c r="A106" s="1"/>
      <c r="B106" s="1"/>
      <c r="C106" s="1"/>
      <c r="D106" s="1"/>
      <c r="E106" s="1"/>
      <c r="F106" s="1"/>
      <c r="G106" s="8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30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</row>
    <row r="107" spans="1:51" x14ac:dyDescent="0.25">
      <c r="A107" s="1"/>
      <c r="B107" s="1"/>
      <c r="C107" s="1"/>
      <c r="D107" s="1"/>
      <c r="E107" s="1"/>
      <c r="F107" s="1"/>
      <c r="G107" s="8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30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</row>
    <row r="108" spans="1:51" x14ac:dyDescent="0.25">
      <c r="A108" s="1"/>
      <c r="B108" s="1"/>
      <c r="C108" s="1"/>
      <c r="D108" s="1"/>
      <c r="E108" s="1"/>
      <c r="F108" s="1"/>
      <c r="G108" s="8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30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</row>
    <row r="109" spans="1:51" x14ac:dyDescent="0.25">
      <c r="A109" s="1"/>
      <c r="B109" s="1"/>
      <c r="C109" s="1"/>
      <c r="D109" s="1"/>
      <c r="E109" s="1"/>
      <c r="F109" s="1"/>
      <c r="G109" s="8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30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</row>
    <row r="110" spans="1:51" x14ac:dyDescent="0.25">
      <c r="A110" s="1"/>
      <c r="B110" s="1"/>
      <c r="C110" s="1"/>
      <c r="D110" s="1"/>
      <c r="E110" s="1"/>
      <c r="F110" s="1"/>
      <c r="G110" s="8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30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</row>
    <row r="111" spans="1:51" x14ac:dyDescent="0.25">
      <c r="A111" s="1"/>
      <c r="B111" s="1"/>
      <c r="C111" s="1"/>
      <c r="D111" s="1"/>
      <c r="E111" s="1"/>
      <c r="F111" s="1"/>
      <c r="G111" s="8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30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</row>
    <row r="112" spans="1:51" x14ac:dyDescent="0.25">
      <c r="A112" s="1"/>
      <c r="B112" s="1"/>
      <c r="C112" s="1"/>
      <c r="D112" s="1"/>
      <c r="E112" s="1"/>
      <c r="F112" s="1"/>
      <c r="G112" s="8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30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</row>
    <row r="113" spans="1:51" x14ac:dyDescent="0.25">
      <c r="A113" s="1"/>
      <c r="B113" s="1"/>
      <c r="C113" s="1"/>
      <c r="D113" s="1"/>
      <c r="E113" s="1"/>
      <c r="F113" s="1"/>
      <c r="G113" s="8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30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</row>
    <row r="114" spans="1:51" x14ac:dyDescent="0.25">
      <c r="A114" s="1"/>
      <c r="B114" s="1"/>
      <c r="C114" s="1"/>
      <c r="D114" s="1"/>
      <c r="E114" s="1"/>
      <c r="F114" s="1"/>
      <c r="G114" s="8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30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</row>
    <row r="115" spans="1:51" x14ac:dyDescent="0.25">
      <c r="A115" s="1"/>
      <c r="B115" s="1"/>
      <c r="C115" s="1"/>
      <c r="D115" s="1"/>
      <c r="E115" s="1"/>
      <c r="F115" s="1"/>
      <c r="G115" s="8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30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</row>
    <row r="116" spans="1:51" x14ac:dyDescent="0.25">
      <c r="A116" s="1"/>
      <c r="B116" s="1"/>
      <c r="C116" s="1"/>
      <c r="D116" s="1"/>
      <c r="E116" s="1"/>
      <c r="F116" s="1"/>
      <c r="G116" s="8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30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</row>
    <row r="117" spans="1:51" x14ac:dyDescent="0.25">
      <c r="A117" s="1"/>
      <c r="B117" s="1"/>
      <c r="C117" s="1"/>
      <c r="D117" s="1"/>
      <c r="E117" s="1"/>
      <c r="F117" s="1"/>
      <c r="G117" s="8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30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</row>
    <row r="118" spans="1:51" x14ac:dyDescent="0.25">
      <c r="A118" s="1"/>
      <c r="B118" s="1"/>
      <c r="C118" s="1"/>
      <c r="D118" s="1"/>
      <c r="E118" s="1"/>
      <c r="F118" s="1"/>
      <c r="G118" s="8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30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</row>
    <row r="119" spans="1:51" x14ac:dyDescent="0.25">
      <c r="A119" s="1"/>
      <c r="B119" s="1"/>
      <c r="C119" s="1"/>
      <c r="D119" s="1"/>
      <c r="E119" s="1"/>
      <c r="F119" s="1"/>
      <c r="G119" s="8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30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</row>
    <row r="120" spans="1:51" x14ac:dyDescent="0.25">
      <c r="A120" s="1"/>
      <c r="B120" s="1"/>
      <c r="C120" s="1"/>
      <c r="D120" s="1"/>
      <c r="E120" s="1"/>
      <c r="F120" s="1"/>
      <c r="G120" s="8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30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</row>
    <row r="121" spans="1:51" x14ac:dyDescent="0.25">
      <c r="A121" s="1"/>
      <c r="B121" s="1"/>
      <c r="C121" s="1"/>
      <c r="D121" s="1"/>
      <c r="E121" s="1"/>
      <c r="F121" s="1"/>
      <c r="G121" s="8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30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</row>
    <row r="122" spans="1:51" x14ac:dyDescent="0.25">
      <c r="A122" s="1"/>
      <c r="B122" s="1"/>
      <c r="C122" s="1"/>
      <c r="D122" s="1"/>
      <c r="E122" s="1"/>
      <c r="F122" s="1"/>
      <c r="G122" s="8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30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</row>
    <row r="123" spans="1:51" x14ac:dyDescent="0.25">
      <c r="A123" s="1"/>
      <c r="B123" s="1"/>
      <c r="C123" s="1"/>
      <c r="D123" s="1"/>
      <c r="E123" s="1"/>
      <c r="F123" s="1"/>
      <c r="G123" s="8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30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</row>
    <row r="124" spans="1:51" x14ac:dyDescent="0.25">
      <c r="A124" s="1"/>
      <c r="B124" s="1"/>
      <c r="C124" s="1"/>
      <c r="D124" s="1"/>
      <c r="E124" s="1"/>
      <c r="F124" s="1"/>
      <c r="G124" s="8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30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</row>
    <row r="125" spans="1:51" x14ac:dyDescent="0.25">
      <c r="A125" s="1"/>
      <c r="B125" s="1"/>
      <c r="C125" s="1"/>
      <c r="D125" s="1"/>
      <c r="E125" s="1"/>
      <c r="F125" s="1"/>
      <c r="G125" s="8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30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</row>
    <row r="126" spans="1:51" x14ac:dyDescent="0.25">
      <c r="A126" s="1"/>
      <c r="B126" s="1"/>
      <c r="C126" s="1"/>
      <c r="D126" s="1"/>
      <c r="E126" s="1"/>
      <c r="F126" s="1"/>
      <c r="G126" s="8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30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</row>
    <row r="127" spans="1:51" x14ac:dyDescent="0.25">
      <c r="A127" s="1"/>
      <c r="B127" s="1"/>
      <c r="C127" s="1"/>
      <c r="D127" s="1"/>
      <c r="E127" s="1"/>
      <c r="F127" s="1"/>
      <c r="G127" s="8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30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</row>
    <row r="128" spans="1:51" x14ac:dyDescent="0.25">
      <c r="A128" s="1"/>
      <c r="B128" s="1"/>
      <c r="C128" s="1"/>
      <c r="D128" s="1"/>
      <c r="E128" s="1"/>
      <c r="F128" s="1"/>
      <c r="G128" s="8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30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</row>
    <row r="129" spans="1:51" x14ac:dyDescent="0.25">
      <c r="A129" s="1"/>
      <c r="B129" s="1"/>
      <c r="C129" s="1"/>
      <c r="D129" s="1"/>
      <c r="E129" s="1"/>
      <c r="F129" s="1"/>
      <c r="G129" s="8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30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</row>
    <row r="130" spans="1:51" x14ac:dyDescent="0.25">
      <c r="A130" s="1"/>
      <c r="B130" s="1"/>
      <c r="C130" s="1"/>
      <c r="D130" s="1"/>
      <c r="E130" s="1"/>
      <c r="F130" s="1"/>
      <c r="G130" s="8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30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</row>
    <row r="131" spans="1:51" x14ac:dyDescent="0.25">
      <c r="A131" s="1"/>
      <c r="B131" s="1"/>
      <c r="C131" s="1"/>
      <c r="D131" s="1"/>
      <c r="E131" s="1"/>
      <c r="F131" s="1"/>
      <c r="G131" s="8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30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</row>
    <row r="132" spans="1:51" x14ac:dyDescent="0.25">
      <c r="A132" s="1"/>
      <c r="B132" s="1"/>
      <c r="C132" s="1"/>
      <c r="D132" s="1"/>
      <c r="E132" s="1"/>
      <c r="F132" s="1"/>
      <c r="G132" s="8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30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</row>
    <row r="133" spans="1:51" x14ac:dyDescent="0.25">
      <c r="A133" s="1"/>
      <c r="B133" s="1"/>
      <c r="C133" s="1"/>
      <c r="D133" s="1"/>
      <c r="E133" s="1"/>
      <c r="F133" s="1"/>
      <c r="G133" s="8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30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</row>
    <row r="134" spans="1:51" x14ac:dyDescent="0.25">
      <c r="A134" s="1"/>
      <c r="B134" s="1"/>
      <c r="C134" s="1"/>
      <c r="D134" s="1"/>
      <c r="E134" s="1"/>
      <c r="F134" s="1"/>
      <c r="G134" s="8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30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</row>
    <row r="135" spans="1:51" x14ac:dyDescent="0.25">
      <c r="A135" s="1"/>
      <c r="B135" s="1"/>
      <c r="C135" s="1"/>
      <c r="D135" s="1"/>
      <c r="E135" s="1"/>
      <c r="F135" s="1"/>
      <c r="G135" s="8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30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</row>
    <row r="136" spans="1:51" x14ac:dyDescent="0.25">
      <c r="A136" s="1"/>
      <c r="B136" s="1"/>
      <c r="C136" s="1"/>
      <c r="D136" s="1"/>
      <c r="E136" s="1"/>
      <c r="F136" s="1"/>
      <c r="G136" s="8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30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</row>
    <row r="137" spans="1:51" x14ac:dyDescent="0.25">
      <c r="A137" s="1"/>
      <c r="B137" s="1"/>
      <c r="C137" s="1"/>
      <c r="D137" s="1"/>
      <c r="E137" s="1"/>
      <c r="F137" s="1"/>
      <c r="G137" s="8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30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</row>
    <row r="138" spans="1:51" x14ac:dyDescent="0.25">
      <c r="A138" s="1"/>
      <c r="B138" s="1"/>
      <c r="C138" s="1"/>
      <c r="D138" s="1"/>
      <c r="E138" s="1"/>
      <c r="F138" s="1"/>
      <c r="G138" s="8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30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</row>
    <row r="139" spans="1:51" x14ac:dyDescent="0.25">
      <c r="A139" s="1"/>
      <c r="B139" s="1"/>
      <c r="C139" s="1"/>
      <c r="D139" s="1"/>
      <c r="E139" s="1"/>
      <c r="F139" s="1"/>
      <c r="G139" s="8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30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</row>
    <row r="140" spans="1:51" x14ac:dyDescent="0.25">
      <c r="A140" s="1"/>
      <c r="B140" s="1"/>
      <c r="C140" s="1"/>
      <c r="D140" s="1"/>
      <c r="E140" s="1"/>
      <c r="F140" s="1"/>
      <c r="G140" s="8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30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</row>
    <row r="141" spans="1:51" x14ac:dyDescent="0.25">
      <c r="A141" s="1"/>
      <c r="B141" s="1"/>
      <c r="C141" s="1"/>
      <c r="D141" s="1"/>
      <c r="E141" s="1"/>
      <c r="F141" s="1"/>
      <c r="G141" s="8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30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</row>
    <row r="142" spans="1:51" x14ac:dyDescent="0.25">
      <c r="A142" s="1"/>
      <c r="B142" s="1"/>
      <c r="C142" s="1"/>
      <c r="D142" s="1"/>
      <c r="E142" s="1"/>
      <c r="F142" s="1"/>
      <c r="G142" s="8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30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</row>
    <row r="143" spans="1:51" x14ac:dyDescent="0.25">
      <c r="A143" s="1"/>
      <c r="B143" s="1"/>
      <c r="C143" s="1"/>
      <c r="D143" s="1"/>
      <c r="E143" s="1"/>
      <c r="F143" s="1"/>
      <c r="G143" s="8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30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</row>
    <row r="144" spans="1:51" x14ac:dyDescent="0.25">
      <c r="A144" s="1"/>
      <c r="B144" s="1"/>
      <c r="C144" s="1"/>
      <c r="D144" s="1"/>
      <c r="E144" s="1"/>
      <c r="F144" s="1"/>
      <c r="G144" s="8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30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</row>
    <row r="145" spans="1:51" x14ac:dyDescent="0.25">
      <c r="A145" s="1"/>
      <c r="B145" s="1"/>
      <c r="C145" s="1"/>
      <c r="D145" s="1"/>
      <c r="E145" s="1"/>
      <c r="F145" s="1"/>
      <c r="G145" s="8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30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</row>
    <row r="146" spans="1:51" x14ac:dyDescent="0.25">
      <c r="A146" s="1"/>
      <c r="B146" s="1"/>
      <c r="C146" s="1"/>
      <c r="D146" s="1"/>
      <c r="E146" s="1"/>
      <c r="F146" s="1"/>
      <c r="G146" s="8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30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</row>
    <row r="147" spans="1:51" x14ac:dyDescent="0.25">
      <c r="A147" s="1"/>
      <c r="B147" s="1"/>
      <c r="C147" s="1"/>
      <c r="D147" s="1"/>
      <c r="E147" s="1"/>
      <c r="F147" s="1"/>
      <c r="G147" s="8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30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</row>
    <row r="148" spans="1:51" x14ac:dyDescent="0.25">
      <c r="A148" s="1"/>
      <c r="B148" s="1"/>
      <c r="C148" s="1"/>
      <c r="D148" s="1"/>
      <c r="E148" s="1"/>
      <c r="F148" s="1"/>
      <c r="G148" s="8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30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</row>
    <row r="149" spans="1:51" x14ac:dyDescent="0.25">
      <c r="A149" s="1"/>
      <c r="B149" s="1"/>
      <c r="C149" s="1"/>
      <c r="D149" s="1"/>
      <c r="E149" s="1"/>
      <c r="F149" s="1"/>
      <c r="G149" s="8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30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</row>
    <row r="150" spans="1:51" x14ac:dyDescent="0.25">
      <c r="A150" s="1"/>
      <c r="B150" s="1"/>
      <c r="C150" s="1"/>
      <c r="D150" s="1"/>
      <c r="E150" s="1"/>
      <c r="F150" s="1"/>
      <c r="G150" s="8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30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</row>
    <row r="151" spans="1:51" x14ac:dyDescent="0.25">
      <c r="A151" s="1"/>
      <c r="B151" s="1"/>
      <c r="C151" s="1"/>
      <c r="D151" s="1"/>
      <c r="E151" s="1"/>
      <c r="F151" s="1"/>
      <c r="G151" s="8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30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</row>
    <row r="152" spans="1:51" x14ac:dyDescent="0.25">
      <c r="A152" s="1"/>
      <c r="B152" s="1"/>
      <c r="C152" s="1"/>
      <c r="D152" s="1"/>
      <c r="E152" s="1"/>
      <c r="F152" s="1"/>
      <c r="G152" s="8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30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</row>
    <row r="153" spans="1:51" x14ac:dyDescent="0.25">
      <c r="A153" s="1"/>
      <c r="B153" s="1"/>
      <c r="C153" s="1"/>
      <c r="D153" s="1"/>
      <c r="E153" s="1"/>
      <c r="F153" s="1"/>
      <c r="G153" s="8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30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</row>
    <row r="154" spans="1:51" x14ac:dyDescent="0.25">
      <c r="A154" s="1"/>
      <c r="B154" s="1"/>
      <c r="C154" s="1"/>
      <c r="D154" s="1"/>
      <c r="E154" s="1"/>
      <c r="F154" s="1"/>
      <c r="G154" s="8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30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</row>
    <row r="155" spans="1:51" x14ac:dyDescent="0.25">
      <c r="A155" s="1"/>
      <c r="B155" s="1"/>
      <c r="C155" s="1"/>
      <c r="D155" s="1"/>
      <c r="E155" s="1"/>
      <c r="F155" s="1"/>
      <c r="G155" s="8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30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</row>
    <row r="156" spans="1:51" x14ac:dyDescent="0.25">
      <c r="A156" s="1"/>
      <c r="B156" s="1"/>
      <c r="C156" s="1"/>
      <c r="D156" s="1"/>
      <c r="E156" s="1"/>
      <c r="F156" s="1"/>
      <c r="G156" s="8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30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</row>
    <row r="157" spans="1:51" x14ac:dyDescent="0.25">
      <c r="A157" s="1"/>
      <c r="B157" s="1"/>
      <c r="C157" s="1"/>
      <c r="D157" s="1"/>
      <c r="E157" s="1"/>
      <c r="F157" s="1"/>
      <c r="G157" s="8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30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</row>
    <row r="158" spans="1:51" x14ac:dyDescent="0.25">
      <c r="A158" s="1"/>
      <c r="B158" s="1"/>
      <c r="C158" s="1"/>
      <c r="D158" s="1"/>
      <c r="E158" s="1"/>
      <c r="F158" s="1"/>
      <c r="G158" s="8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30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</row>
    <row r="159" spans="1:51" x14ac:dyDescent="0.25">
      <c r="A159" s="1"/>
      <c r="B159" s="1"/>
      <c r="C159" s="1"/>
      <c r="D159" s="1"/>
      <c r="E159" s="1"/>
      <c r="F159" s="1"/>
      <c r="G159" s="8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30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</row>
    <row r="160" spans="1:51" x14ac:dyDescent="0.25">
      <c r="A160" s="1"/>
      <c r="B160" s="1"/>
      <c r="C160" s="1"/>
      <c r="D160" s="1"/>
      <c r="E160" s="1"/>
      <c r="F160" s="1"/>
      <c r="G160" s="8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30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</row>
    <row r="161" spans="1:51" x14ac:dyDescent="0.25">
      <c r="A161" s="1"/>
      <c r="B161" s="1"/>
      <c r="C161" s="1"/>
      <c r="D161" s="1"/>
      <c r="E161" s="1"/>
      <c r="F161" s="1"/>
      <c r="G161" s="8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30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</row>
    <row r="162" spans="1:51" x14ac:dyDescent="0.25">
      <c r="A162" s="1"/>
      <c r="B162" s="1"/>
      <c r="C162" s="1"/>
      <c r="D162" s="1"/>
      <c r="E162" s="1"/>
      <c r="F162" s="1"/>
      <c r="G162" s="8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30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</row>
    <row r="163" spans="1:51" x14ac:dyDescent="0.25">
      <c r="A163" s="1"/>
      <c r="B163" s="1"/>
      <c r="C163" s="1"/>
      <c r="D163" s="1"/>
      <c r="E163" s="1"/>
      <c r="F163" s="1"/>
      <c r="G163" s="8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30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</row>
    <row r="164" spans="1:51" x14ac:dyDescent="0.25">
      <c r="A164" s="1"/>
      <c r="B164" s="1"/>
      <c r="C164" s="1"/>
      <c r="D164" s="1"/>
      <c r="E164" s="1"/>
      <c r="F164" s="1"/>
      <c r="G164" s="8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30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</row>
    <row r="165" spans="1:51" x14ac:dyDescent="0.25">
      <c r="A165" s="1"/>
      <c r="B165" s="1"/>
      <c r="C165" s="1"/>
      <c r="D165" s="1"/>
      <c r="E165" s="1"/>
      <c r="F165" s="1"/>
      <c r="G165" s="8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30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</row>
    <row r="166" spans="1:51" x14ac:dyDescent="0.25">
      <c r="A166" s="1"/>
      <c r="B166" s="1"/>
      <c r="C166" s="1"/>
      <c r="D166" s="1"/>
      <c r="E166" s="1"/>
      <c r="F166" s="1"/>
      <c r="G166" s="8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30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</row>
    <row r="167" spans="1:51" x14ac:dyDescent="0.25">
      <c r="A167" s="1"/>
      <c r="B167" s="1"/>
      <c r="C167" s="1"/>
      <c r="D167" s="1"/>
      <c r="E167" s="1"/>
      <c r="F167" s="1"/>
      <c r="G167" s="8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30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</row>
    <row r="168" spans="1:51" x14ac:dyDescent="0.25">
      <c r="A168" s="1"/>
      <c r="B168" s="1"/>
      <c r="C168" s="1"/>
      <c r="D168" s="1"/>
      <c r="E168" s="1"/>
      <c r="F168" s="1"/>
      <c r="G168" s="8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30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</row>
    <row r="169" spans="1:51" x14ac:dyDescent="0.25">
      <c r="A169" s="1"/>
      <c r="B169" s="1"/>
      <c r="C169" s="1"/>
      <c r="D169" s="1"/>
      <c r="E169" s="1"/>
      <c r="F169" s="1"/>
      <c r="G169" s="8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30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</row>
    <row r="170" spans="1:51" x14ac:dyDescent="0.25">
      <c r="A170" s="1"/>
      <c r="B170" s="1"/>
      <c r="C170" s="1"/>
      <c r="D170" s="1"/>
      <c r="E170" s="1"/>
      <c r="F170" s="1"/>
      <c r="G170" s="8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30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</row>
    <row r="171" spans="1:51" x14ac:dyDescent="0.25">
      <c r="A171" s="1"/>
      <c r="B171" s="1"/>
      <c r="C171" s="1"/>
      <c r="D171" s="1"/>
      <c r="E171" s="1"/>
      <c r="F171" s="1"/>
      <c r="G171" s="8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30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</row>
    <row r="172" spans="1:51" x14ac:dyDescent="0.25">
      <c r="A172" s="1"/>
      <c r="B172" s="1"/>
      <c r="C172" s="1"/>
      <c r="D172" s="1"/>
      <c r="E172" s="1"/>
      <c r="F172" s="1"/>
      <c r="G172" s="8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30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</row>
    <row r="173" spans="1:51" x14ac:dyDescent="0.25">
      <c r="A173" s="1"/>
      <c r="B173" s="1"/>
      <c r="C173" s="1"/>
      <c r="D173" s="1"/>
      <c r="E173" s="1"/>
      <c r="F173" s="1"/>
      <c r="G173" s="8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30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</row>
    <row r="174" spans="1:51" x14ac:dyDescent="0.25">
      <c r="A174" s="1"/>
      <c r="B174" s="1"/>
      <c r="C174" s="1"/>
      <c r="D174" s="1"/>
      <c r="E174" s="1"/>
      <c r="F174" s="1"/>
      <c r="G174" s="8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30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</row>
    <row r="175" spans="1:51" x14ac:dyDescent="0.25">
      <c r="A175" s="1"/>
      <c r="B175" s="1"/>
      <c r="C175" s="1"/>
      <c r="D175" s="1"/>
      <c r="E175" s="1"/>
      <c r="F175" s="1"/>
      <c r="G175" s="8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30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</row>
    <row r="176" spans="1:51" x14ac:dyDescent="0.25">
      <c r="A176" s="1"/>
      <c r="B176" s="1"/>
      <c r="C176" s="1"/>
      <c r="D176" s="1"/>
      <c r="E176" s="1"/>
      <c r="F176" s="1"/>
      <c r="G176" s="8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30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</row>
    <row r="177" spans="1:51" x14ac:dyDescent="0.25">
      <c r="A177" s="1"/>
      <c r="B177" s="1"/>
      <c r="C177" s="1"/>
      <c r="D177" s="1"/>
      <c r="E177" s="1"/>
      <c r="F177" s="1"/>
      <c r="G177" s="8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30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</row>
    <row r="178" spans="1:51" x14ac:dyDescent="0.25">
      <c r="A178" s="1"/>
      <c r="B178" s="1"/>
      <c r="C178" s="1"/>
      <c r="D178" s="1"/>
      <c r="E178" s="1"/>
      <c r="F178" s="1"/>
      <c r="G178" s="8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30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</row>
    <row r="179" spans="1:51" x14ac:dyDescent="0.25">
      <c r="A179" s="1"/>
      <c r="B179" s="1"/>
      <c r="C179" s="1"/>
      <c r="D179" s="1"/>
      <c r="E179" s="1"/>
      <c r="F179" s="1"/>
      <c r="G179" s="8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30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</row>
    <row r="180" spans="1:51" x14ac:dyDescent="0.25">
      <c r="A180" s="1"/>
      <c r="B180" s="1"/>
      <c r="C180" s="1"/>
      <c r="D180" s="1"/>
      <c r="E180" s="1"/>
      <c r="F180" s="1"/>
      <c r="G180" s="8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30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</row>
    <row r="181" spans="1:51" x14ac:dyDescent="0.25">
      <c r="A181" s="1"/>
      <c r="B181" s="1"/>
      <c r="C181" s="1"/>
      <c r="D181" s="1"/>
      <c r="E181" s="1"/>
      <c r="F181" s="1"/>
      <c r="G181" s="8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30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</row>
    <row r="182" spans="1:51" x14ac:dyDescent="0.25">
      <c r="A182" s="1"/>
      <c r="B182" s="1"/>
      <c r="C182" s="1"/>
      <c r="D182" s="1"/>
      <c r="E182" s="1"/>
      <c r="F182" s="1"/>
      <c r="G182" s="8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30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</row>
    <row r="183" spans="1:51" x14ac:dyDescent="0.25">
      <c r="A183" s="1"/>
      <c r="B183" s="1"/>
      <c r="C183" s="1"/>
      <c r="D183" s="1"/>
      <c r="E183" s="1"/>
      <c r="F183" s="1"/>
      <c r="G183" s="8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30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</row>
    <row r="184" spans="1:51" x14ac:dyDescent="0.25">
      <c r="A184" s="1"/>
      <c r="B184" s="1"/>
      <c r="C184" s="1"/>
      <c r="D184" s="1"/>
      <c r="E184" s="1"/>
      <c r="F184" s="1"/>
      <c r="G184" s="8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30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</row>
    <row r="185" spans="1:51" x14ac:dyDescent="0.25">
      <c r="A185" s="1"/>
      <c r="B185" s="1"/>
      <c r="C185" s="1"/>
      <c r="D185" s="1"/>
      <c r="E185" s="1"/>
      <c r="F185" s="1"/>
      <c r="G185" s="8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30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</row>
    <row r="186" spans="1:51" x14ac:dyDescent="0.25">
      <c r="A186" s="1"/>
      <c r="B186" s="1"/>
      <c r="C186" s="1"/>
      <c r="D186" s="1"/>
      <c r="E186" s="1"/>
      <c r="F186" s="1"/>
      <c r="G186" s="8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30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</row>
    <row r="187" spans="1:51" x14ac:dyDescent="0.25">
      <c r="A187" s="1"/>
      <c r="B187" s="1"/>
      <c r="C187" s="1"/>
      <c r="D187" s="1"/>
      <c r="E187" s="1"/>
      <c r="F187" s="1"/>
      <c r="G187" s="8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30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</row>
    <row r="188" spans="1:51" x14ac:dyDescent="0.25">
      <c r="A188" s="1"/>
      <c r="B188" s="1"/>
      <c r="C188" s="1"/>
      <c r="D188" s="1"/>
      <c r="E188" s="1"/>
      <c r="F188" s="1"/>
      <c r="G188" s="8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30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</row>
    <row r="189" spans="1:51" x14ac:dyDescent="0.25">
      <c r="A189" s="1"/>
      <c r="B189" s="1"/>
      <c r="C189" s="1"/>
      <c r="D189" s="1"/>
      <c r="E189" s="1"/>
      <c r="F189" s="1"/>
      <c r="G189" s="8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30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</row>
    <row r="190" spans="1:51" x14ac:dyDescent="0.25">
      <c r="A190" s="1"/>
      <c r="B190" s="1"/>
      <c r="C190" s="1"/>
      <c r="D190" s="1"/>
      <c r="E190" s="1"/>
      <c r="F190" s="1"/>
      <c r="G190" s="8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30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</row>
    <row r="191" spans="1:51" x14ac:dyDescent="0.25">
      <c r="A191" s="1"/>
      <c r="B191" s="1"/>
      <c r="C191" s="1"/>
      <c r="D191" s="1"/>
      <c r="E191" s="1"/>
      <c r="F191" s="1"/>
      <c r="G191" s="8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30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</row>
    <row r="192" spans="1:51" x14ac:dyDescent="0.25">
      <c r="A192" s="1"/>
      <c r="B192" s="1"/>
      <c r="C192" s="1"/>
      <c r="D192" s="1"/>
      <c r="E192" s="1"/>
      <c r="F192" s="1"/>
      <c r="G192" s="8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30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</row>
    <row r="193" spans="1:51" x14ac:dyDescent="0.25">
      <c r="A193" s="1"/>
      <c r="B193" s="1"/>
      <c r="C193" s="1"/>
      <c r="D193" s="1"/>
      <c r="E193" s="1"/>
      <c r="F193" s="1"/>
      <c r="G193" s="8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30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</row>
    <row r="194" spans="1:51" x14ac:dyDescent="0.25">
      <c r="A194" s="1"/>
      <c r="B194" s="1"/>
      <c r="C194" s="1"/>
      <c r="D194" s="1"/>
      <c r="E194" s="1"/>
      <c r="F194" s="1"/>
      <c r="G194" s="8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30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</row>
    <row r="195" spans="1:51" x14ac:dyDescent="0.25">
      <c r="A195" s="1"/>
      <c r="B195" s="1"/>
      <c r="C195" s="1"/>
      <c r="D195" s="1"/>
      <c r="E195" s="1"/>
      <c r="F195" s="1"/>
      <c r="G195" s="8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30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</row>
    <row r="196" spans="1:51" x14ac:dyDescent="0.25">
      <c r="A196" s="1"/>
      <c r="B196" s="1"/>
      <c r="C196" s="1"/>
      <c r="D196" s="1"/>
      <c r="E196" s="1"/>
      <c r="F196" s="1"/>
      <c r="G196" s="8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30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</row>
    <row r="197" spans="1:51" x14ac:dyDescent="0.25">
      <c r="A197" s="1"/>
      <c r="B197" s="1"/>
      <c r="C197" s="1"/>
      <c r="D197" s="1"/>
      <c r="E197" s="1"/>
      <c r="F197" s="1"/>
      <c r="G197" s="8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30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</row>
    <row r="198" spans="1:51" x14ac:dyDescent="0.25">
      <c r="A198" s="1"/>
      <c r="B198" s="1"/>
      <c r="C198" s="1"/>
      <c r="D198" s="1"/>
      <c r="E198" s="1"/>
      <c r="F198" s="1"/>
      <c r="G198" s="8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30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</row>
    <row r="199" spans="1:51" x14ac:dyDescent="0.25">
      <c r="A199" s="1"/>
      <c r="B199" s="1"/>
      <c r="C199" s="1"/>
      <c r="D199" s="1"/>
      <c r="E199" s="1"/>
      <c r="F199" s="1"/>
      <c r="G199" s="8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30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</row>
    <row r="200" spans="1:51" x14ac:dyDescent="0.25">
      <c r="A200" s="1"/>
      <c r="B200" s="1"/>
      <c r="C200" s="1"/>
      <c r="D200" s="1"/>
      <c r="E200" s="1"/>
      <c r="F200" s="1"/>
      <c r="G200" s="8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30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</row>
    <row r="201" spans="1:51" x14ac:dyDescent="0.25">
      <c r="A201" s="1"/>
      <c r="B201" s="1"/>
      <c r="C201" s="1"/>
      <c r="D201" s="1"/>
      <c r="E201" s="1"/>
      <c r="F201" s="1"/>
      <c r="G201" s="8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30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</row>
    <row r="202" spans="1:51" x14ac:dyDescent="0.25">
      <c r="A202" s="1"/>
      <c r="B202" s="1"/>
      <c r="C202" s="1"/>
      <c r="D202" s="1"/>
      <c r="E202" s="1"/>
      <c r="F202" s="1"/>
      <c r="G202" s="8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30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</row>
    <row r="203" spans="1:51" x14ac:dyDescent="0.25">
      <c r="A203" s="1"/>
      <c r="B203" s="1"/>
      <c r="C203" s="1"/>
      <c r="D203" s="1"/>
      <c r="E203" s="1"/>
      <c r="F203" s="1"/>
      <c r="G203" s="8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30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</row>
    <row r="204" spans="1:51" x14ac:dyDescent="0.25">
      <c r="A204" s="1"/>
      <c r="B204" s="1"/>
      <c r="C204" s="1"/>
      <c r="D204" s="1"/>
      <c r="E204" s="1"/>
      <c r="F204" s="1"/>
      <c r="G204" s="8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30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</row>
    <row r="205" spans="1:51" x14ac:dyDescent="0.25">
      <c r="A205" s="1"/>
      <c r="B205" s="1"/>
      <c r="C205" s="1"/>
      <c r="D205" s="1"/>
      <c r="E205" s="1"/>
      <c r="F205" s="1"/>
      <c r="G205" s="8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30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</row>
    <row r="206" spans="1:51" x14ac:dyDescent="0.25">
      <c r="A206" s="1"/>
      <c r="B206" s="1"/>
      <c r="C206" s="1"/>
      <c r="D206" s="1"/>
      <c r="E206" s="1"/>
      <c r="F206" s="1"/>
      <c r="G206" s="8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30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</row>
    <row r="207" spans="1:51" x14ac:dyDescent="0.25">
      <c r="A207" s="1"/>
      <c r="B207" s="1"/>
      <c r="C207" s="1"/>
      <c r="D207" s="1"/>
      <c r="E207" s="1"/>
      <c r="F207" s="1"/>
      <c r="G207" s="8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30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</row>
    <row r="208" spans="1:51" x14ac:dyDescent="0.25">
      <c r="A208" s="1"/>
      <c r="B208" s="1"/>
      <c r="C208" s="1"/>
      <c r="D208" s="1"/>
      <c r="E208" s="1"/>
      <c r="F208" s="1"/>
      <c r="G208" s="8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30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</row>
    <row r="209" spans="1:51" x14ac:dyDescent="0.25">
      <c r="A209" s="1"/>
      <c r="B209" s="1"/>
      <c r="C209" s="1"/>
      <c r="D209" s="1"/>
      <c r="E209" s="1"/>
      <c r="F209" s="1"/>
      <c r="G209" s="8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30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</row>
    <row r="210" spans="1:51" x14ac:dyDescent="0.25">
      <c r="A210" s="1"/>
      <c r="B210" s="1"/>
      <c r="C210" s="1"/>
      <c r="D210" s="1"/>
      <c r="E210" s="1"/>
      <c r="F210" s="1"/>
      <c r="G210" s="8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30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</row>
    <row r="211" spans="1:51" x14ac:dyDescent="0.25">
      <c r="A211" s="1"/>
      <c r="B211" s="1"/>
      <c r="C211" s="1"/>
      <c r="D211" s="1"/>
      <c r="E211" s="1"/>
      <c r="F211" s="1"/>
      <c r="G211" s="8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30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</row>
    <row r="212" spans="1:51" x14ac:dyDescent="0.25">
      <c r="A212" s="1"/>
      <c r="B212" s="1"/>
      <c r="C212" s="1"/>
      <c r="D212" s="1"/>
      <c r="E212" s="1"/>
      <c r="F212" s="1"/>
      <c r="G212" s="8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30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</row>
    <row r="213" spans="1:51" x14ac:dyDescent="0.25">
      <c r="A213" s="1"/>
      <c r="B213" s="1"/>
      <c r="C213" s="1"/>
      <c r="D213" s="1"/>
      <c r="E213" s="1"/>
      <c r="F213" s="1"/>
      <c r="G213" s="8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30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</row>
    <row r="214" spans="1:51" x14ac:dyDescent="0.25">
      <c r="A214" s="1"/>
      <c r="B214" s="1"/>
      <c r="C214" s="1"/>
      <c r="D214" s="1"/>
      <c r="E214" s="1"/>
      <c r="F214" s="1"/>
      <c r="G214" s="8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30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</row>
    <row r="215" spans="1:51" x14ac:dyDescent="0.25">
      <c r="A215" s="1"/>
      <c r="B215" s="1"/>
      <c r="C215" s="1"/>
      <c r="D215" s="1"/>
      <c r="E215" s="1"/>
      <c r="F215" s="1"/>
      <c r="G215" s="8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30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</row>
    <row r="216" spans="1:51" x14ac:dyDescent="0.25">
      <c r="A216" s="1"/>
      <c r="B216" s="1"/>
      <c r="C216" s="1"/>
      <c r="D216" s="1"/>
      <c r="E216" s="1"/>
      <c r="F216" s="1"/>
      <c r="G216" s="8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30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</row>
    <row r="217" spans="1:51" x14ac:dyDescent="0.25">
      <c r="A217" s="1"/>
      <c r="B217" s="1"/>
      <c r="C217" s="1"/>
      <c r="D217" s="1"/>
      <c r="E217" s="1"/>
      <c r="F217" s="1"/>
      <c r="G217" s="8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30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</row>
    <row r="218" spans="1:51" x14ac:dyDescent="0.25">
      <c r="A218" s="1"/>
      <c r="B218" s="1"/>
      <c r="C218" s="1"/>
      <c r="D218" s="1"/>
      <c r="E218" s="1"/>
      <c r="F218" s="1"/>
      <c r="G218" s="8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30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</row>
    <row r="219" spans="1:51" x14ac:dyDescent="0.25">
      <c r="A219" s="1"/>
      <c r="B219" s="1"/>
      <c r="C219" s="1"/>
      <c r="D219" s="1"/>
      <c r="E219" s="1"/>
      <c r="F219" s="1"/>
      <c r="G219" s="8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30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</row>
    <row r="220" spans="1:51" x14ac:dyDescent="0.25">
      <c r="A220" s="1"/>
      <c r="B220" s="1"/>
      <c r="C220" s="1"/>
      <c r="D220" s="1"/>
      <c r="E220" s="1"/>
      <c r="F220" s="1"/>
      <c r="G220" s="8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30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</row>
    <row r="221" spans="1:51" x14ac:dyDescent="0.25">
      <c r="A221" s="1"/>
      <c r="B221" s="1"/>
      <c r="C221" s="1"/>
      <c r="D221" s="1"/>
      <c r="E221" s="1"/>
      <c r="F221" s="1"/>
      <c r="G221" s="8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30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</row>
    <row r="222" spans="1:51" x14ac:dyDescent="0.25">
      <c r="A222" s="1"/>
      <c r="B222" s="1"/>
      <c r="C222" s="1"/>
      <c r="D222" s="1"/>
      <c r="E222" s="1"/>
      <c r="F222" s="1"/>
      <c r="G222" s="8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30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</row>
    <row r="223" spans="1:51" x14ac:dyDescent="0.25">
      <c r="A223" s="1"/>
      <c r="B223" s="1"/>
      <c r="C223" s="1"/>
      <c r="D223" s="1"/>
      <c r="E223" s="1"/>
      <c r="F223" s="1"/>
      <c r="G223" s="8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30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</row>
    <row r="224" spans="1:51" x14ac:dyDescent="0.25">
      <c r="A224" s="1"/>
      <c r="B224" s="1"/>
      <c r="C224" s="1"/>
      <c r="D224" s="1"/>
      <c r="E224" s="1"/>
      <c r="F224" s="1"/>
      <c r="G224" s="8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30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</row>
    <row r="225" spans="1:51" x14ac:dyDescent="0.25">
      <c r="A225" s="1"/>
      <c r="B225" s="1"/>
      <c r="C225" s="1"/>
      <c r="D225" s="1"/>
      <c r="E225" s="1"/>
      <c r="F225" s="1"/>
      <c r="G225" s="8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30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</row>
    <row r="226" spans="1:51" x14ac:dyDescent="0.25">
      <c r="A226" s="1"/>
      <c r="B226" s="1"/>
      <c r="C226" s="1"/>
      <c r="D226" s="1"/>
      <c r="E226" s="1"/>
      <c r="F226" s="1"/>
      <c r="G226" s="8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30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</row>
    <row r="227" spans="1:51" x14ac:dyDescent="0.25">
      <c r="A227" s="1"/>
      <c r="B227" s="1"/>
      <c r="C227" s="1"/>
      <c r="D227" s="1"/>
      <c r="E227" s="1"/>
      <c r="F227" s="1"/>
      <c r="G227" s="8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30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</row>
    <row r="228" spans="1:51" x14ac:dyDescent="0.25">
      <c r="A228" s="1"/>
      <c r="B228" s="1"/>
      <c r="C228" s="1"/>
      <c r="D228" s="1"/>
      <c r="E228" s="1"/>
      <c r="F228" s="1"/>
      <c r="G228" s="8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30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</row>
    <row r="229" spans="1:51" x14ac:dyDescent="0.25">
      <c r="A229" s="1"/>
      <c r="B229" s="1"/>
      <c r="C229" s="1"/>
      <c r="D229" s="1"/>
      <c r="E229" s="1"/>
      <c r="F229" s="1"/>
      <c r="G229" s="8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30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</row>
    <row r="230" spans="1:51" x14ac:dyDescent="0.25">
      <c r="A230" s="1"/>
      <c r="B230" s="1"/>
      <c r="C230" s="1"/>
      <c r="D230" s="1"/>
      <c r="E230" s="1"/>
      <c r="F230" s="1"/>
      <c r="G230" s="8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30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</row>
    <row r="231" spans="1:51" x14ac:dyDescent="0.25">
      <c r="A231" s="1"/>
      <c r="B231" s="1"/>
      <c r="C231" s="1"/>
      <c r="D231" s="1"/>
      <c r="E231" s="1"/>
      <c r="F231" s="1"/>
      <c r="G231" s="8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30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</row>
    <row r="232" spans="1:51" x14ac:dyDescent="0.25">
      <c r="A232" s="1"/>
      <c r="B232" s="1"/>
      <c r="C232" s="1"/>
      <c r="D232" s="1"/>
      <c r="E232" s="1"/>
      <c r="F232" s="1"/>
      <c r="G232" s="8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30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</row>
    <row r="233" spans="1:51" x14ac:dyDescent="0.25">
      <c r="A233" s="1"/>
      <c r="B233" s="1"/>
      <c r="C233" s="1"/>
      <c r="D233" s="1"/>
      <c r="E233" s="1"/>
      <c r="F233" s="1"/>
      <c r="G233" s="8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30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</row>
    <row r="234" spans="1:51" x14ac:dyDescent="0.25">
      <c r="A234" s="1"/>
      <c r="B234" s="1"/>
      <c r="C234" s="1"/>
      <c r="D234" s="1"/>
      <c r="E234" s="1"/>
      <c r="F234" s="1"/>
      <c r="G234" s="8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30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</row>
    <row r="235" spans="1:51" x14ac:dyDescent="0.25">
      <c r="A235" s="1"/>
      <c r="B235" s="1"/>
      <c r="C235" s="1"/>
      <c r="D235" s="1"/>
      <c r="E235" s="1"/>
      <c r="F235" s="1"/>
      <c r="G235" s="8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30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</row>
    <row r="236" spans="1:51" x14ac:dyDescent="0.25">
      <c r="A236" s="1"/>
      <c r="B236" s="1"/>
      <c r="C236" s="1"/>
      <c r="D236" s="1"/>
      <c r="E236" s="1"/>
      <c r="F236" s="1"/>
      <c r="G236" s="8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30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</row>
    <row r="237" spans="1:51" x14ac:dyDescent="0.25">
      <c r="A237" s="1"/>
      <c r="B237" s="1"/>
      <c r="C237" s="1"/>
      <c r="D237" s="1"/>
      <c r="E237" s="1"/>
      <c r="F237" s="1"/>
      <c r="G237" s="8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30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</row>
    <row r="238" spans="1:51" x14ac:dyDescent="0.25">
      <c r="A238" s="1"/>
      <c r="B238" s="1"/>
      <c r="C238" s="1"/>
      <c r="D238" s="1"/>
      <c r="E238" s="1"/>
      <c r="F238" s="1"/>
      <c r="G238" s="8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30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</row>
    <row r="239" spans="1:51" x14ac:dyDescent="0.25">
      <c r="A239" s="1"/>
      <c r="B239" s="1"/>
      <c r="C239" s="1"/>
      <c r="D239" s="1"/>
      <c r="E239" s="1"/>
      <c r="F239" s="1"/>
      <c r="G239" s="8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30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</row>
    <row r="240" spans="1:51" x14ac:dyDescent="0.25">
      <c r="A240" s="1"/>
      <c r="B240" s="1"/>
      <c r="C240" s="1"/>
      <c r="D240" s="1"/>
      <c r="E240" s="1"/>
      <c r="F240" s="1"/>
      <c r="G240" s="8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30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</row>
    <row r="241" spans="1:51" x14ac:dyDescent="0.25">
      <c r="A241" s="1"/>
      <c r="B241" s="1"/>
      <c r="C241" s="1"/>
      <c r="D241" s="1"/>
      <c r="E241" s="1"/>
      <c r="F241" s="1"/>
      <c r="G241" s="8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30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</row>
    <row r="242" spans="1:51" x14ac:dyDescent="0.25">
      <c r="A242" s="1"/>
      <c r="B242" s="1"/>
      <c r="C242" s="1"/>
      <c r="D242" s="1"/>
      <c r="E242" s="1"/>
      <c r="F242" s="1"/>
      <c r="G242" s="8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30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</row>
    <row r="243" spans="1:51" x14ac:dyDescent="0.25">
      <c r="A243" s="1"/>
      <c r="B243" s="1"/>
      <c r="C243" s="1"/>
      <c r="D243" s="1"/>
      <c r="E243" s="1"/>
      <c r="F243" s="1"/>
      <c r="G243" s="8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30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</row>
    <row r="244" spans="1:51" x14ac:dyDescent="0.25">
      <c r="A244" s="1"/>
      <c r="B244" s="1"/>
      <c r="C244" s="1"/>
      <c r="D244" s="1"/>
      <c r="E244" s="1"/>
      <c r="F244" s="1"/>
      <c r="G244" s="8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30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</row>
    <row r="245" spans="1:51" x14ac:dyDescent="0.25">
      <c r="A245" s="1"/>
      <c r="B245" s="1"/>
      <c r="C245" s="1"/>
      <c r="D245" s="1"/>
      <c r="E245" s="1"/>
      <c r="F245" s="1"/>
      <c r="G245" s="8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30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</row>
    <row r="246" spans="1:51" x14ac:dyDescent="0.25">
      <c r="A246" s="1"/>
      <c r="B246" s="1"/>
      <c r="C246" s="1"/>
      <c r="D246" s="1"/>
      <c r="E246" s="1"/>
      <c r="F246" s="1"/>
      <c r="G246" s="8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30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</row>
    <row r="247" spans="1:51" x14ac:dyDescent="0.25">
      <c r="A247" s="1"/>
      <c r="B247" s="1"/>
      <c r="C247" s="1"/>
      <c r="D247" s="1"/>
      <c r="E247" s="1"/>
      <c r="F247" s="1"/>
      <c r="G247" s="8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30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</row>
    <row r="248" spans="1:51" x14ac:dyDescent="0.25">
      <c r="A248" s="1"/>
      <c r="B248" s="1"/>
      <c r="C248" s="1"/>
      <c r="D248" s="1"/>
      <c r="E248" s="1"/>
      <c r="F248" s="1"/>
      <c r="G248" s="8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30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</row>
    <row r="249" spans="1:51" x14ac:dyDescent="0.25">
      <c r="A249" s="1"/>
      <c r="B249" s="1"/>
      <c r="C249" s="1"/>
      <c r="D249" s="1"/>
      <c r="E249" s="1"/>
      <c r="F249" s="1"/>
      <c r="G249" s="8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30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</row>
    <row r="250" spans="1:51" x14ac:dyDescent="0.25">
      <c r="A250" s="1"/>
      <c r="B250" s="1"/>
      <c r="C250" s="1"/>
      <c r="D250" s="1"/>
      <c r="E250" s="1"/>
      <c r="F250" s="1"/>
      <c r="G250" s="8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30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</row>
    <row r="251" spans="1:51" x14ac:dyDescent="0.25">
      <c r="A251" s="1"/>
      <c r="B251" s="1"/>
      <c r="C251" s="1"/>
      <c r="D251" s="1"/>
      <c r="E251" s="1"/>
      <c r="F251" s="1"/>
      <c r="G251" s="8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30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</row>
    <row r="252" spans="1:51" x14ac:dyDescent="0.25">
      <c r="A252" s="1"/>
      <c r="B252" s="1"/>
      <c r="C252" s="1"/>
      <c r="D252" s="1"/>
      <c r="E252" s="1"/>
      <c r="F252" s="1"/>
      <c r="G252" s="8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30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</row>
    <row r="253" spans="1:51" x14ac:dyDescent="0.25">
      <c r="A253" s="1"/>
      <c r="B253" s="1"/>
      <c r="C253" s="1"/>
      <c r="D253" s="1"/>
      <c r="E253" s="1"/>
      <c r="F253" s="1"/>
      <c r="G253" s="8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30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</row>
    <row r="254" spans="1:51" x14ac:dyDescent="0.25">
      <c r="A254" s="1"/>
      <c r="B254" s="1"/>
      <c r="C254" s="1"/>
      <c r="D254" s="1"/>
      <c r="E254" s="1"/>
      <c r="F254" s="1"/>
      <c r="G254" s="8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30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</row>
    <row r="255" spans="1:51" x14ac:dyDescent="0.25">
      <c r="A255" s="1"/>
      <c r="B255" s="1"/>
      <c r="C255" s="1"/>
      <c r="D255" s="1"/>
      <c r="E255" s="1"/>
      <c r="F255" s="1"/>
      <c r="G255" s="8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30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</row>
    <row r="256" spans="1:51" x14ac:dyDescent="0.25">
      <c r="A256" s="1"/>
      <c r="B256" s="1"/>
      <c r="C256" s="1"/>
      <c r="D256" s="1"/>
      <c r="E256" s="1"/>
      <c r="F256" s="1"/>
      <c r="G256" s="8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30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</row>
    <row r="257" spans="1:51" x14ac:dyDescent="0.25">
      <c r="A257" s="1"/>
      <c r="B257" s="1"/>
      <c r="C257" s="1"/>
      <c r="D257" s="1"/>
      <c r="E257" s="1"/>
      <c r="F257" s="1"/>
      <c r="G257" s="8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30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</row>
    <row r="258" spans="1:51" x14ac:dyDescent="0.25">
      <c r="A258" s="1"/>
      <c r="B258" s="1"/>
      <c r="C258" s="1"/>
      <c r="D258" s="1"/>
      <c r="E258" s="1"/>
      <c r="F258" s="1"/>
      <c r="G258" s="8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30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</row>
    <row r="259" spans="1:51" x14ac:dyDescent="0.25">
      <c r="A259" s="1"/>
      <c r="B259" s="1"/>
      <c r="C259" s="1"/>
      <c r="D259" s="1"/>
      <c r="E259" s="1"/>
      <c r="F259" s="1"/>
      <c r="G259" s="8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30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</row>
    <row r="260" spans="1:51" x14ac:dyDescent="0.25">
      <c r="A260" s="1"/>
      <c r="B260" s="1"/>
      <c r="C260" s="1"/>
      <c r="D260" s="1"/>
      <c r="E260" s="1"/>
      <c r="F260" s="1"/>
      <c r="G260" s="8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30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</row>
    <row r="261" spans="1:51" x14ac:dyDescent="0.25">
      <c r="A261" s="1"/>
      <c r="B261" s="1"/>
      <c r="C261" s="1"/>
      <c r="D261" s="1"/>
      <c r="E261" s="1"/>
      <c r="F261" s="1"/>
      <c r="G261" s="8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30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</row>
    <row r="262" spans="1:51" x14ac:dyDescent="0.25">
      <c r="A262" s="1"/>
      <c r="B262" s="1"/>
      <c r="C262" s="1"/>
      <c r="D262" s="1"/>
      <c r="E262" s="1"/>
      <c r="F262" s="1"/>
      <c r="G262" s="8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30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</row>
    <row r="263" spans="1:51" x14ac:dyDescent="0.25">
      <c r="A263" s="1"/>
      <c r="B263" s="1"/>
      <c r="C263" s="1"/>
      <c r="D263" s="1"/>
      <c r="E263" s="1"/>
      <c r="F263" s="1"/>
      <c r="G263" s="8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30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</row>
    <row r="264" spans="1:51" x14ac:dyDescent="0.25">
      <c r="A264" s="1"/>
      <c r="B264" s="1"/>
      <c r="C264" s="1"/>
      <c r="D264" s="1"/>
      <c r="E264" s="1"/>
      <c r="F264" s="1"/>
      <c r="G264" s="8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30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</row>
    <row r="265" spans="1:51" x14ac:dyDescent="0.25">
      <c r="A265" s="1"/>
      <c r="B265" s="1"/>
      <c r="C265" s="1"/>
      <c r="D265" s="1"/>
      <c r="E265" s="1"/>
      <c r="F265" s="1"/>
      <c r="G265" s="8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30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</row>
    <row r="266" spans="1:51" x14ac:dyDescent="0.25">
      <c r="A266" s="1"/>
      <c r="B266" s="1"/>
      <c r="C266" s="1"/>
      <c r="D266" s="1"/>
      <c r="E266" s="1"/>
      <c r="F266" s="1"/>
      <c r="G266" s="8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30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</row>
    <row r="267" spans="1:51" x14ac:dyDescent="0.25">
      <c r="A267" s="1"/>
      <c r="B267" s="1"/>
      <c r="C267" s="1"/>
      <c r="D267" s="1"/>
      <c r="E267" s="1"/>
      <c r="F267" s="1"/>
      <c r="G267" s="8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30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</row>
    <row r="268" spans="1:51" x14ac:dyDescent="0.25">
      <c r="A268" s="1"/>
      <c r="B268" s="1"/>
      <c r="C268" s="1"/>
      <c r="D268" s="1"/>
      <c r="E268" s="1"/>
      <c r="F268" s="1"/>
      <c r="G268" s="8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30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</row>
    <row r="269" spans="1:51" x14ac:dyDescent="0.25">
      <c r="A269" s="1"/>
      <c r="B269" s="1"/>
      <c r="C269" s="1"/>
      <c r="D269" s="1"/>
      <c r="E269" s="1"/>
      <c r="F269" s="1"/>
      <c r="G269" s="8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30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</row>
    <row r="270" spans="1:51" x14ac:dyDescent="0.25">
      <c r="A270" s="1"/>
      <c r="B270" s="1"/>
      <c r="C270" s="1"/>
      <c r="D270" s="1"/>
      <c r="E270" s="1"/>
      <c r="F270" s="1"/>
      <c r="G270" s="8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30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</row>
    <row r="271" spans="1:51" x14ac:dyDescent="0.25">
      <c r="A271" s="1"/>
      <c r="B271" s="1"/>
      <c r="C271" s="1"/>
      <c r="D271" s="1"/>
      <c r="E271" s="1"/>
      <c r="F271" s="1"/>
      <c r="G271" s="8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30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</row>
    <row r="272" spans="1:51" x14ac:dyDescent="0.25">
      <c r="A272" s="1"/>
      <c r="B272" s="1"/>
      <c r="C272" s="1"/>
      <c r="D272" s="1"/>
      <c r="E272" s="1"/>
      <c r="F272" s="1"/>
      <c r="G272" s="8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30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</row>
    <row r="273" spans="1:51" x14ac:dyDescent="0.25">
      <c r="A273" s="1"/>
      <c r="B273" s="1"/>
      <c r="C273" s="1"/>
      <c r="D273" s="1"/>
      <c r="E273" s="1"/>
      <c r="F273" s="1"/>
      <c r="G273" s="8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30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</row>
    <row r="274" spans="1:51" x14ac:dyDescent="0.25">
      <c r="A274" s="1"/>
      <c r="B274" s="1"/>
      <c r="C274" s="1"/>
      <c r="D274" s="1"/>
      <c r="E274" s="1"/>
      <c r="F274" s="1"/>
      <c r="G274" s="8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30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</row>
    <row r="275" spans="1:51" x14ac:dyDescent="0.25">
      <c r="A275" s="1"/>
      <c r="B275" s="1"/>
      <c r="C275" s="1"/>
      <c r="D275" s="1"/>
      <c r="E275" s="1"/>
      <c r="F275" s="1"/>
      <c r="G275" s="8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30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</row>
    <row r="276" spans="1:51" x14ac:dyDescent="0.25">
      <c r="A276" s="1"/>
      <c r="B276" s="1"/>
      <c r="C276" s="1"/>
      <c r="D276" s="1"/>
      <c r="E276" s="1"/>
      <c r="F276" s="1"/>
      <c r="G276" s="8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30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</row>
    <row r="277" spans="1:51" x14ac:dyDescent="0.25">
      <c r="A277" s="1"/>
      <c r="B277" s="1"/>
      <c r="C277" s="1"/>
      <c r="D277" s="1"/>
      <c r="E277" s="1"/>
      <c r="F277" s="1"/>
      <c r="G277" s="8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30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</row>
    <row r="278" spans="1:51" x14ac:dyDescent="0.25">
      <c r="A278" s="1"/>
      <c r="B278" s="1"/>
      <c r="C278" s="1"/>
      <c r="D278" s="1"/>
      <c r="E278" s="1"/>
      <c r="F278" s="1"/>
      <c r="G278" s="8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30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</row>
    <row r="279" spans="1:51" x14ac:dyDescent="0.25">
      <c r="A279" s="1"/>
      <c r="B279" s="1"/>
      <c r="C279" s="1"/>
      <c r="D279" s="1"/>
      <c r="E279" s="1"/>
      <c r="F279" s="1"/>
      <c r="G279" s="8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30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</row>
    <row r="280" spans="1:51" x14ac:dyDescent="0.25">
      <c r="A280" s="1"/>
      <c r="B280" s="1"/>
      <c r="C280" s="1"/>
      <c r="D280" s="1"/>
      <c r="E280" s="1"/>
      <c r="F280" s="1"/>
      <c r="G280" s="8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30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</row>
    <row r="281" spans="1:51" x14ac:dyDescent="0.25">
      <c r="A281" s="1"/>
      <c r="B281" s="1"/>
      <c r="C281" s="1"/>
      <c r="D281" s="1"/>
      <c r="E281" s="1"/>
      <c r="F281" s="1"/>
      <c r="G281" s="8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30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</row>
    <row r="282" spans="1:51" x14ac:dyDescent="0.25">
      <c r="A282" s="1"/>
      <c r="B282" s="1"/>
      <c r="C282" s="1"/>
      <c r="D282" s="1"/>
      <c r="E282" s="1"/>
      <c r="F282" s="1"/>
      <c r="G282" s="8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30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</row>
    <row r="283" spans="1:51" x14ac:dyDescent="0.25">
      <c r="A283" s="1"/>
      <c r="B283" s="1"/>
      <c r="C283" s="1"/>
      <c r="D283" s="1"/>
      <c r="E283" s="1"/>
      <c r="F283" s="1"/>
      <c r="G283" s="8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30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</row>
    <row r="284" spans="1:51" x14ac:dyDescent="0.25">
      <c r="A284" s="1"/>
      <c r="B284" s="1"/>
      <c r="C284" s="1"/>
      <c r="D284" s="1"/>
      <c r="E284" s="1"/>
      <c r="F284" s="1"/>
      <c r="G284" s="8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30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</row>
    <row r="285" spans="1:51" x14ac:dyDescent="0.25">
      <c r="A285" s="1"/>
      <c r="B285" s="1"/>
      <c r="C285" s="1"/>
      <c r="D285" s="1"/>
      <c r="E285" s="1"/>
      <c r="F285" s="1"/>
      <c r="G285" s="8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30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</row>
    <row r="286" spans="1:51" x14ac:dyDescent="0.25">
      <c r="A286" s="1"/>
      <c r="B286" s="1"/>
      <c r="C286" s="1"/>
      <c r="D286" s="1"/>
      <c r="E286" s="1"/>
      <c r="F286" s="1"/>
      <c r="G286" s="8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30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</row>
    <row r="287" spans="1:51" x14ac:dyDescent="0.25">
      <c r="A287" s="1"/>
      <c r="B287" s="1"/>
      <c r="C287" s="1"/>
      <c r="D287" s="1"/>
      <c r="E287" s="1"/>
      <c r="F287" s="1"/>
      <c r="G287" s="8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30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</row>
    <row r="288" spans="1:51" x14ac:dyDescent="0.25">
      <c r="A288" s="1"/>
      <c r="B288" s="1"/>
      <c r="C288" s="1"/>
      <c r="D288" s="1"/>
      <c r="E288" s="1"/>
      <c r="F288" s="1"/>
      <c r="G288" s="8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30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</row>
    <row r="289" spans="1:51" x14ac:dyDescent="0.25">
      <c r="A289" s="1"/>
      <c r="B289" s="1"/>
      <c r="C289" s="1"/>
      <c r="D289" s="1"/>
      <c r="E289" s="1"/>
      <c r="F289" s="1"/>
      <c r="G289" s="8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30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</row>
    <row r="290" spans="1:51" x14ac:dyDescent="0.25">
      <c r="A290" s="1"/>
      <c r="B290" s="1"/>
      <c r="C290" s="1"/>
      <c r="D290" s="1"/>
      <c r="E290" s="1"/>
      <c r="F290" s="1"/>
      <c r="G290" s="8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30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</row>
    <row r="291" spans="1:51" x14ac:dyDescent="0.25">
      <c r="A291" s="1"/>
      <c r="B291" s="1"/>
      <c r="C291" s="1"/>
      <c r="D291" s="1"/>
      <c r="E291" s="1"/>
      <c r="F291" s="1"/>
      <c r="G291" s="8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30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</row>
    <row r="292" spans="1:51" x14ac:dyDescent="0.25">
      <c r="A292" s="1"/>
      <c r="B292" s="1"/>
      <c r="C292" s="1"/>
      <c r="D292" s="1"/>
      <c r="E292" s="1"/>
      <c r="F292" s="1"/>
      <c r="G292" s="8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30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</row>
    <row r="293" spans="1:51" x14ac:dyDescent="0.25">
      <c r="A293" s="1"/>
      <c r="B293" s="1"/>
      <c r="C293" s="1"/>
      <c r="D293" s="1"/>
      <c r="E293" s="1"/>
      <c r="F293" s="1"/>
      <c r="G293" s="8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30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</row>
    <row r="294" spans="1:51" x14ac:dyDescent="0.25">
      <c r="A294" s="1"/>
      <c r="B294" s="1"/>
      <c r="C294" s="1"/>
      <c r="D294" s="1"/>
      <c r="E294" s="1"/>
      <c r="F294" s="1"/>
      <c r="G294" s="8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30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</row>
    <row r="295" spans="1:51" x14ac:dyDescent="0.25">
      <c r="A295" s="1"/>
      <c r="B295" s="1"/>
      <c r="C295" s="1"/>
      <c r="D295" s="1"/>
      <c r="E295" s="1"/>
      <c r="F295" s="1"/>
      <c r="G295" s="8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30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</row>
    <row r="296" spans="1:51" x14ac:dyDescent="0.25">
      <c r="A296" s="1"/>
      <c r="B296" s="1"/>
      <c r="C296" s="1"/>
      <c r="D296" s="1"/>
      <c r="E296" s="1"/>
      <c r="F296" s="1"/>
      <c r="G296" s="8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30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</row>
    <row r="297" spans="1:51" x14ac:dyDescent="0.25">
      <c r="A297" s="1"/>
      <c r="B297" s="1"/>
      <c r="C297" s="1"/>
      <c r="D297" s="1"/>
      <c r="E297" s="1"/>
      <c r="F297" s="1"/>
      <c r="G297" s="8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30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</row>
    <row r="298" spans="1:51" x14ac:dyDescent="0.25">
      <c r="A298" s="1"/>
      <c r="B298" s="1"/>
      <c r="C298" s="1"/>
      <c r="D298" s="1"/>
      <c r="E298" s="1"/>
      <c r="F298" s="1"/>
      <c r="G298" s="8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30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</row>
    <row r="299" spans="1:51" x14ac:dyDescent="0.25">
      <c r="A299" s="1"/>
      <c r="B299" s="1"/>
      <c r="C299" s="1"/>
      <c r="D299" s="1"/>
      <c r="E299" s="1"/>
      <c r="F299" s="1"/>
      <c r="G299" s="8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30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</row>
    <row r="300" spans="1:51" x14ac:dyDescent="0.25">
      <c r="A300" s="1"/>
      <c r="B300" s="1"/>
      <c r="C300" s="1"/>
      <c r="D300" s="1"/>
      <c r="E300" s="1"/>
      <c r="F300" s="1"/>
      <c r="G300" s="8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30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</row>
    <row r="301" spans="1:51" x14ac:dyDescent="0.25">
      <c r="A301" s="1"/>
      <c r="B301" s="1"/>
      <c r="C301" s="1"/>
      <c r="D301" s="1"/>
      <c r="E301" s="1"/>
      <c r="F301" s="1"/>
      <c r="G301" s="8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30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</row>
    <row r="302" spans="1:51" x14ac:dyDescent="0.25">
      <c r="A302" s="1"/>
      <c r="B302" s="1"/>
      <c r="C302" s="1"/>
      <c r="D302" s="1"/>
      <c r="E302" s="1"/>
      <c r="F302" s="1"/>
      <c r="G302" s="8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30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</row>
    <row r="303" spans="1:51" x14ac:dyDescent="0.25">
      <c r="A303" s="1"/>
      <c r="B303" s="1"/>
      <c r="C303" s="1"/>
      <c r="D303" s="1"/>
      <c r="E303" s="1"/>
      <c r="F303" s="1"/>
      <c r="G303" s="8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30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</row>
    <row r="304" spans="1:51" x14ac:dyDescent="0.25">
      <c r="A304" s="1"/>
      <c r="B304" s="1"/>
      <c r="C304" s="1"/>
      <c r="D304" s="1"/>
      <c r="E304" s="1"/>
      <c r="F304" s="1"/>
      <c r="G304" s="8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30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</row>
    <row r="305" spans="1:51" x14ac:dyDescent="0.25">
      <c r="A305" s="1"/>
      <c r="B305" s="1"/>
      <c r="C305" s="1"/>
      <c r="D305" s="1"/>
      <c r="E305" s="1"/>
      <c r="F305" s="1"/>
      <c r="G305" s="8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30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</row>
    <row r="306" spans="1:51" x14ac:dyDescent="0.25">
      <c r="A306" s="1"/>
      <c r="B306" s="1"/>
      <c r="C306" s="1"/>
      <c r="D306" s="1"/>
      <c r="E306" s="1"/>
      <c r="F306" s="1"/>
      <c r="G306" s="8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30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</row>
    <row r="307" spans="1:51" x14ac:dyDescent="0.25">
      <c r="A307" s="1"/>
      <c r="B307" s="1"/>
      <c r="C307" s="1"/>
      <c r="D307" s="1"/>
      <c r="E307" s="1"/>
      <c r="F307" s="1"/>
      <c r="G307" s="8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30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</row>
    <row r="308" spans="1:51" x14ac:dyDescent="0.25">
      <c r="A308" s="1"/>
      <c r="B308" s="1"/>
      <c r="C308" s="1"/>
      <c r="D308" s="1"/>
      <c r="E308" s="1"/>
      <c r="F308" s="1"/>
      <c r="G308" s="8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30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</row>
    <row r="309" spans="1:51" x14ac:dyDescent="0.25">
      <c r="A309" s="1"/>
      <c r="B309" s="1"/>
      <c r="C309" s="1"/>
      <c r="D309" s="1"/>
      <c r="E309" s="1"/>
      <c r="F309" s="1"/>
      <c r="G309" s="8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30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</row>
    <row r="310" spans="1:51" x14ac:dyDescent="0.25">
      <c r="A310" s="1"/>
      <c r="B310" s="1"/>
      <c r="C310" s="1"/>
      <c r="D310" s="1"/>
      <c r="E310" s="1"/>
      <c r="F310" s="1"/>
      <c r="G310" s="8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30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</row>
    <row r="311" spans="1:51" x14ac:dyDescent="0.25">
      <c r="A311" s="1"/>
      <c r="B311" s="1"/>
      <c r="C311" s="1"/>
      <c r="D311" s="1"/>
      <c r="E311" s="1"/>
      <c r="F311" s="1"/>
      <c r="G311" s="8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30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</row>
    <row r="312" spans="1:51" x14ac:dyDescent="0.25">
      <c r="A312" s="1"/>
      <c r="B312" s="1"/>
      <c r="C312" s="1"/>
      <c r="D312" s="1"/>
      <c r="E312" s="1"/>
      <c r="F312" s="1"/>
      <c r="G312" s="8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30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</row>
    <row r="313" spans="1:51" x14ac:dyDescent="0.25">
      <c r="A313" s="1"/>
      <c r="B313" s="1"/>
      <c r="C313" s="1"/>
      <c r="D313" s="1"/>
      <c r="E313" s="1"/>
      <c r="F313" s="1"/>
      <c r="G313" s="8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30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</row>
    <row r="314" spans="1:51" x14ac:dyDescent="0.25">
      <c r="A314" s="1"/>
      <c r="B314" s="1"/>
      <c r="C314" s="1"/>
      <c r="D314" s="1"/>
      <c r="E314" s="1"/>
      <c r="F314" s="1"/>
      <c r="G314" s="8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30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</row>
    <row r="315" spans="1:51" x14ac:dyDescent="0.25">
      <c r="A315" s="1"/>
      <c r="B315" s="1"/>
      <c r="C315" s="1"/>
      <c r="D315" s="1"/>
      <c r="E315" s="1"/>
      <c r="F315" s="1"/>
      <c r="G315" s="8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30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</row>
    <row r="316" spans="1:51" x14ac:dyDescent="0.25">
      <c r="A316" s="1"/>
      <c r="B316" s="1"/>
      <c r="C316" s="1"/>
      <c r="D316" s="1"/>
      <c r="E316" s="1"/>
      <c r="F316" s="1"/>
      <c r="G316" s="8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30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</row>
    <row r="317" spans="1:51" x14ac:dyDescent="0.25">
      <c r="A317" s="1"/>
      <c r="B317" s="1"/>
      <c r="C317" s="1"/>
      <c r="D317" s="1"/>
      <c r="E317" s="1"/>
      <c r="F317" s="1"/>
      <c r="G317" s="8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30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</row>
    <row r="318" spans="1:51" x14ac:dyDescent="0.25">
      <c r="A318" s="1"/>
      <c r="B318" s="1"/>
      <c r="C318" s="1"/>
      <c r="D318" s="1"/>
      <c r="E318" s="1"/>
      <c r="F318" s="1"/>
      <c r="G318" s="8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30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</row>
    <row r="319" spans="1:51" x14ac:dyDescent="0.25">
      <c r="A319" s="1"/>
      <c r="B319" s="1"/>
      <c r="C319" s="1"/>
      <c r="D319" s="1"/>
      <c r="E319" s="1"/>
      <c r="F319" s="1"/>
      <c r="G319" s="8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30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</row>
    <row r="320" spans="1:51" x14ac:dyDescent="0.25">
      <c r="A320" s="1"/>
      <c r="B320" s="1"/>
      <c r="C320" s="1"/>
      <c r="D320" s="1"/>
      <c r="E320" s="1"/>
      <c r="F320" s="1"/>
      <c r="G320" s="8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30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</row>
    <row r="321" spans="1:51" x14ac:dyDescent="0.25">
      <c r="A321" s="1"/>
      <c r="B321" s="1"/>
      <c r="C321" s="1"/>
      <c r="D321" s="1"/>
      <c r="E321" s="1"/>
      <c r="F321" s="1"/>
      <c r="G321" s="8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30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</row>
    <row r="322" spans="1:51" x14ac:dyDescent="0.25">
      <c r="A322" s="1"/>
      <c r="B322" s="1"/>
      <c r="C322" s="1"/>
      <c r="D322" s="1"/>
      <c r="E322" s="1"/>
      <c r="F322" s="1"/>
      <c r="G322" s="8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30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</row>
    <row r="323" spans="1:51" x14ac:dyDescent="0.25">
      <c r="A323" s="1"/>
      <c r="B323" s="1"/>
      <c r="C323" s="1"/>
      <c r="D323" s="1"/>
      <c r="E323" s="1"/>
      <c r="F323" s="1"/>
      <c r="G323" s="8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30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</row>
    <row r="324" spans="1:51" x14ac:dyDescent="0.25">
      <c r="A324" s="1"/>
      <c r="B324" s="1"/>
      <c r="C324" s="1"/>
      <c r="D324" s="1"/>
      <c r="E324" s="1"/>
      <c r="F324" s="1"/>
      <c r="G324" s="8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30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</row>
    <row r="325" spans="1:51" x14ac:dyDescent="0.25">
      <c r="A325" s="1"/>
      <c r="B325" s="1"/>
      <c r="C325" s="1"/>
      <c r="D325" s="1"/>
      <c r="E325" s="1"/>
      <c r="F325" s="1"/>
      <c r="G325" s="8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30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</row>
    <row r="326" spans="1:51" x14ac:dyDescent="0.25">
      <c r="A326" s="1"/>
      <c r="B326" s="1"/>
      <c r="C326" s="1"/>
      <c r="D326" s="1"/>
      <c r="E326" s="1"/>
      <c r="F326" s="1"/>
      <c r="G326" s="8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30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</row>
    <row r="327" spans="1:51" x14ac:dyDescent="0.25">
      <c r="A327" s="1"/>
      <c r="B327" s="1"/>
      <c r="C327" s="1"/>
      <c r="D327" s="1"/>
      <c r="E327" s="1"/>
      <c r="F327" s="1"/>
      <c r="G327" s="8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30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</row>
    <row r="328" spans="1:51" x14ac:dyDescent="0.25">
      <c r="A328" s="1"/>
      <c r="B328" s="1"/>
      <c r="C328" s="1"/>
      <c r="D328" s="1"/>
      <c r="E328" s="1"/>
      <c r="F328" s="1"/>
      <c r="G328" s="8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30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</row>
    <row r="329" spans="1:51" x14ac:dyDescent="0.25">
      <c r="A329" s="1"/>
      <c r="B329" s="1"/>
      <c r="C329" s="1"/>
      <c r="D329" s="1"/>
      <c r="E329" s="1"/>
      <c r="F329" s="1"/>
      <c r="G329" s="8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30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</row>
    <row r="330" spans="1:51" x14ac:dyDescent="0.25">
      <c r="A330" s="1"/>
      <c r="B330" s="1"/>
      <c r="C330" s="1"/>
      <c r="D330" s="1"/>
      <c r="E330" s="1"/>
      <c r="F330" s="1"/>
      <c r="G330" s="8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30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</row>
    <row r="331" spans="1:51" x14ac:dyDescent="0.25">
      <c r="A331" s="1"/>
      <c r="B331" s="1"/>
      <c r="C331" s="1"/>
      <c r="D331" s="1"/>
      <c r="E331" s="1"/>
      <c r="F331" s="1"/>
      <c r="G331" s="8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30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</row>
    <row r="332" spans="1:51" x14ac:dyDescent="0.25">
      <c r="A332" s="1"/>
      <c r="B332" s="1"/>
      <c r="C332" s="1"/>
      <c r="D332" s="1"/>
      <c r="E332" s="1"/>
      <c r="F332" s="1"/>
      <c r="G332" s="8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30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</row>
    <row r="333" spans="1:51" x14ac:dyDescent="0.25">
      <c r="A333" s="1"/>
      <c r="B333" s="1"/>
      <c r="C333" s="1"/>
      <c r="D333" s="1"/>
      <c r="E333" s="1"/>
      <c r="F333" s="1"/>
      <c r="G333" s="8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30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</row>
    <row r="334" spans="1:51" x14ac:dyDescent="0.25">
      <c r="A334" s="1"/>
      <c r="B334" s="1"/>
      <c r="C334" s="1"/>
      <c r="D334" s="1"/>
      <c r="E334" s="1"/>
      <c r="F334" s="1"/>
      <c r="G334" s="8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30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</row>
    <row r="335" spans="1:51" x14ac:dyDescent="0.25">
      <c r="A335" s="1"/>
      <c r="B335" s="1"/>
      <c r="C335" s="1"/>
      <c r="D335" s="1"/>
      <c r="E335" s="1"/>
      <c r="F335" s="1"/>
      <c r="G335" s="8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30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</row>
    <row r="336" spans="1:51" x14ac:dyDescent="0.25">
      <c r="A336" s="1"/>
      <c r="B336" s="1"/>
      <c r="C336" s="1"/>
      <c r="D336" s="1"/>
      <c r="E336" s="1"/>
      <c r="F336" s="1"/>
      <c r="G336" s="8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30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</row>
    <row r="337" spans="1:51" x14ac:dyDescent="0.25">
      <c r="A337" s="1"/>
      <c r="B337" s="1"/>
      <c r="C337" s="1"/>
      <c r="D337" s="1"/>
      <c r="E337" s="1"/>
      <c r="F337" s="1"/>
      <c r="G337" s="8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30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</row>
    <row r="338" spans="1:51" x14ac:dyDescent="0.25">
      <c r="A338" s="1"/>
      <c r="B338" s="1"/>
      <c r="C338" s="1"/>
      <c r="D338" s="1"/>
      <c r="E338" s="1"/>
      <c r="F338" s="1"/>
      <c r="G338" s="8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30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</row>
    <row r="339" spans="1:51" x14ac:dyDescent="0.25">
      <c r="A339" s="1"/>
      <c r="B339" s="1"/>
      <c r="C339" s="1"/>
      <c r="D339" s="1"/>
      <c r="E339" s="1"/>
      <c r="F339" s="1"/>
      <c r="G339" s="8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30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</row>
    <row r="340" spans="1:51" x14ac:dyDescent="0.25">
      <c r="A340" s="1"/>
      <c r="B340" s="1"/>
      <c r="C340" s="1"/>
      <c r="D340" s="1"/>
      <c r="E340" s="1"/>
      <c r="F340" s="1"/>
      <c r="G340" s="8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30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</row>
    <row r="341" spans="1:51" x14ac:dyDescent="0.25">
      <c r="A341" s="1"/>
      <c r="B341" s="1"/>
      <c r="C341" s="1"/>
      <c r="D341" s="1"/>
      <c r="E341" s="1"/>
      <c r="F341" s="1"/>
      <c r="G341" s="8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30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</row>
    <row r="342" spans="1:51" x14ac:dyDescent="0.25">
      <c r="A342" s="1"/>
      <c r="B342" s="1"/>
      <c r="C342" s="1"/>
      <c r="D342" s="1"/>
      <c r="E342" s="1"/>
      <c r="F342" s="1"/>
      <c r="G342" s="8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30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</row>
    <row r="343" spans="1:51" x14ac:dyDescent="0.25">
      <c r="A343" s="1"/>
      <c r="B343" s="1"/>
      <c r="C343" s="1"/>
      <c r="D343" s="1"/>
      <c r="E343" s="1"/>
      <c r="F343" s="1"/>
      <c r="G343" s="8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30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</row>
    <row r="344" spans="1:51" x14ac:dyDescent="0.25">
      <c r="A344" s="1"/>
      <c r="B344" s="1"/>
      <c r="C344" s="1"/>
      <c r="D344" s="1"/>
      <c r="E344" s="1"/>
      <c r="F344" s="1"/>
      <c r="G344" s="8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30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</row>
    <row r="345" spans="1:51" x14ac:dyDescent="0.25">
      <c r="A345" s="1"/>
      <c r="B345" s="1"/>
      <c r="C345" s="1"/>
      <c r="D345" s="1"/>
      <c r="E345" s="1"/>
      <c r="F345" s="1"/>
      <c r="G345" s="8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30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</row>
    <row r="346" spans="1:51" x14ac:dyDescent="0.25">
      <c r="A346" s="1"/>
      <c r="B346" s="1"/>
      <c r="C346" s="1"/>
      <c r="D346" s="1"/>
      <c r="E346" s="1"/>
      <c r="F346" s="1"/>
      <c r="G346" s="8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30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</row>
    <row r="347" spans="1:51" x14ac:dyDescent="0.25">
      <c r="A347" s="1"/>
      <c r="B347" s="1"/>
      <c r="C347" s="1"/>
      <c r="D347" s="1"/>
      <c r="E347" s="1"/>
      <c r="F347" s="1"/>
      <c r="G347" s="8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30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</row>
    <row r="348" spans="1:51" x14ac:dyDescent="0.25">
      <c r="A348" s="1"/>
      <c r="B348" s="1"/>
      <c r="C348" s="1"/>
      <c r="D348" s="1"/>
      <c r="E348" s="1"/>
      <c r="F348" s="1"/>
      <c r="G348" s="8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30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</row>
    <row r="349" spans="1:51" x14ac:dyDescent="0.25">
      <c r="A349" s="1"/>
      <c r="B349" s="1"/>
      <c r="C349" s="1"/>
      <c r="D349" s="1"/>
      <c r="E349" s="1"/>
      <c r="F349" s="1"/>
      <c r="G349" s="8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30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</row>
    <row r="350" spans="1:51" x14ac:dyDescent="0.25">
      <c r="A350" s="1"/>
      <c r="B350" s="1"/>
      <c r="C350" s="1"/>
      <c r="D350" s="1"/>
      <c r="E350" s="1"/>
      <c r="F350" s="1"/>
      <c r="G350" s="8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30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</row>
    <row r="351" spans="1:51" x14ac:dyDescent="0.25">
      <c r="A351" s="1"/>
      <c r="B351" s="1"/>
      <c r="C351" s="1"/>
      <c r="D351" s="1"/>
      <c r="E351" s="1"/>
      <c r="F351" s="1"/>
      <c r="G351" s="8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30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</row>
    <row r="352" spans="1:51" x14ac:dyDescent="0.25">
      <c r="A352" s="1"/>
      <c r="B352" s="1"/>
      <c r="C352" s="1"/>
      <c r="D352" s="1"/>
      <c r="E352" s="1"/>
      <c r="F352" s="1"/>
      <c r="G352" s="8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30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</row>
    <row r="353" spans="1:51" x14ac:dyDescent="0.25">
      <c r="A353" s="1"/>
      <c r="B353" s="1"/>
      <c r="C353" s="1"/>
      <c r="D353" s="1"/>
      <c r="E353" s="1"/>
      <c r="F353" s="1"/>
      <c r="G353" s="8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30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</row>
    <row r="354" spans="1:51" x14ac:dyDescent="0.25">
      <c r="A354" s="1"/>
      <c r="B354" s="1"/>
      <c r="C354" s="1"/>
      <c r="D354" s="1"/>
      <c r="E354" s="1"/>
      <c r="F354" s="1"/>
      <c r="G354" s="8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30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</row>
    <row r="355" spans="1:51" x14ac:dyDescent="0.25">
      <c r="A355" s="1"/>
      <c r="B355" s="1"/>
      <c r="C355" s="1"/>
      <c r="D355" s="1"/>
      <c r="E355" s="1"/>
      <c r="F355" s="1"/>
      <c r="G355" s="8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30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</row>
    <row r="356" spans="1:51" x14ac:dyDescent="0.25">
      <c r="A356" s="1"/>
      <c r="B356" s="1"/>
      <c r="C356" s="1"/>
      <c r="D356" s="1"/>
      <c r="E356" s="1"/>
      <c r="F356" s="1"/>
      <c r="G356" s="8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30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</row>
    <row r="357" spans="1:51" x14ac:dyDescent="0.25">
      <c r="A357" s="1"/>
      <c r="B357" s="1"/>
      <c r="C357" s="1"/>
      <c r="D357" s="1"/>
      <c r="E357" s="1"/>
      <c r="F357" s="1"/>
      <c r="G357" s="8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30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</row>
    <row r="358" spans="1:51" x14ac:dyDescent="0.25">
      <c r="A358" s="1"/>
      <c r="B358" s="1"/>
      <c r="C358" s="1"/>
      <c r="D358" s="1"/>
      <c r="E358" s="1"/>
      <c r="F358" s="1"/>
      <c r="G358" s="8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30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</row>
    <row r="359" spans="1:51" x14ac:dyDescent="0.25">
      <c r="A359" s="1"/>
      <c r="B359" s="1"/>
      <c r="C359" s="1"/>
      <c r="D359" s="1"/>
      <c r="E359" s="1"/>
      <c r="F359" s="1"/>
      <c r="G359" s="8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30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</row>
    <row r="360" spans="1:51" x14ac:dyDescent="0.25">
      <c r="A360" s="1"/>
      <c r="B360" s="1"/>
      <c r="C360" s="1"/>
      <c r="D360" s="1"/>
      <c r="E360" s="1"/>
      <c r="F360" s="1"/>
      <c r="G360" s="8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30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</row>
    <row r="361" spans="1:51" x14ac:dyDescent="0.25">
      <c r="A361" s="1"/>
      <c r="B361" s="1"/>
      <c r="C361" s="1"/>
      <c r="D361" s="1"/>
      <c r="E361" s="1"/>
      <c r="F361" s="1"/>
      <c r="G361" s="8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30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</row>
    <row r="362" spans="1:51" x14ac:dyDescent="0.25">
      <c r="A362" s="1"/>
      <c r="B362" s="1"/>
      <c r="C362" s="1"/>
      <c r="D362" s="1"/>
      <c r="E362" s="1"/>
      <c r="F362" s="1"/>
      <c r="G362" s="8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30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</row>
    <row r="363" spans="1:51" x14ac:dyDescent="0.25">
      <c r="A363" s="1"/>
      <c r="B363" s="1"/>
      <c r="C363" s="1"/>
      <c r="D363" s="1"/>
      <c r="E363" s="1"/>
      <c r="F363" s="1"/>
      <c r="G363" s="8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30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</row>
    <row r="364" spans="1:51" x14ac:dyDescent="0.25">
      <c r="A364" s="1"/>
      <c r="B364" s="1"/>
      <c r="C364" s="1"/>
      <c r="D364" s="1"/>
      <c r="E364" s="1"/>
      <c r="F364" s="1"/>
      <c r="G364" s="8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30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</row>
    <row r="365" spans="1:51" x14ac:dyDescent="0.25">
      <c r="A365" s="1"/>
      <c r="B365" s="1"/>
      <c r="C365" s="1"/>
      <c r="D365" s="1"/>
      <c r="E365" s="1"/>
      <c r="F365" s="1"/>
      <c r="G365" s="8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30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</row>
    <row r="366" spans="1:51" x14ac:dyDescent="0.25">
      <c r="A366" s="1"/>
      <c r="B366" s="1"/>
      <c r="C366" s="1"/>
      <c r="D366" s="1"/>
      <c r="E366" s="1"/>
      <c r="F366" s="1"/>
      <c r="G366" s="8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30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</row>
    <row r="367" spans="1:51" x14ac:dyDescent="0.25">
      <c r="A367" s="1"/>
      <c r="B367" s="1"/>
      <c r="C367" s="1"/>
      <c r="D367" s="1"/>
      <c r="E367" s="1"/>
      <c r="F367" s="1"/>
      <c r="G367" s="8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30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</row>
    <row r="368" spans="1:51" x14ac:dyDescent="0.25">
      <c r="A368" s="1"/>
      <c r="B368" s="1"/>
      <c r="C368" s="1"/>
      <c r="D368" s="1"/>
      <c r="E368" s="1"/>
      <c r="F368" s="1"/>
      <c r="G368" s="8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30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</row>
    <row r="369" spans="1:51" x14ac:dyDescent="0.25">
      <c r="A369" s="1"/>
      <c r="B369" s="1"/>
      <c r="C369" s="1"/>
      <c r="D369" s="1"/>
      <c r="E369" s="1"/>
      <c r="F369" s="1"/>
      <c r="G369" s="8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30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</row>
    <row r="370" spans="1:51" x14ac:dyDescent="0.25">
      <c r="A370" s="1"/>
      <c r="B370" s="1"/>
      <c r="C370" s="1"/>
      <c r="D370" s="1"/>
      <c r="E370" s="1"/>
      <c r="F370" s="1"/>
      <c r="G370" s="8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30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</row>
    <row r="371" spans="1:51" x14ac:dyDescent="0.25">
      <c r="A371" s="1"/>
      <c r="B371" s="1"/>
      <c r="C371" s="1"/>
      <c r="D371" s="1"/>
      <c r="E371" s="1"/>
      <c r="F371" s="1"/>
      <c r="G371" s="8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30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</row>
    <row r="372" spans="1:51" x14ac:dyDescent="0.25">
      <c r="A372" s="1"/>
      <c r="B372" s="1"/>
      <c r="C372" s="1"/>
      <c r="D372" s="1"/>
      <c r="E372" s="1"/>
      <c r="F372" s="1"/>
      <c r="G372" s="8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30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</row>
    <row r="373" spans="1:51" x14ac:dyDescent="0.25">
      <c r="A373" s="1"/>
      <c r="B373" s="1"/>
      <c r="C373" s="1"/>
      <c r="D373" s="1"/>
      <c r="E373" s="1"/>
      <c r="F373" s="1"/>
      <c r="G373" s="8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30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</row>
    <row r="374" spans="1:51" x14ac:dyDescent="0.25">
      <c r="A374" s="1"/>
      <c r="B374" s="1"/>
      <c r="C374" s="1"/>
      <c r="D374" s="1"/>
      <c r="E374" s="1"/>
      <c r="F374" s="1"/>
      <c r="G374" s="8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30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</row>
    <row r="375" spans="1:51" x14ac:dyDescent="0.25">
      <c r="A375" s="1"/>
      <c r="B375" s="1"/>
      <c r="C375" s="1"/>
      <c r="D375" s="1"/>
      <c r="E375" s="1"/>
      <c r="F375" s="1"/>
      <c r="G375" s="8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30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</row>
    <row r="376" spans="1:51" x14ac:dyDescent="0.25">
      <c r="A376" s="1"/>
      <c r="B376" s="1"/>
      <c r="C376" s="1"/>
      <c r="D376" s="1"/>
      <c r="E376" s="1"/>
      <c r="F376" s="1"/>
      <c r="G376" s="8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30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</row>
    <row r="377" spans="1:51" x14ac:dyDescent="0.25">
      <c r="A377" s="1"/>
      <c r="B377" s="1"/>
      <c r="C377" s="1"/>
      <c r="D377" s="1"/>
      <c r="E377" s="1"/>
      <c r="F377" s="1"/>
      <c r="G377" s="8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30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</row>
    <row r="378" spans="1:51" x14ac:dyDescent="0.25">
      <c r="A378" s="1"/>
      <c r="B378" s="1"/>
      <c r="C378" s="1"/>
      <c r="D378" s="1"/>
      <c r="E378" s="1"/>
      <c r="F378" s="1"/>
      <c r="G378" s="8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30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</row>
    <row r="379" spans="1:51" x14ac:dyDescent="0.25">
      <c r="A379" s="1"/>
      <c r="B379" s="1"/>
      <c r="C379" s="1"/>
      <c r="D379" s="1"/>
      <c r="E379" s="1"/>
      <c r="F379" s="1"/>
      <c r="G379" s="8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30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</row>
    <row r="380" spans="1:51" x14ac:dyDescent="0.25">
      <c r="A380" s="1"/>
      <c r="B380" s="1"/>
      <c r="C380" s="1"/>
      <c r="D380" s="1"/>
      <c r="E380" s="1"/>
      <c r="F380" s="1"/>
      <c r="G380" s="8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30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</row>
    <row r="381" spans="1:51" x14ac:dyDescent="0.25">
      <c r="A381" s="1"/>
      <c r="B381" s="1"/>
      <c r="C381" s="1"/>
      <c r="D381" s="1"/>
      <c r="E381" s="1"/>
      <c r="F381" s="1"/>
      <c r="G381" s="8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30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</row>
    <row r="382" spans="1:51" x14ac:dyDescent="0.25">
      <c r="A382" s="1"/>
      <c r="B382" s="1"/>
      <c r="C382" s="1"/>
      <c r="D382" s="1"/>
      <c r="E382" s="1"/>
      <c r="F382" s="1"/>
      <c r="G382" s="8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30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</row>
    <row r="383" spans="1:51" x14ac:dyDescent="0.25">
      <c r="A383" s="1"/>
      <c r="B383" s="1"/>
      <c r="C383" s="1"/>
      <c r="D383" s="1"/>
      <c r="E383" s="1"/>
      <c r="F383" s="1"/>
      <c r="G383" s="8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30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</row>
    <row r="384" spans="1:51" x14ac:dyDescent="0.25">
      <c r="A384" s="1"/>
      <c r="B384" s="1"/>
      <c r="C384" s="1"/>
      <c r="D384" s="1"/>
      <c r="E384" s="1"/>
      <c r="F384" s="1"/>
      <c r="G384" s="8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30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</row>
    <row r="385" spans="1:51" x14ac:dyDescent="0.25">
      <c r="A385" s="1"/>
      <c r="B385" s="1"/>
      <c r="C385" s="1"/>
      <c r="D385" s="1"/>
      <c r="E385" s="1"/>
      <c r="F385" s="1"/>
      <c r="G385" s="8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30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</row>
    <row r="386" spans="1:51" x14ac:dyDescent="0.25">
      <c r="A386" s="1"/>
      <c r="B386" s="1"/>
      <c r="C386" s="1"/>
      <c r="D386" s="1"/>
      <c r="E386" s="1"/>
      <c r="F386" s="1"/>
      <c r="G386" s="8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30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</row>
    <row r="387" spans="1:51" x14ac:dyDescent="0.25">
      <c r="A387" s="1"/>
      <c r="B387" s="1"/>
      <c r="C387" s="1"/>
      <c r="D387" s="1"/>
      <c r="E387" s="1"/>
      <c r="F387" s="1"/>
      <c r="G387" s="8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30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</row>
    <row r="388" spans="1:51" x14ac:dyDescent="0.25">
      <c r="A388" s="1"/>
      <c r="B388" s="1"/>
      <c r="C388" s="1"/>
      <c r="D388" s="1"/>
      <c r="E388" s="1"/>
      <c r="F388" s="1"/>
      <c r="G388" s="8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30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</row>
    <row r="389" spans="1:51" x14ac:dyDescent="0.25">
      <c r="A389" s="1"/>
      <c r="B389" s="1"/>
      <c r="C389" s="1"/>
      <c r="D389" s="1"/>
      <c r="E389" s="1"/>
      <c r="F389" s="1"/>
      <c r="G389" s="8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30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</row>
    <row r="390" spans="1:51" x14ac:dyDescent="0.25">
      <c r="A390" s="1"/>
      <c r="B390" s="1"/>
      <c r="C390" s="1"/>
      <c r="D390" s="1"/>
      <c r="E390" s="1"/>
      <c r="F390" s="1"/>
      <c r="G390" s="8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30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</row>
    <row r="391" spans="1:51" x14ac:dyDescent="0.25">
      <c r="A391" s="1"/>
      <c r="B391" s="1"/>
      <c r="C391" s="1"/>
      <c r="D391" s="1"/>
      <c r="E391" s="1"/>
      <c r="F391" s="1"/>
      <c r="G391" s="8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30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</row>
    <row r="392" spans="1:51" x14ac:dyDescent="0.25">
      <c r="A392" s="1"/>
      <c r="B392" s="1"/>
      <c r="C392" s="1"/>
      <c r="D392" s="1"/>
      <c r="E392" s="1"/>
      <c r="F392" s="1"/>
      <c r="G392" s="8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30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</row>
    <row r="393" spans="1:51" x14ac:dyDescent="0.25">
      <c r="A393" s="1"/>
      <c r="B393" s="1"/>
      <c r="C393" s="1"/>
      <c r="D393" s="1"/>
      <c r="E393" s="1"/>
      <c r="F393" s="1"/>
      <c r="G393" s="8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30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</row>
    <row r="394" spans="1:51" x14ac:dyDescent="0.25">
      <c r="A394" s="1"/>
      <c r="B394" s="1"/>
      <c r="C394" s="1"/>
      <c r="D394" s="1"/>
      <c r="E394" s="1"/>
      <c r="F394" s="1"/>
      <c r="G394" s="8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30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</row>
    <row r="395" spans="1:51" x14ac:dyDescent="0.25">
      <c r="A395" s="1"/>
      <c r="B395" s="1"/>
      <c r="C395" s="1"/>
      <c r="D395" s="1"/>
      <c r="E395" s="1"/>
      <c r="F395" s="1"/>
      <c r="G395" s="8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30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</row>
    <row r="396" spans="1:51" x14ac:dyDescent="0.25">
      <c r="A396" s="1"/>
      <c r="B396" s="1"/>
      <c r="C396" s="1"/>
      <c r="D396" s="1"/>
      <c r="E396" s="1"/>
      <c r="F396" s="1"/>
      <c r="G396" s="8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30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</row>
    <row r="397" spans="1:51" x14ac:dyDescent="0.25">
      <c r="A397" s="1"/>
      <c r="B397" s="1"/>
      <c r="C397" s="1"/>
      <c r="D397" s="1"/>
      <c r="E397" s="1"/>
      <c r="F397" s="1"/>
      <c r="G397" s="8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30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</row>
    <row r="398" spans="1:51" x14ac:dyDescent="0.25">
      <c r="A398" s="1"/>
      <c r="B398" s="1"/>
      <c r="C398" s="1"/>
      <c r="D398" s="1"/>
      <c r="E398" s="1"/>
      <c r="F398" s="1"/>
      <c r="G398" s="8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30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</row>
    <row r="399" spans="1:51" x14ac:dyDescent="0.25">
      <c r="A399" s="1"/>
      <c r="B399" s="1"/>
      <c r="C399" s="1"/>
      <c r="D399" s="1"/>
      <c r="E399" s="1"/>
      <c r="F399" s="1"/>
      <c r="G399" s="8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30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</row>
    <row r="400" spans="1:51" x14ac:dyDescent="0.25">
      <c r="A400" s="1"/>
      <c r="B400" s="1"/>
      <c r="C400" s="1"/>
      <c r="D400" s="1"/>
      <c r="E400" s="1"/>
      <c r="F400" s="1"/>
      <c r="G400" s="8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30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</row>
    <row r="401" spans="1:51" x14ac:dyDescent="0.25">
      <c r="A401" s="1"/>
      <c r="B401" s="1"/>
      <c r="C401" s="1"/>
      <c r="D401" s="1"/>
      <c r="E401" s="1"/>
      <c r="F401" s="1"/>
      <c r="G401" s="8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30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</row>
    <row r="402" spans="1:51" x14ac:dyDescent="0.25">
      <c r="A402" s="1"/>
      <c r="B402" s="1"/>
      <c r="C402" s="1"/>
      <c r="D402" s="1"/>
      <c r="E402" s="1"/>
      <c r="F402" s="1"/>
      <c r="G402" s="8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30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</row>
    <row r="403" spans="1:51" x14ac:dyDescent="0.25">
      <c r="A403" s="1"/>
      <c r="B403" s="1"/>
      <c r="C403" s="1"/>
      <c r="D403" s="1"/>
      <c r="E403" s="1"/>
      <c r="F403" s="1"/>
      <c r="G403" s="8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30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</row>
    <row r="404" spans="1:51" x14ac:dyDescent="0.25">
      <c r="A404" s="1"/>
      <c r="B404" s="1"/>
      <c r="C404" s="1"/>
      <c r="D404" s="1"/>
      <c r="E404" s="1"/>
      <c r="F404" s="1"/>
      <c r="G404" s="8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30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</row>
    <row r="405" spans="1:51" x14ac:dyDescent="0.25">
      <c r="A405" s="1"/>
      <c r="B405" s="1"/>
      <c r="C405" s="1"/>
      <c r="D405" s="1"/>
      <c r="E405" s="1"/>
      <c r="F405" s="1"/>
      <c r="G405" s="8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30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</row>
    <row r="406" spans="1:51" x14ac:dyDescent="0.25">
      <c r="A406" s="1"/>
      <c r="B406" s="1"/>
      <c r="C406" s="1"/>
      <c r="D406" s="1"/>
      <c r="E406" s="1"/>
      <c r="F406" s="1"/>
      <c r="G406" s="8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30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</row>
    <row r="407" spans="1:51" x14ac:dyDescent="0.25">
      <c r="A407" s="1"/>
      <c r="B407" s="1"/>
      <c r="C407" s="1"/>
      <c r="D407" s="1"/>
      <c r="E407" s="1"/>
      <c r="F407" s="1"/>
      <c r="G407" s="8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30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</row>
    <row r="408" spans="1:51" x14ac:dyDescent="0.25">
      <c r="A408" s="1"/>
      <c r="B408" s="1"/>
      <c r="C408" s="1"/>
      <c r="D408" s="1"/>
      <c r="E408" s="1"/>
      <c r="F408" s="1"/>
      <c r="G408" s="8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30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</row>
    <row r="409" spans="1:51" x14ac:dyDescent="0.25">
      <c r="A409" s="1"/>
      <c r="B409" s="1"/>
      <c r="C409" s="1"/>
      <c r="D409" s="1"/>
      <c r="E409" s="1"/>
      <c r="F409" s="1"/>
      <c r="G409" s="8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30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</row>
    <row r="410" spans="1:51" x14ac:dyDescent="0.25">
      <c r="A410" s="1"/>
      <c r="B410" s="1"/>
      <c r="C410" s="1"/>
      <c r="D410" s="1"/>
      <c r="E410" s="1"/>
      <c r="F410" s="1"/>
      <c r="G410" s="8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30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</row>
    <row r="411" spans="1:51" x14ac:dyDescent="0.25">
      <c r="A411" s="1"/>
      <c r="B411" s="1"/>
      <c r="C411" s="1"/>
      <c r="D411" s="1"/>
      <c r="E411" s="1"/>
      <c r="F411" s="1"/>
      <c r="G411" s="8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30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</row>
    <row r="412" spans="1:51" x14ac:dyDescent="0.25">
      <c r="A412" s="1"/>
      <c r="B412" s="1"/>
      <c r="C412" s="1"/>
      <c r="D412" s="1"/>
      <c r="E412" s="1"/>
      <c r="F412" s="1"/>
      <c r="G412" s="8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30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</row>
    <row r="413" spans="1:51" x14ac:dyDescent="0.25">
      <c r="A413" s="1"/>
      <c r="B413" s="1"/>
      <c r="C413" s="1"/>
      <c r="D413" s="1"/>
      <c r="E413" s="1"/>
      <c r="F413" s="1"/>
      <c r="G413" s="8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30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</row>
    <row r="414" spans="1:51" x14ac:dyDescent="0.25">
      <c r="A414" s="1"/>
      <c r="B414" s="1"/>
      <c r="C414" s="1"/>
      <c r="D414" s="1"/>
      <c r="E414" s="1"/>
      <c r="F414" s="1"/>
      <c r="G414" s="8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30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</row>
    <row r="415" spans="1:51" x14ac:dyDescent="0.25">
      <c r="A415" s="1"/>
      <c r="B415" s="1"/>
      <c r="C415" s="1"/>
      <c r="D415" s="1"/>
      <c r="E415" s="1"/>
      <c r="F415" s="1"/>
      <c r="G415" s="8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30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</row>
    <row r="416" spans="1:51" x14ac:dyDescent="0.25">
      <c r="A416" s="1"/>
      <c r="B416" s="1"/>
      <c r="C416" s="1"/>
      <c r="D416" s="1"/>
      <c r="E416" s="1"/>
      <c r="F416" s="1"/>
      <c r="G416" s="8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30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</row>
    <row r="417" spans="1:51" x14ac:dyDescent="0.25">
      <c r="A417" s="1"/>
      <c r="B417" s="1"/>
      <c r="C417" s="1"/>
      <c r="D417" s="1"/>
      <c r="E417" s="1"/>
      <c r="F417" s="1"/>
      <c r="G417" s="8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30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</row>
    <row r="418" spans="1:51" x14ac:dyDescent="0.25">
      <c r="A418" s="1"/>
      <c r="B418" s="1"/>
      <c r="C418" s="1"/>
      <c r="D418" s="1"/>
      <c r="E418" s="1"/>
      <c r="F418" s="1"/>
      <c r="G418" s="8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30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</row>
    <row r="419" spans="1:51" x14ac:dyDescent="0.25">
      <c r="A419" s="1"/>
      <c r="B419" s="1"/>
      <c r="C419" s="1"/>
      <c r="D419" s="1"/>
      <c r="E419" s="1"/>
      <c r="F419" s="1"/>
      <c r="G419" s="8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30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</row>
    <row r="420" spans="1:51" x14ac:dyDescent="0.25">
      <c r="A420" s="1"/>
      <c r="B420" s="1"/>
      <c r="C420" s="1"/>
      <c r="D420" s="1"/>
      <c r="E420" s="1"/>
      <c r="F420" s="1"/>
      <c r="G420" s="8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30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</row>
    <row r="421" spans="1:51" x14ac:dyDescent="0.25">
      <c r="A421" s="1"/>
      <c r="B421" s="1"/>
      <c r="C421" s="1"/>
      <c r="D421" s="1"/>
      <c r="E421" s="1"/>
      <c r="F421" s="1"/>
      <c r="G421" s="8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30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</row>
    <row r="422" spans="1:51" x14ac:dyDescent="0.25">
      <c r="A422" s="1"/>
      <c r="B422" s="1"/>
      <c r="C422" s="1"/>
      <c r="D422" s="1"/>
      <c r="E422" s="1"/>
      <c r="F422" s="1"/>
      <c r="G422" s="8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30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</row>
    <row r="423" spans="1:51" x14ac:dyDescent="0.25">
      <c r="A423" s="1"/>
      <c r="B423" s="1"/>
      <c r="C423" s="1"/>
      <c r="D423" s="1"/>
      <c r="E423" s="1"/>
      <c r="F423" s="1"/>
      <c r="G423" s="8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30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</row>
    <row r="424" spans="1:51" x14ac:dyDescent="0.25">
      <c r="A424" s="1"/>
      <c r="B424" s="1"/>
      <c r="C424" s="1"/>
      <c r="D424" s="1"/>
      <c r="E424" s="1"/>
      <c r="F424" s="1"/>
      <c r="G424" s="8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30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</row>
    <row r="425" spans="1:51" x14ac:dyDescent="0.25">
      <c r="A425" s="1"/>
      <c r="B425" s="1"/>
      <c r="C425" s="1"/>
      <c r="D425" s="1"/>
      <c r="E425" s="1"/>
      <c r="F425" s="1"/>
      <c r="G425" s="8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30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</row>
    <row r="426" spans="1:51" x14ac:dyDescent="0.25">
      <c r="A426" s="1"/>
      <c r="B426" s="1"/>
      <c r="C426" s="1"/>
      <c r="D426" s="1"/>
      <c r="E426" s="1"/>
      <c r="F426" s="1"/>
      <c r="G426" s="8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30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</row>
    <row r="427" spans="1:51" x14ac:dyDescent="0.25">
      <c r="A427" s="1"/>
      <c r="B427" s="1"/>
      <c r="C427" s="1"/>
      <c r="D427" s="1"/>
      <c r="E427" s="1"/>
      <c r="F427" s="1"/>
      <c r="G427" s="8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30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</row>
    <row r="428" spans="1:51" x14ac:dyDescent="0.25">
      <c r="A428" s="1"/>
      <c r="B428" s="1"/>
      <c r="C428" s="1"/>
      <c r="D428" s="1"/>
      <c r="E428" s="1"/>
      <c r="F428" s="1"/>
      <c r="G428" s="8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30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</row>
    <row r="429" spans="1:51" x14ac:dyDescent="0.25">
      <c r="A429" s="1"/>
      <c r="B429" s="1"/>
      <c r="C429" s="1"/>
      <c r="D429" s="1"/>
      <c r="E429" s="1"/>
      <c r="F429" s="1"/>
      <c r="G429" s="8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30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</row>
    <row r="430" spans="1:51" x14ac:dyDescent="0.25">
      <c r="A430" s="1"/>
      <c r="B430" s="1"/>
      <c r="C430" s="1"/>
      <c r="D430" s="1"/>
      <c r="E430" s="1"/>
      <c r="F430" s="1"/>
      <c r="G430" s="8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30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</row>
    <row r="431" spans="1:51" x14ac:dyDescent="0.25">
      <c r="A431" s="1"/>
      <c r="B431" s="1"/>
      <c r="C431" s="1"/>
      <c r="D431" s="1"/>
      <c r="E431" s="1"/>
      <c r="F431" s="1"/>
      <c r="G431" s="8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30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</row>
    <row r="432" spans="1:51" x14ac:dyDescent="0.25">
      <c r="A432" s="1"/>
      <c r="B432" s="1"/>
      <c r="C432" s="1"/>
      <c r="D432" s="1"/>
      <c r="E432" s="1"/>
      <c r="F432" s="1"/>
      <c r="G432" s="8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30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</row>
    <row r="433" spans="1:51" x14ac:dyDescent="0.25">
      <c r="A433" s="1"/>
      <c r="B433" s="1"/>
      <c r="C433" s="1"/>
      <c r="D433" s="1"/>
      <c r="E433" s="1"/>
      <c r="F433" s="1"/>
      <c r="G433" s="8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30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</row>
    <row r="434" spans="1:51" x14ac:dyDescent="0.25">
      <c r="A434" s="1"/>
      <c r="B434" s="1"/>
      <c r="C434" s="1"/>
      <c r="D434" s="1"/>
      <c r="E434" s="1"/>
      <c r="F434" s="1"/>
      <c r="G434" s="8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30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</row>
    <row r="435" spans="1:51" x14ac:dyDescent="0.25">
      <c r="A435" s="1"/>
      <c r="B435" s="1"/>
      <c r="C435" s="1"/>
      <c r="D435" s="1"/>
      <c r="E435" s="1"/>
      <c r="F435" s="1"/>
      <c r="G435" s="8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30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</row>
    <row r="436" spans="1:51" x14ac:dyDescent="0.25">
      <c r="A436" s="1"/>
      <c r="B436" s="1"/>
      <c r="C436" s="1"/>
      <c r="D436" s="1"/>
      <c r="E436" s="1"/>
      <c r="F436" s="1"/>
      <c r="G436" s="8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30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</row>
    <row r="437" spans="1:51" x14ac:dyDescent="0.25">
      <c r="A437" s="1"/>
      <c r="B437" s="1"/>
      <c r="C437" s="1"/>
      <c r="D437" s="1"/>
      <c r="E437" s="1"/>
      <c r="F437" s="1"/>
      <c r="G437" s="8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30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</row>
    <row r="438" spans="1:51" x14ac:dyDescent="0.25">
      <c r="A438" s="1"/>
      <c r="B438" s="1"/>
      <c r="C438" s="1"/>
      <c r="D438" s="1"/>
      <c r="E438" s="1"/>
      <c r="F438" s="1"/>
      <c r="G438" s="8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30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</row>
    <row r="439" spans="1:51" x14ac:dyDescent="0.25">
      <c r="A439" s="1"/>
      <c r="B439" s="1"/>
      <c r="C439" s="1"/>
      <c r="D439" s="1"/>
      <c r="E439" s="1"/>
      <c r="F439" s="1"/>
      <c r="G439" s="8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30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</row>
    <row r="440" spans="1:51" x14ac:dyDescent="0.25">
      <c r="A440" s="1"/>
      <c r="B440" s="1"/>
      <c r="C440" s="1"/>
      <c r="D440" s="1"/>
      <c r="E440" s="1"/>
      <c r="F440" s="1"/>
      <c r="G440" s="8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30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</row>
    <row r="441" spans="1:51" x14ac:dyDescent="0.25">
      <c r="A441" s="1"/>
      <c r="B441" s="1"/>
      <c r="C441" s="1"/>
      <c r="D441" s="1"/>
      <c r="E441" s="1"/>
      <c r="F441" s="1"/>
      <c r="G441" s="8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30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</row>
    <row r="442" spans="1:51" x14ac:dyDescent="0.25">
      <c r="A442" s="1"/>
      <c r="B442" s="1"/>
      <c r="C442" s="1"/>
      <c r="D442" s="1"/>
      <c r="E442" s="1"/>
      <c r="F442" s="1"/>
      <c r="G442" s="8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30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</row>
    <row r="443" spans="1:51" x14ac:dyDescent="0.25">
      <c r="A443" s="1"/>
      <c r="B443" s="1"/>
      <c r="C443" s="1"/>
      <c r="D443" s="1"/>
      <c r="E443" s="1"/>
      <c r="F443" s="1"/>
      <c r="G443" s="8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30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</row>
    <row r="444" spans="1:51" x14ac:dyDescent="0.25">
      <c r="A444" s="1"/>
      <c r="B444" s="1"/>
      <c r="C444" s="1"/>
      <c r="D444" s="1"/>
      <c r="E444" s="1"/>
      <c r="F444" s="1"/>
      <c r="G444" s="8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30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</row>
    <row r="445" spans="1:51" x14ac:dyDescent="0.25">
      <c r="A445" s="1"/>
      <c r="B445" s="1"/>
      <c r="C445" s="1"/>
      <c r="D445" s="1"/>
      <c r="E445" s="1"/>
      <c r="F445" s="1"/>
      <c r="G445" s="8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30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</row>
    <row r="446" spans="1:51" x14ac:dyDescent="0.25">
      <c r="A446" s="1"/>
      <c r="B446" s="1"/>
      <c r="C446" s="1"/>
      <c r="D446" s="1"/>
      <c r="E446" s="1"/>
      <c r="F446" s="1"/>
      <c r="G446" s="8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30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</row>
    <row r="447" spans="1:51" x14ac:dyDescent="0.25">
      <c r="A447" s="1"/>
      <c r="B447" s="1"/>
      <c r="C447" s="1"/>
      <c r="D447" s="1"/>
      <c r="E447" s="1"/>
      <c r="F447" s="1"/>
      <c r="G447" s="8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30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</row>
    <row r="448" spans="1:51" x14ac:dyDescent="0.25">
      <c r="A448" s="1"/>
      <c r="B448" s="1"/>
      <c r="C448" s="1"/>
      <c r="D448" s="1"/>
      <c r="E448" s="1"/>
      <c r="F448" s="1"/>
      <c r="G448" s="8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30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</row>
    <row r="449" spans="1:51" x14ac:dyDescent="0.25">
      <c r="A449" s="1"/>
      <c r="B449" s="1"/>
      <c r="C449" s="1"/>
      <c r="D449" s="1"/>
      <c r="E449" s="1"/>
      <c r="F449" s="1"/>
      <c r="G449" s="8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30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</row>
    <row r="450" spans="1:51" x14ac:dyDescent="0.25">
      <c r="A450" s="1"/>
      <c r="B450" s="1"/>
      <c r="C450" s="1"/>
      <c r="D450" s="1"/>
      <c r="E450" s="1"/>
      <c r="F450" s="1"/>
      <c r="G450" s="8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30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</row>
    <row r="451" spans="1:51" x14ac:dyDescent="0.25">
      <c r="A451" s="1"/>
      <c r="B451" s="1"/>
      <c r="C451" s="1"/>
      <c r="D451" s="1"/>
      <c r="E451" s="1"/>
      <c r="F451" s="1"/>
      <c r="G451" s="8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30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</row>
    <row r="452" spans="1:51" x14ac:dyDescent="0.25">
      <c r="A452" s="1"/>
      <c r="B452" s="1"/>
      <c r="C452" s="1"/>
      <c r="D452" s="1"/>
      <c r="E452" s="1"/>
      <c r="F452" s="1"/>
      <c r="G452" s="8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30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</row>
    <row r="453" spans="1:51" x14ac:dyDescent="0.25">
      <c r="A453" s="1"/>
      <c r="B453" s="1"/>
      <c r="C453" s="1"/>
      <c r="D453" s="1"/>
      <c r="E453" s="1"/>
      <c r="F453" s="1"/>
      <c r="G453" s="8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30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</row>
    <row r="454" spans="1:51" x14ac:dyDescent="0.25">
      <c r="A454" s="1"/>
      <c r="B454" s="1"/>
      <c r="C454" s="1"/>
      <c r="D454" s="1"/>
      <c r="E454" s="1"/>
      <c r="F454" s="1"/>
      <c r="G454" s="8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30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</row>
    <row r="455" spans="1:51" x14ac:dyDescent="0.25">
      <c r="A455" s="1"/>
      <c r="B455" s="1"/>
      <c r="C455" s="1"/>
      <c r="D455" s="1"/>
      <c r="E455" s="1"/>
      <c r="F455" s="1"/>
      <c r="G455" s="8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30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</row>
    <row r="456" spans="1:51" x14ac:dyDescent="0.25">
      <c r="A456" s="1"/>
      <c r="B456" s="1"/>
      <c r="C456" s="1"/>
      <c r="D456" s="1"/>
      <c r="E456" s="1"/>
      <c r="F456" s="1"/>
      <c r="G456" s="8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30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</row>
    <row r="457" spans="1:51" x14ac:dyDescent="0.25">
      <c r="A457" s="1"/>
      <c r="B457" s="1"/>
      <c r="C457" s="1"/>
      <c r="D457" s="1"/>
      <c r="E457" s="1"/>
      <c r="F457" s="1"/>
      <c r="G457" s="8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30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</row>
    <row r="458" spans="1:51" x14ac:dyDescent="0.25">
      <c r="A458" s="1"/>
      <c r="B458" s="1"/>
      <c r="C458" s="1"/>
      <c r="D458" s="1"/>
      <c r="E458" s="1"/>
      <c r="F458" s="1"/>
      <c r="G458" s="8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30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</row>
    <row r="459" spans="1:51" x14ac:dyDescent="0.25">
      <c r="A459" s="1"/>
      <c r="B459" s="1"/>
      <c r="C459" s="1"/>
      <c r="D459" s="1"/>
      <c r="E459" s="1"/>
      <c r="F459" s="1"/>
      <c r="G459" s="8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30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</row>
    <row r="460" spans="1:51" x14ac:dyDescent="0.25">
      <c r="A460" s="1"/>
      <c r="B460" s="1"/>
      <c r="C460" s="1"/>
      <c r="D460" s="1"/>
      <c r="E460" s="1"/>
      <c r="F460" s="1"/>
      <c r="G460" s="8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30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</row>
    <row r="461" spans="1:51" x14ac:dyDescent="0.25">
      <c r="A461" s="1"/>
      <c r="B461" s="1"/>
      <c r="C461" s="1"/>
      <c r="D461" s="1"/>
      <c r="E461" s="1"/>
      <c r="F461" s="1"/>
      <c r="G461" s="8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30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</row>
    <row r="462" spans="1:51" x14ac:dyDescent="0.25">
      <c r="A462" s="1"/>
      <c r="B462" s="1"/>
      <c r="C462" s="1"/>
      <c r="D462" s="1"/>
      <c r="E462" s="1"/>
      <c r="F462" s="1"/>
      <c r="G462" s="8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30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</row>
    <row r="463" spans="1:51" x14ac:dyDescent="0.25">
      <c r="A463" s="1"/>
      <c r="B463" s="1"/>
      <c r="C463" s="1"/>
      <c r="D463" s="1"/>
      <c r="E463" s="1"/>
      <c r="F463" s="1"/>
      <c r="G463" s="8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30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</row>
    <row r="464" spans="1:51" x14ac:dyDescent="0.25">
      <c r="A464" s="1"/>
      <c r="B464" s="1"/>
      <c r="C464" s="1"/>
      <c r="D464" s="1"/>
      <c r="E464" s="1"/>
      <c r="F464" s="1"/>
      <c r="G464" s="8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30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</row>
    <row r="465" spans="1:51" x14ac:dyDescent="0.25">
      <c r="A465" s="1"/>
      <c r="B465" s="1"/>
      <c r="C465" s="1"/>
      <c r="D465" s="1"/>
      <c r="E465" s="1"/>
      <c r="F465" s="1"/>
      <c r="G465" s="8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30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</row>
    <row r="466" spans="1:51" x14ac:dyDescent="0.25">
      <c r="A466" s="1"/>
      <c r="B466" s="1"/>
      <c r="C466" s="1"/>
      <c r="D466" s="1"/>
      <c r="E466" s="1"/>
      <c r="F466" s="1"/>
      <c r="G466" s="8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30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</row>
    <row r="467" spans="1:51" x14ac:dyDescent="0.25">
      <c r="A467" s="1"/>
      <c r="B467" s="1"/>
      <c r="C467" s="1"/>
      <c r="D467" s="1"/>
      <c r="E467" s="1"/>
      <c r="F467" s="1"/>
      <c r="G467" s="8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30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</row>
    <row r="468" spans="1:51" x14ac:dyDescent="0.25">
      <c r="A468" s="1"/>
      <c r="B468" s="1"/>
      <c r="C468" s="1"/>
      <c r="D468" s="1"/>
      <c r="E468" s="1"/>
      <c r="F468" s="1"/>
      <c r="G468" s="8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30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</row>
    <row r="469" spans="1:51" x14ac:dyDescent="0.25">
      <c r="A469" s="1"/>
      <c r="B469" s="1"/>
      <c r="C469" s="1"/>
      <c r="D469" s="1"/>
      <c r="E469" s="1"/>
      <c r="F469" s="1"/>
      <c r="G469" s="8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30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</row>
    <row r="470" spans="1:51" x14ac:dyDescent="0.25">
      <c r="A470" s="1"/>
      <c r="B470" s="1"/>
      <c r="C470" s="1"/>
      <c r="D470" s="1"/>
      <c r="E470" s="1"/>
      <c r="F470" s="1"/>
      <c r="G470" s="8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30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</row>
    <row r="471" spans="1:51" x14ac:dyDescent="0.25">
      <c r="A471" s="1"/>
      <c r="B471" s="1"/>
      <c r="C471" s="1"/>
      <c r="D471" s="1"/>
      <c r="E471" s="1"/>
      <c r="F471" s="1"/>
      <c r="G471" s="8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30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</row>
    <row r="472" spans="1:51" x14ac:dyDescent="0.25">
      <c r="A472" s="1"/>
      <c r="B472" s="1"/>
      <c r="C472" s="1"/>
      <c r="D472" s="1"/>
      <c r="E472" s="1"/>
      <c r="F472" s="1"/>
      <c r="G472" s="8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30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</row>
    <row r="473" spans="1:51" x14ac:dyDescent="0.25">
      <c r="A473" s="1"/>
      <c r="B473" s="1"/>
      <c r="C473" s="1"/>
      <c r="D473" s="1"/>
      <c r="E473" s="1"/>
      <c r="F473" s="1"/>
      <c r="G473" s="8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30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</row>
    <row r="474" spans="1:51" x14ac:dyDescent="0.25">
      <c r="A474" s="1"/>
      <c r="B474" s="1"/>
      <c r="C474" s="1"/>
      <c r="D474" s="1"/>
      <c r="E474" s="1"/>
      <c r="F474" s="1"/>
      <c r="G474" s="8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30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</row>
    <row r="475" spans="1:51" x14ac:dyDescent="0.25">
      <c r="A475" s="1"/>
      <c r="B475" s="1"/>
      <c r="C475" s="1"/>
      <c r="D475" s="1"/>
      <c r="E475" s="1"/>
      <c r="F475" s="1"/>
      <c r="G475" s="8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30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</row>
    <row r="476" spans="1:51" x14ac:dyDescent="0.25">
      <c r="A476" s="1"/>
      <c r="B476" s="1"/>
      <c r="C476" s="1"/>
      <c r="D476" s="1"/>
      <c r="E476" s="1"/>
      <c r="F476" s="1"/>
      <c r="G476" s="8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30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</row>
    <row r="477" spans="1:51" x14ac:dyDescent="0.25">
      <c r="A477" s="1"/>
      <c r="B477" s="1"/>
      <c r="C477" s="1"/>
      <c r="D477" s="1"/>
      <c r="E477" s="1"/>
      <c r="F477" s="1"/>
      <c r="G477" s="8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30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</row>
    <row r="478" spans="1:51" x14ac:dyDescent="0.25">
      <c r="A478" s="1"/>
      <c r="B478" s="1"/>
      <c r="C478" s="1"/>
      <c r="D478" s="1"/>
      <c r="E478" s="1"/>
      <c r="F478" s="1"/>
      <c r="G478" s="8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30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</row>
    <row r="479" spans="1:51" x14ac:dyDescent="0.25">
      <c r="A479" s="1"/>
      <c r="B479" s="1"/>
      <c r="C479" s="1"/>
      <c r="D479" s="1"/>
      <c r="E479" s="1"/>
      <c r="F479" s="1"/>
      <c r="G479" s="8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30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</row>
    <row r="480" spans="1:51" x14ac:dyDescent="0.25">
      <c r="A480" s="1"/>
      <c r="B480" s="1"/>
      <c r="C480" s="1"/>
      <c r="D480" s="1"/>
      <c r="E480" s="1"/>
      <c r="F480" s="1"/>
      <c r="G480" s="8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30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</row>
    <row r="481" spans="1:51" x14ac:dyDescent="0.25">
      <c r="A481" s="1"/>
      <c r="B481" s="1"/>
      <c r="C481" s="1"/>
      <c r="D481" s="1"/>
      <c r="E481" s="1"/>
      <c r="F481" s="1"/>
      <c r="G481" s="8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30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</row>
    <row r="482" spans="1:51" x14ac:dyDescent="0.25">
      <c r="A482" s="1"/>
      <c r="B482" s="1"/>
      <c r="C482" s="1"/>
      <c r="D482" s="1"/>
      <c r="E482" s="1"/>
      <c r="F482" s="1"/>
      <c r="G482" s="8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30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</row>
    <row r="483" spans="1:51" x14ac:dyDescent="0.25">
      <c r="A483" s="1"/>
      <c r="B483" s="1"/>
      <c r="C483" s="1"/>
      <c r="D483" s="1"/>
      <c r="E483" s="1"/>
      <c r="F483" s="1"/>
      <c r="G483" s="8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30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</row>
    <row r="484" spans="1:51" x14ac:dyDescent="0.25">
      <c r="A484" s="1"/>
      <c r="B484" s="1"/>
      <c r="C484" s="1"/>
      <c r="D484" s="1"/>
      <c r="E484" s="1"/>
      <c r="F484" s="1"/>
      <c r="G484" s="8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30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</row>
    <row r="485" spans="1:51" x14ac:dyDescent="0.25">
      <c r="A485" s="1"/>
      <c r="B485" s="1"/>
      <c r="C485" s="1"/>
      <c r="D485" s="1"/>
      <c r="E485" s="1"/>
      <c r="F485" s="1"/>
      <c r="G485" s="8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30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</row>
    <row r="486" spans="1:51" x14ac:dyDescent="0.25">
      <c r="A486" s="1"/>
      <c r="B486" s="1"/>
      <c r="C486" s="1"/>
      <c r="D486" s="1"/>
      <c r="E486" s="1"/>
      <c r="F486" s="1"/>
      <c r="G486" s="8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30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</row>
    <row r="487" spans="1:51" x14ac:dyDescent="0.25">
      <c r="A487" s="1"/>
      <c r="B487" s="1"/>
      <c r="C487" s="1"/>
      <c r="D487" s="1"/>
      <c r="E487" s="1"/>
      <c r="F487" s="1"/>
      <c r="G487" s="8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30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</row>
    <row r="488" spans="1:51" x14ac:dyDescent="0.25">
      <c r="A488" s="1"/>
      <c r="B488" s="1"/>
      <c r="C488" s="1"/>
      <c r="D488" s="1"/>
      <c r="E488" s="1"/>
      <c r="F488" s="1"/>
      <c r="G488" s="8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30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</row>
    <row r="489" spans="1:51" x14ac:dyDescent="0.25">
      <c r="A489" s="1"/>
      <c r="B489" s="1"/>
      <c r="C489" s="1"/>
      <c r="D489" s="1"/>
      <c r="E489" s="1"/>
      <c r="F489" s="1"/>
      <c r="G489" s="8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30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</row>
    <row r="490" spans="1:51" x14ac:dyDescent="0.25">
      <c r="A490" s="1"/>
      <c r="B490" s="1"/>
      <c r="C490" s="1"/>
      <c r="D490" s="1"/>
      <c r="E490" s="1"/>
      <c r="F490" s="1"/>
      <c r="G490" s="8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30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</row>
    <row r="491" spans="1:51" x14ac:dyDescent="0.25">
      <c r="A491" s="1"/>
      <c r="B491" s="1"/>
      <c r="C491" s="1"/>
      <c r="D491" s="1"/>
      <c r="E491" s="1"/>
      <c r="F491" s="1"/>
      <c r="G491" s="8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30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</row>
    <row r="492" spans="1:51" x14ac:dyDescent="0.25">
      <c r="A492" s="1"/>
      <c r="B492" s="1"/>
      <c r="C492" s="1"/>
      <c r="D492" s="1"/>
      <c r="E492" s="1"/>
      <c r="F492" s="1"/>
      <c r="G492" s="8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30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</row>
    <row r="493" spans="1:51" x14ac:dyDescent="0.25">
      <c r="A493" s="1"/>
      <c r="B493" s="1"/>
      <c r="C493" s="1"/>
      <c r="D493" s="1"/>
      <c r="E493" s="1"/>
      <c r="F493" s="1"/>
      <c r="G493" s="8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30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</row>
    <row r="494" spans="1:51" x14ac:dyDescent="0.25">
      <c r="A494" s="1"/>
      <c r="B494" s="1"/>
      <c r="C494" s="1"/>
      <c r="D494" s="1"/>
      <c r="E494" s="1"/>
      <c r="F494" s="1"/>
      <c r="G494" s="8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30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</row>
    <row r="495" spans="1:51" x14ac:dyDescent="0.25">
      <c r="A495" s="1"/>
      <c r="B495" s="1"/>
      <c r="C495" s="1"/>
      <c r="D495" s="1"/>
      <c r="E495" s="1"/>
      <c r="F495" s="1"/>
      <c r="G495" s="8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30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</row>
    <row r="496" spans="1:51" x14ac:dyDescent="0.25">
      <c r="A496" s="1"/>
      <c r="B496" s="1"/>
      <c r="C496" s="1"/>
      <c r="D496" s="1"/>
      <c r="E496" s="1"/>
      <c r="F496" s="1"/>
      <c r="G496" s="8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30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</row>
    <row r="497" spans="1:51" x14ac:dyDescent="0.25">
      <c r="A497" s="1"/>
      <c r="B497" s="1"/>
      <c r="C497" s="1"/>
      <c r="D497" s="1"/>
      <c r="E497" s="1"/>
      <c r="F497" s="1"/>
      <c r="G497" s="8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30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</row>
    <row r="498" spans="1:51" x14ac:dyDescent="0.25">
      <c r="A498" s="1"/>
      <c r="B498" s="1"/>
      <c r="C498" s="1"/>
      <c r="D498" s="1"/>
      <c r="E498" s="1"/>
      <c r="F498" s="1"/>
      <c r="G498" s="8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30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</row>
    <row r="499" spans="1:51" x14ac:dyDescent="0.25">
      <c r="A499" s="1"/>
      <c r="B499" s="1"/>
      <c r="C499" s="1"/>
      <c r="D499" s="1"/>
      <c r="E499" s="1"/>
      <c r="F499" s="1"/>
      <c r="G499" s="8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30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</row>
    <row r="500" spans="1:51" x14ac:dyDescent="0.25">
      <c r="A500" s="1"/>
      <c r="B500" s="1"/>
      <c r="C500" s="1"/>
      <c r="D500" s="1"/>
      <c r="E500" s="1"/>
      <c r="F500" s="1"/>
      <c r="G500" s="8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30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</row>
  </sheetData>
  <autoFilter ref="A3:AH26" xr:uid="{70C937BD-301B-47C0-B95B-7CE41602CA6F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2025-08-25T12:49:19Z</dcterms:created>
  <dcterms:modified xsi:type="dcterms:W3CDTF">2025-08-26T13:12:59Z</dcterms:modified>
</cp:coreProperties>
</file>