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4837676-B186-49C7-9BF5-44AE96F718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Y489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484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Y321" i="1" s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Y315" i="1" s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X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7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H516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508" i="1" s="1"/>
  <c r="BN27" i="1"/>
  <c r="Y507" i="1" s="1"/>
  <c r="Z27" i="1"/>
  <c r="Z32" i="1" s="1"/>
  <c r="BP31" i="1"/>
  <c r="BN31" i="1"/>
  <c r="Z31" i="1"/>
  <c r="Y33" i="1"/>
  <c r="Y36" i="1"/>
  <c r="Y510" i="1" s="1"/>
  <c r="BP35" i="1"/>
  <c r="BN35" i="1"/>
  <c r="Z35" i="1"/>
  <c r="Z36" i="1" s="1"/>
  <c r="Y37" i="1"/>
  <c r="BP29" i="1"/>
  <c r="BN29" i="1"/>
  <c r="Z29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Y231" i="1"/>
  <c r="Y240" i="1"/>
  <c r="Y247" i="1"/>
  <c r="Y256" i="1"/>
  <c r="Y265" i="1"/>
  <c r="Y272" i="1"/>
  <c r="Y277" i="1"/>
  <c r="Y281" i="1"/>
  <c r="Y286" i="1"/>
  <c r="R516" i="1"/>
  <c r="Y297" i="1"/>
  <c r="BP300" i="1"/>
  <c r="BN300" i="1"/>
  <c r="Z300" i="1"/>
  <c r="Z306" i="1" s="1"/>
  <c r="BP304" i="1"/>
  <c r="BN304" i="1"/>
  <c r="Z304" i="1"/>
  <c r="BP312" i="1"/>
  <c r="BN312" i="1"/>
  <c r="Z312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Y341" i="1"/>
  <c r="T516" i="1"/>
  <c r="Y352" i="1"/>
  <c r="BP345" i="1"/>
  <c r="BN345" i="1"/>
  <c r="Z345" i="1"/>
  <c r="BP349" i="1"/>
  <c r="BN349" i="1"/>
  <c r="Z349" i="1"/>
  <c r="BP361" i="1"/>
  <c r="BN361" i="1"/>
  <c r="Z361" i="1"/>
  <c r="Z362" i="1" s="1"/>
  <c r="Y363" i="1"/>
  <c r="Y366" i="1"/>
  <c r="BP365" i="1"/>
  <c r="BN365" i="1"/>
  <c r="Z365" i="1"/>
  <c r="Z366" i="1" s="1"/>
  <c r="Y367" i="1"/>
  <c r="Y373" i="1"/>
  <c r="BP370" i="1"/>
  <c r="BN370" i="1"/>
  <c r="Z370" i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BP433" i="1"/>
  <c r="BN433" i="1"/>
  <c r="Z433" i="1"/>
  <c r="BP436" i="1"/>
  <c r="BN436" i="1"/>
  <c r="Z436" i="1"/>
  <c r="BP440" i="1"/>
  <c r="BN440" i="1"/>
  <c r="Z440" i="1"/>
  <c r="BP493" i="1"/>
  <c r="BN493" i="1"/>
  <c r="Z493" i="1"/>
  <c r="Z494" i="1" s="1"/>
  <c r="Y495" i="1"/>
  <c r="Y500" i="1"/>
  <c r="BP497" i="1"/>
  <c r="BN497" i="1"/>
  <c r="Z497" i="1"/>
  <c r="Z499" i="1" s="1"/>
  <c r="Y499" i="1"/>
  <c r="D516" i="1"/>
  <c r="L516" i="1"/>
  <c r="U516" i="1"/>
  <c r="H9" i="1"/>
  <c r="B516" i="1"/>
  <c r="X507" i="1"/>
  <c r="X508" i="1"/>
  <c r="X510" i="1"/>
  <c r="Y24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6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6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6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6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Z242" i="1"/>
  <c r="Z247" i="1" s="1"/>
  <c r="BN242" i="1"/>
  <c r="BP242" i="1"/>
  <c r="Z243" i="1"/>
  <c r="BN243" i="1"/>
  <c r="Z245" i="1"/>
  <c r="BN245" i="1"/>
  <c r="Z252" i="1"/>
  <c r="Z256" i="1" s="1"/>
  <c r="BN252" i="1"/>
  <c r="Z254" i="1"/>
  <c r="BN254" i="1"/>
  <c r="M516" i="1"/>
  <c r="Z262" i="1"/>
  <c r="Z264" i="1" s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Z296" i="1" s="1"/>
  <c r="BN289" i="1"/>
  <c r="BP289" i="1"/>
  <c r="Z291" i="1"/>
  <c r="BN291" i="1"/>
  <c r="Z293" i="1"/>
  <c r="BN293" i="1"/>
  <c r="Z295" i="1"/>
  <c r="BN295" i="1"/>
  <c r="Y296" i="1"/>
  <c r="Y307" i="1"/>
  <c r="BP302" i="1"/>
  <c r="BN302" i="1"/>
  <c r="Z302" i="1"/>
  <c r="Y306" i="1"/>
  <c r="BP310" i="1"/>
  <c r="BN310" i="1"/>
  <c r="Z310" i="1"/>
  <c r="Z314" i="1" s="1"/>
  <c r="Y314" i="1"/>
  <c r="Z320" i="1"/>
  <c r="BP318" i="1"/>
  <c r="BN318" i="1"/>
  <c r="Z318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Z340" i="1" s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62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6" i="1"/>
  <c r="BN446" i="1"/>
  <c r="Z446" i="1"/>
  <c r="Y448" i="1"/>
  <c r="Y453" i="1"/>
  <c r="BP450" i="1"/>
  <c r="BN450" i="1"/>
  <c r="Z450" i="1"/>
  <c r="Z453" i="1" s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Y470" i="1"/>
  <c r="BP476" i="1"/>
  <c r="BN476" i="1"/>
  <c r="Z476" i="1"/>
  <c r="Y516" i="1"/>
  <c r="V516" i="1"/>
  <c r="Y401" i="1"/>
  <c r="Y412" i="1"/>
  <c r="BP442" i="1"/>
  <c r="BN442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94" i="1"/>
  <c r="AB516" i="1"/>
  <c r="Y504" i="1"/>
  <c r="BP503" i="1"/>
  <c r="BN503" i="1"/>
  <c r="Z503" i="1"/>
  <c r="Z504" i="1" s="1"/>
  <c r="Y505" i="1"/>
  <c r="AA516" i="1"/>
  <c r="Y509" i="1" l="1"/>
  <c r="X509" i="1"/>
  <c r="Z333" i="1"/>
  <c r="Z327" i="1"/>
  <c r="Z478" i="1"/>
  <c r="Z463" i="1"/>
  <c r="Z271" i="1"/>
  <c r="Z215" i="1"/>
  <c r="Z121" i="1"/>
  <c r="Z80" i="1"/>
  <c r="Z58" i="1"/>
  <c r="Z511" i="1" s="1"/>
  <c r="Y506" i="1"/>
  <c r="Z447" i="1"/>
  <c r="Z373" i="1"/>
  <c r="Z352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<sst xmlns="http://schemas.openxmlformats.org/spreadsheetml/2006/main" count="2241" uniqueCount="798">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</sst>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6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40</v>
      </c>
      <c r="Y42" s="56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28.518518518518519</v>
      </c>
      <c r="Y44" s="561">
        <f>IFERROR(Y41/H41,"0")+IFERROR(Y42/H42,"0")+IFERROR(Y43/H43,"0")</f>
        <v>29</v>
      </c>
      <c r="Z44" s="561">
        <f>IFERROR(IF(Z41="",0,Z41),"0")+IFERROR(IF(Z42="",0,Z42),"0")+IFERROR(IF(Z43="",0,Z43),"0")</f>
        <v>0.45082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240</v>
      </c>
      <c r="Y45" s="561">
        <f>IFERROR(SUM(Y41:Y43),"0")</f>
        <v>245.20000000000002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114</v>
      </c>
      <c r="Y58" s="561">
        <f>IFERROR(Y52/H52,"0")+IFERROR(Y53/H53,"0")+IFERROR(Y54/H54,"0")+IFERROR(Y55/H55,"0")+IFERROR(Y56/H56,"0")+IFERROR(Y57/H57,"0")</f>
        <v>114</v>
      </c>
      <c r="Z58" s="561">
        <f>IFERROR(IF(Z52="",0,Z52),"0")+IFERROR(IF(Z53="",0,Z53),"0")+IFERROR(IF(Z54="",0,Z54),"0")+IFERROR(IF(Z55="",0,Z55),"0")+IFERROR(IF(Z56="",0,Z56),"0")+IFERROR(IF(Z57="",0,Z57),"0")</f>
        <v>1.6657200000000001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916.2</v>
      </c>
      <c r="Y59" s="561">
        <f>IFERROR(SUM(Y52:Y57),"0")</f>
        <v>916.2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691.2</v>
      </c>
      <c r="Y61" s="560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54</v>
      </c>
      <c r="Y64" s="560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84</v>
      </c>
      <c r="Y65" s="561">
        <f>IFERROR(Y61/H61,"0")+IFERROR(Y62/H62,"0")+IFERROR(Y63/H63,"0")+IFERROR(Y64/H64,"0")</f>
        <v>84</v>
      </c>
      <c r="Z65" s="561">
        <f>IFERROR(IF(Z61="",0,Z61),"0")+IFERROR(IF(Z62="",0,Z62),"0")+IFERROR(IF(Z63="",0,Z63),"0")+IFERROR(IF(Z64="",0,Z64),"0")</f>
        <v>1.3449200000000001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745.2</v>
      </c>
      <c r="Y66" s="561">
        <f>IFERROR(SUM(Y61:Y64),"0")</f>
        <v>745.2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21.6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22.47</v>
      </c>
      <c r="BN89" s="64">
        <f>IFERROR(Y89*I89/H89,"0")</f>
        <v>22.47</v>
      </c>
      <c r="BO89" s="64">
        <f>IFERROR(1/J89*(X89/H89),"0")</f>
        <v>3.125E-2</v>
      </c>
      <c r="BP89" s="64">
        <f>IFERROR(1/J89*(Y89/H89),"0")</f>
        <v>3.125E-2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9</v>
      </c>
      <c r="Y91" s="560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4</v>
      </c>
      <c r="Y92" s="561">
        <f>IFERROR(Y89/H89,"0")+IFERROR(Y90/H90,"0")+IFERROR(Y91/H91,"0")</f>
        <v>4</v>
      </c>
      <c r="Z92" s="561">
        <f>IFERROR(IF(Z89="",0,Z89),"0")+IFERROR(IF(Z90="",0,Z90),"0")+IFERROR(IF(Z91="",0,Z91),"0")</f>
        <v>5.6000000000000001E-2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30.6</v>
      </c>
      <c r="Y93" s="561">
        <f>IFERROR(SUM(Y89:Y91),"0")</f>
        <v>30.6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40.5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5</v>
      </c>
      <c r="Y121" s="561">
        <f>IFERROR(Y117/H117,"0")+IFERROR(Y118/H118,"0")+IFERROR(Y119/H119,"0")+IFERROR(Y120/H120,"0")</f>
        <v>5</v>
      </c>
      <c r="Z121" s="561">
        <f>IFERROR(IF(Z117="",0,Z117),"0")+IFERROR(IF(Z118="",0,Z118),"0")+IFERROR(IF(Z119="",0,Z119),"0")+IFERROR(IF(Z120="",0,Z120),"0")</f>
        <v>9.4899999999999998E-2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40.5</v>
      </c>
      <c r="Y122" s="561">
        <f>IFERROR(SUM(Y117:Y120),"0")</f>
        <v>40.5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27</v>
      </c>
      <c r="Y152" s="560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28.755000000000003</v>
      </c>
      <c r="BN152" s="64">
        <f>IFERROR(Y152*I152/H152,"0")</f>
        <v>28.755000000000003</v>
      </c>
      <c r="BO152" s="64">
        <f>IFERROR(1/J152*(X152/H152),"0")</f>
        <v>4.6875E-2</v>
      </c>
      <c r="BP152" s="64">
        <f>IFERROR(1/J152*(Y152/H152),"0")</f>
        <v>4.6875E-2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3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27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100</v>
      </c>
      <c r="Y252" s="560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9.2592592592592595</v>
      </c>
      <c r="Y256" s="561">
        <f>IFERROR(Y251/H251,"0")+IFERROR(Y252/H252,"0")+IFERROR(Y253/H253,"0")+IFERROR(Y254/H254,"0")+IFERROR(Y255/H255,"0")</f>
        <v>10</v>
      </c>
      <c r="Z256" s="561">
        <f>IFERROR(IF(Z251="",0,Z251),"0")+IFERROR(IF(Z252="",0,Z252),"0")+IFERROR(IF(Z253="",0,Z253),"0")+IFERROR(IF(Z254="",0,Z254),"0")+IFERROR(IF(Z255="",0,Z255),"0")</f>
        <v>0.1898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100</v>
      </c>
      <c r="Y257" s="561">
        <f>IFERROR(SUM(Y251:Y255),"0")</f>
        <v>108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32.4</v>
      </c>
      <c r="Y290" s="560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33.704999999999991</v>
      </c>
      <c r="BN290" s="64">
        <f t="shared" si="39"/>
        <v>33.705000000000005</v>
      </c>
      <c r="BO290" s="64">
        <f t="shared" si="40"/>
        <v>4.6874999999999993E-2</v>
      </c>
      <c r="BP290" s="64">
        <f t="shared" si="41"/>
        <v>4.6875000000000007E-2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300</v>
      </c>
      <c r="Y291" s="560">
        <f t="shared" si="37"/>
        <v>302.40000000000003</v>
      </c>
      <c r="Z291" s="36">
        <f>IFERROR(IF(Y291=0,"",ROUNDUP(Y291/H291,0)*0.01898),"")</f>
        <v>0.53144000000000002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312.08333333333331</v>
      </c>
      <c r="BN291" s="64">
        <f t="shared" si="39"/>
        <v>314.58000000000004</v>
      </c>
      <c r="BO291" s="64">
        <f t="shared" si="40"/>
        <v>0.43402777777777773</v>
      </c>
      <c r="BP291" s="64">
        <f t="shared" si="41"/>
        <v>0.4375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20</v>
      </c>
      <c r="Y295" s="560">
        <f t="shared" si="37"/>
        <v>20</v>
      </c>
      <c r="Z295" s="36">
        <f>IFERROR(IF(Y295=0,"",ROUNDUP(Y295/H295,0)*0.00902),"")</f>
        <v>4.5100000000000001E-2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21.05</v>
      </c>
      <c r="BN295" s="64">
        <f t="shared" si="39"/>
        <v>21.05</v>
      </c>
      <c r="BO295" s="64">
        <f t="shared" si="40"/>
        <v>3.787878787878788E-2</v>
      </c>
      <c r="BP295" s="64">
        <f t="shared" si="41"/>
        <v>3.787878787878788E-2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35.777777777777771</v>
      </c>
      <c r="Y296" s="561">
        <f>IFERROR(Y289/H289,"0")+IFERROR(Y290/H290,"0")+IFERROR(Y291/H291,"0")+IFERROR(Y292/H292,"0")+IFERROR(Y293/H293,"0")+IFERROR(Y294/H294,"0")+IFERROR(Y295/H295,"0")</f>
        <v>36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0.63348000000000004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352.4</v>
      </c>
      <c r="Y297" s="561">
        <f>IFERROR(SUM(Y289:Y295),"0")</f>
        <v>354.80000000000007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100</v>
      </c>
      <c r="Y299" s="560">
        <f t="shared" ref="Y299:Y305" si="42">IFERROR(IF(X299="",0,CEILING((X299/$H299),1)*$H299),"")</f>
        <v>100.80000000000001</v>
      </c>
      <c r="Z299" s="36">
        <f>IFERROR(IF(Y299=0,"",ROUNDUP(Y299/H299,0)*0.00902),"")</f>
        <v>0.21648000000000001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106.42857142857143</v>
      </c>
      <c r="BN299" s="64">
        <f t="shared" ref="BN299:BN305" si="44">IFERROR(Y299*I299/H299,"0")</f>
        <v>107.28</v>
      </c>
      <c r="BO299" s="64">
        <f t="shared" ref="BO299:BO305" si="45">IFERROR(1/J299*(X299/H299),"0")</f>
        <v>0.18037518037518038</v>
      </c>
      <c r="BP299" s="64">
        <f t="shared" ref="BP299:BP305" si="46">IFERROR(1/J299*(Y299/H299),"0")</f>
        <v>0.18181818181818182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60</v>
      </c>
      <c r="Y300" s="560">
        <f t="shared" si="42"/>
        <v>63</v>
      </c>
      <c r="Z300" s="36">
        <f>IFERROR(IF(Y300=0,"",ROUNDUP(Y300/H300,0)*0.00902),"")</f>
        <v>0.1353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63.857142857142854</v>
      </c>
      <c r="BN300" s="64">
        <f t="shared" si="44"/>
        <v>67.049999999999983</v>
      </c>
      <c r="BO300" s="64">
        <f t="shared" si="45"/>
        <v>0.10822510822510822</v>
      </c>
      <c r="BP300" s="64">
        <f t="shared" si="46"/>
        <v>0.11363636363636365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38.095238095238095</v>
      </c>
      <c r="Y306" s="561">
        <f>IFERROR(Y299/H299,"0")+IFERROR(Y300/H300,"0")+IFERROR(Y301/H301,"0")+IFERROR(Y302/H302,"0")+IFERROR(Y303/H303,"0")+IFERROR(Y304/H304,"0")+IFERROR(Y305/H305,"0")</f>
        <v>39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0.35177999999999998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160</v>
      </c>
      <c r="Y307" s="561">
        <f>IFERROR(SUM(Y299:Y305),"0")</f>
        <v>163.80000000000001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3000</v>
      </c>
      <c r="Y309" s="560">
        <f>IFERROR(IF(X309="",0,CEILING((X309/$H309),1)*$H309),"")</f>
        <v>3003</v>
      </c>
      <c r="Z309" s="36">
        <f>IFERROR(IF(Y309=0,"",ROUNDUP(Y309/H309,0)*0.01898),"")</f>
        <v>7.3073000000000006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3197.3076923076928</v>
      </c>
      <c r="BN309" s="64">
        <f>IFERROR(Y309*I309/H309,"0")</f>
        <v>3200.5050000000006</v>
      </c>
      <c r="BO309" s="64">
        <f>IFERROR(1/J309*(X309/H309),"0")</f>
        <v>6.009615384615385</v>
      </c>
      <c r="BP309" s="64">
        <f>IFERROR(1/J309*(Y309/H309),"0")</f>
        <v>6.015625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384.61538461538464</v>
      </c>
      <c r="Y314" s="561">
        <f>IFERROR(Y309/H309,"0")+IFERROR(Y310/H310,"0")+IFERROR(Y311/H311,"0")+IFERROR(Y312/H312,"0")+IFERROR(Y313/H313,"0")</f>
        <v>385</v>
      </c>
      <c r="Z314" s="561">
        <f>IFERROR(IF(Z309="",0,Z309),"0")+IFERROR(IF(Z310="",0,Z310),"0")+IFERROR(IF(Z311="",0,Z311),"0")+IFERROR(IF(Z312="",0,Z312),"0")+IFERROR(IF(Z313="",0,Z313),"0")</f>
        <v>7.3073000000000006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3000</v>
      </c>
      <c r="Y315" s="561">
        <f>IFERROR(SUM(Y309:Y313),"0")</f>
        <v>3003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15.6</v>
      </c>
      <c r="Y318" s="560">
        <f>IFERROR(IF(X318="",0,CEILING((X318/$H318),1)*$H318),"")</f>
        <v>15.6</v>
      </c>
      <c r="Z318" s="36">
        <f>IFERROR(IF(Y318=0,"",ROUNDUP(Y318/H318,0)*0.01898),"")</f>
        <v>3.7960000000000001E-2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16.638000000000002</v>
      </c>
      <c r="BN318" s="64">
        <f>IFERROR(Y318*I318/H318,"0")</f>
        <v>16.638000000000002</v>
      </c>
      <c r="BO318" s="64">
        <f>IFERROR(1/J318*(X318/H318),"0")</f>
        <v>3.125E-2</v>
      </c>
      <c r="BP318" s="64">
        <f>IFERROR(1/J318*(Y318/H318),"0")</f>
        <v>3.125E-2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2</v>
      </c>
      <c r="Y320" s="561">
        <f>IFERROR(Y317/H317,"0")+IFERROR(Y318/H318,"0")+IFERROR(Y319/H319,"0")</f>
        <v>2</v>
      </c>
      <c r="Z320" s="561">
        <f>IFERROR(IF(Z317="",0,Z317),"0")+IFERROR(IF(Z318="",0,Z318),"0")+IFERROR(IF(Z319="",0,Z319),"0")</f>
        <v>3.7960000000000001E-2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15.6</v>
      </c>
      <c r="Y321" s="561">
        <f>IFERROR(SUM(Y317:Y319),"0")</f>
        <v>15.6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50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300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71.333333333333329</v>
      </c>
      <c r="Y352" s="561">
        <f>IFERROR(Y345/H345,"0")+IFERROR(Y346/H346,"0")+IFERROR(Y347/H347,"0")+IFERROR(Y348/H348,"0")+IFERROR(Y349/H349,"0")+IFERROR(Y350/H350,"0")+IFERROR(Y351/H351,"0")</f>
        <v>72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1.5659999999999998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1070</v>
      </c>
      <c r="Y353" s="561">
        <f>IFERROR(SUM(Y345:Y351),"0")</f>
        <v>1080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45</v>
      </c>
      <c r="Y361" s="560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47.594999999999999</v>
      </c>
      <c r="BN361" s="64">
        <f>IFERROR(Y361*I361/H361,"0")</f>
        <v>47.594999999999999</v>
      </c>
      <c r="BO361" s="64">
        <f>IFERROR(1/J361*(X361/H361),"0")</f>
        <v>7.8125E-2</v>
      </c>
      <c r="BP361" s="64">
        <f>IFERROR(1/J361*(Y361/H361),"0")</f>
        <v>7.8125E-2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5</v>
      </c>
      <c r="Y362" s="561">
        <f>IFERROR(Y360/H360,"0")+IFERROR(Y361/H361,"0")</f>
        <v>5</v>
      </c>
      <c r="Z362" s="561">
        <f>IFERROR(IF(Z360="",0,Z360),"0")+IFERROR(IF(Z361="",0,Z361),"0")</f>
        <v>9.4899999999999998E-2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45</v>
      </c>
      <c r="Y363" s="561">
        <f>IFERROR(SUM(Y360:Y361),"0")</f>
        <v>45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200</v>
      </c>
      <c r="Y433" s="560">
        <f t="shared" ref="Y433:Y446" si="58">IFERROR(IF(X433="",0,CEILING((X433/$H433),1)*$H433),"")</f>
        <v>200.64000000000001</v>
      </c>
      <c r="Z433" s="36">
        <f t="shared" ref="Z433:Z439" si="59">IFERROR(IF(Y433=0,"",ROUNDUP(Y433/H433,0)*0.01196),"")</f>
        <v>0.45448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213.63636363636363</v>
      </c>
      <c r="BN433" s="64">
        <f t="shared" ref="BN433:BN446" si="61">IFERROR(Y433*I433/H433,"0")</f>
        <v>214.32</v>
      </c>
      <c r="BO433" s="64">
        <f t="shared" ref="BO433:BO446" si="62">IFERROR(1/J433*(X433/H433),"0")</f>
        <v>0.36421911421911418</v>
      </c>
      <c r="BP433" s="64">
        <f t="shared" ref="BP433:BP446" si="63">IFERROR(1/J433*(Y433/H433),"0")</f>
        <v>0.36538461538461542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300</v>
      </c>
      <c r="Y438" s="560">
        <f t="shared" si="58"/>
        <v>300.96000000000004</v>
      </c>
      <c r="Z438" s="36">
        <f t="shared" si="59"/>
        <v>0.68171999999999999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320.45454545454544</v>
      </c>
      <c r="BN438" s="64">
        <f t="shared" si="61"/>
        <v>321.48</v>
      </c>
      <c r="BO438" s="64">
        <f t="shared" si="62"/>
        <v>0.54632867132867136</v>
      </c>
      <c r="BP438" s="64">
        <f t="shared" si="63"/>
        <v>0.54807692307692313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94.696969696969688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1.1362000000000001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500</v>
      </c>
      <c r="Y448" s="561">
        <f>IFERROR(SUM(Y433:Y446),"0")</f>
        <v>501.6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34.090909090909086</v>
      </c>
      <c r="Y463" s="561">
        <f>IFERROR(Y456/H456,"0")+IFERROR(Y457/H457,"0")+IFERROR(Y458/H458,"0")+IFERROR(Y459/H459,"0")+IFERROR(Y460/H460,"0")+IFERROR(Y461/H461,"0")+IFERROR(Y462/H462,"0")</f>
        <v>35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0.41859999999999997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180</v>
      </c>
      <c r="Y464" s="561">
        <f>IFERROR(SUM(Y456:Y462),"0")</f>
        <v>184.8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50</v>
      </c>
      <c r="Y487" s="560">
        <f>IFERROR(IF(X487="",0,CEILING((X487/$H487),1)*$H487),"")</f>
        <v>50.400000000000006</v>
      </c>
      <c r="Z487" s="36">
        <f>IFERROR(IF(Y487=0,"",ROUNDUP(Y487/H487,0)*0.00902),"")</f>
        <v>0.10824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53.214285714285715</v>
      </c>
      <c r="BN487" s="64">
        <f>IFERROR(Y487*I487/H487,"0")</f>
        <v>53.64</v>
      </c>
      <c r="BO487" s="64">
        <f>IFERROR(1/J487*(X487/H487),"0")</f>
        <v>9.0187590187590191E-2</v>
      </c>
      <c r="BP487" s="64">
        <f>IFERROR(1/J487*(Y487/H487),"0")</f>
        <v>9.0909090909090912E-2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100</v>
      </c>
      <c r="Y488" s="560">
        <f>IFERROR(IF(X488="",0,CEILING((X488/$H488),1)*$H488),"")</f>
        <v>100.80000000000001</v>
      </c>
      <c r="Z488" s="36">
        <f>IFERROR(IF(Y488=0,"",ROUNDUP(Y488/H488,0)*0.00902),"")</f>
        <v>0.21648000000000001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106.42857142857143</v>
      </c>
      <c r="BN488" s="64">
        <f>IFERROR(Y488*I488/H488,"0")</f>
        <v>107.28</v>
      </c>
      <c r="BO488" s="64">
        <f>IFERROR(1/J488*(X488/H488),"0")</f>
        <v>0.18037518037518038</v>
      </c>
      <c r="BP488" s="64">
        <f>IFERROR(1/J488*(Y488/H488),"0")</f>
        <v>0.18181818181818182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35.714285714285715</v>
      </c>
      <c r="Y489" s="561">
        <f>IFERROR(Y487/H487,"0")+IFERROR(Y488/H488,"0")</f>
        <v>36</v>
      </c>
      <c r="Z489" s="561">
        <f>IFERROR(IF(Z487="",0,Z487),"0")+IFERROR(IF(Z488="",0,Z488),"0")</f>
        <v>0.32472000000000001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150</v>
      </c>
      <c r="Y490" s="561">
        <f>IFERROR(SUM(Y487:Y488),"0")</f>
        <v>151.20000000000002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8392.5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8432.8200000000015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8827.8427485847496</v>
      </c>
      <c r="Y507" s="561">
        <f>IFERROR(SUM(BN22:BN503),"0")</f>
        <v>8870.0880000000016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15</v>
      </c>
      <c r="Y508" s="38">
        <f>ROUNDUP(SUM(BP22:BP503),0)</f>
        <v>15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9202.8427485847496</v>
      </c>
      <c r="Y509" s="561">
        <f>GrossWeightTotalR+PalletQtyTotalR*25</f>
        <v>9245.0880000000016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1016.04107004107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1021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17.001280000000001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245.20000000000002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1661.4</v>
      </c>
      <c r="E516" s="46">
        <f>IFERROR(Y89*1,"0")+IFERROR(Y90*1,"0")+IFERROR(Y91*1,"0")+IFERROR(Y95*1,"0")+IFERROR(Y96*1,"0")+IFERROR(Y97*1,"0")+IFERROR(Y98*1,"0")+IFERROR(Y99*1,"0")</f>
        <v>30.6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40.5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27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108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3537.2000000000003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1845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786.72000000000014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151.20000000000002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