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6C6F14-4E89-48D5-BC38-1F1552007E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BP323" i="1" s="1"/>
  <c r="X321" i="1"/>
  <c r="X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Z90" i="1" l="1"/>
  <c r="BN90" i="1"/>
  <c r="Z131" i="1"/>
  <c r="BN131" i="1"/>
  <c r="Z168" i="1"/>
  <c r="BN168" i="1"/>
  <c r="Z199" i="1"/>
  <c r="BN199" i="1"/>
  <c r="Z226" i="1"/>
  <c r="BN226" i="1"/>
  <c r="Z260" i="1"/>
  <c r="BN260" i="1"/>
  <c r="Z261" i="1"/>
  <c r="BN261" i="1"/>
  <c r="Z269" i="1"/>
  <c r="BN269" i="1"/>
  <c r="Z318" i="1"/>
  <c r="BN318" i="1"/>
  <c r="Z323" i="1"/>
  <c r="BN323" i="1"/>
  <c r="Z324" i="1"/>
  <c r="BN324" i="1"/>
  <c r="Z351" i="1"/>
  <c r="BN351" i="1"/>
  <c r="Z396" i="1"/>
  <c r="BN396" i="1"/>
  <c r="Z457" i="1"/>
  <c r="BN457" i="1"/>
  <c r="BP28" i="1"/>
  <c r="BN28" i="1"/>
  <c r="Z28" i="1"/>
  <c r="BP42" i="1"/>
  <c r="BN42" i="1"/>
  <c r="Z42" i="1"/>
  <c r="BP106" i="1"/>
  <c r="BN106" i="1"/>
  <c r="Z106" i="1"/>
  <c r="BP120" i="1"/>
  <c r="BN120" i="1"/>
  <c r="Z120" i="1"/>
  <c r="BP164" i="1"/>
  <c r="BN164" i="1"/>
  <c r="Z164" i="1"/>
  <c r="BP195" i="1"/>
  <c r="BN195" i="1"/>
  <c r="Z195" i="1"/>
  <c r="BP219" i="1"/>
  <c r="BN219" i="1"/>
  <c r="Z219" i="1"/>
  <c r="BP253" i="1"/>
  <c r="BN253" i="1"/>
  <c r="Z253" i="1"/>
  <c r="BP310" i="1"/>
  <c r="BN310" i="1"/>
  <c r="Z310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Y101" i="1"/>
  <c r="BP95" i="1"/>
  <c r="BN95" i="1"/>
  <c r="Z95" i="1"/>
  <c r="BP141" i="1"/>
  <c r="BN141" i="1"/>
  <c r="Z141" i="1"/>
  <c r="BP174" i="1"/>
  <c r="BN174" i="1"/>
  <c r="Z174" i="1"/>
  <c r="BP207" i="1"/>
  <c r="BN207" i="1"/>
  <c r="Z207" i="1"/>
  <c r="BP230" i="1"/>
  <c r="BN230" i="1"/>
  <c r="Z230" i="1"/>
  <c r="BP292" i="1"/>
  <c r="BN292" i="1"/>
  <c r="Z292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E516" i="1"/>
  <c r="Z55" i="1"/>
  <c r="BN55" i="1"/>
  <c r="Z61" i="1"/>
  <c r="BN61" i="1"/>
  <c r="BP61" i="1"/>
  <c r="Z69" i="1"/>
  <c r="BN69" i="1"/>
  <c r="Z77" i="1"/>
  <c r="BN77" i="1"/>
  <c r="Z83" i="1"/>
  <c r="BN83" i="1"/>
  <c r="BP83" i="1"/>
  <c r="Z97" i="1"/>
  <c r="BN97" i="1"/>
  <c r="Z104" i="1"/>
  <c r="BN104" i="1"/>
  <c r="Z112" i="1"/>
  <c r="BN112" i="1"/>
  <c r="BP118" i="1"/>
  <c r="BN118" i="1"/>
  <c r="Z118" i="1"/>
  <c r="Y137" i="1"/>
  <c r="BP135" i="1"/>
  <c r="BN135" i="1"/>
  <c r="Z135" i="1"/>
  <c r="Y159" i="1"/>
  <c r="BP158" i="1"/>
  <c r="BN158" i="1"/>
  <c r="Z158" i="1"/>
  <c r="Z159" i="1" s="1"/>
  <c r="Y172" i="1"/>
  <c r="BP162" i="1"/>
  <c r="BN162" i="1"/>
  <c r="Z162" i="1"/>
  <c r="BP170" i="1"/>
  <c r="BN170" i="1"/>
  <c r="Z170" i="1"/>
  <c r="BP191" i="1"/>
  <c r="BN191" i="1"/>
  <c r="Z191" i="1"/>
  <c r="Z22" i="1"/>
  <c r="Z23" i="1" s="1"/>
  <c r="BN22" i="1"/>
  <c r="BP22" i="1"/>
  <c r="Z26" i="1"/>
  <c r="BN26" i="1"/>
  <c r="BP26" i="1"/>
  <c r="Z30" i="1"/>
  <c r="BN30" i="1"/>
  <c r="Z53" i="1"/>
  <c r="BN53" i="1"/>
  <c r="Z57" i="1"/>
  <c r="BN57" i="1"/>
  <c r="Z63" i="1"/>
  <c r="BN63" i="1"/>
  <c r="Z75" i="1"/>
  <c r="BN75" i="1"/>
  <c r="Z79" i="1"/>
  <c r="BN79" i="1"/>
  <c r="Y126" i="1"/>
  <c r="BP124" i="1"/>
  <c r="BN124" i="1"/>
  <c r="Z124" i="1"/>
  <c r="Y147" i="1"/>
  <c r="BP146" i="1"/>
  <c r="BN146" i="1"/>
  <c r="Z146" i="1"/>
  <c r="Z147" i="1" s="1"/>
  <c r="Y154" i="1"/>
  <c r="BP150" i="1"/>
  <c r="BN150" i="1"/>
  <c r="Z150" i="1"/>
  <c r="BP166" i="1"/>
  <c r="BN166" i="1"/>
  <c r="Z166" i="1"/>
  <c r="BP176" i="1"/>
  <c r="BN176" i="1"/>
  <c r="Z176" i="1"/>
  <c r="BP197" i="1"/>
  <c r="BN197" i="1"/>
  <c r="Z197" i="1"/>
  <c r="G516" i="1"/>
  <c r="Y178" i="1"/>
  <c r="Y203" i="1"/>
  <c r="Z201" i="1"/>
  <c r="BN201" i="1"/>
  <c r="Y215" i="1"/>
  <c r="Z209" i="1"/>
  <c r="BN209" i="1"/>
  <c r="Z213" i="1"/>
  <c r="BN213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Y307" i="1"/>
  <c r="Z302" i="1"/>
  <c r="BN302" i="1"/>
  <c r="BP304" i="1"/>
  <c r="BN304" i="1"/>
  <c r="Z304" i="1"/>
  <c r="BP326" i="1"/>
  <c r="BN326" i="1"/>
  <c r="Z326" i="1"/>
  <c r="BP330" i="1"/>
  <c r="BN330" i="1"/>
  <c r="Z330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BP312" i="1"/>
  <c r="BN312" i="1"/>
  <c r="Z312" i="1"/>
  <c r="S516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328" i="1"/>
  <c r="Y327" i="1"/>
  <c r="Y340" i="1"/>
  <c r="Y494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Y256" i="1"/>
  <c r="BP262" i="1"/>
  <c r="BN262" i="1"/>
  <c r="Z262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BP331" i="1"/>
  <c r="BN331" i="1"/>
  <c r="Z331" i="1"/>
  <c r="Z333" i="1" s="1"/>
  <c r="BP346" i="1"/>
  <c r="BN346" i="1"/>
  <c r="Z346" i="1"/>
  <c r="BP350" i="1"/>
  <c r="BN350" i="1"/>
  <c r="Z350" i="1"/>
  <c r="H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F516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6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Z271" i="1" s="1"/>
  <c r="O516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34" i="1"/>
  <c r="Y333" i="1"/>
  <c r="BP338" i="1"/>
  <c r="BN338" i="1"/>
  <c r="Z338" i="1"/>
  <c r="BP348" i="1"/>
  <c r="BN348" i="1"/>
  <c r="Z348" i="1"/>
  <c r="Z352" i="1" s="1"/>
  <c r="Y352" i="1"/>
  <c r="Y358" i="1"/>
  <c r="Y362" i="1"/>
  <c r="Z373" i="1"/>
  <c r="BP371" i="1"/>
  <c r="BN371" i="1"/>
  <c r="Z371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Z356" i="1"/>
  <c r="Z357" i="1" s="1"/>
  <c r="BN356" i="1"/>
  <c r="Z360" i="1"/>
  <c r="Z362" i="1" s="1"/>
  <c r="BN360" i="1"/>
  <c r="BP360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89" i="1" l="1"/>
  <c r="Z340" i="1"/>
  <c r="Z306" i="1"/>
  <c r="Z247" i="1"/>
  <c r="Z231" i="1"/>
  <c r="Z215" i="1"/>
  <c r="Z114" i="1"/>
  <c r="Z92" i="1"/>
  <c r="Z85" i="1"/>
  <c r="Z71" i="1"/>
  <c r="Z58" i="1"/>
  <c r="Z203" i="1"/>
  <c r="Z100" i="1"/>
  <c r="Z65" i="1"/>
  <c r="Y510" i="1"/>
  <c r="Y508" i="1"/>
  <c r="Z32" i="1"/>
  <c r="X509" i="1"/>
  <c r="Z264" i="1"/>
  <c r="Z256" i="1"/>
  <c r="Z401" i="1"/>
  <c r="Z447" i="1"/>
  <c r="Z171" i="1"/>
  <c r="Z108" i="1"/>
  <c r="Y507" i="1"/>
  <c r="Y509" i="1"/>
  <c r="Z469" i="1"/>
  <c r="Z453" i="1"/>
  <c r="Z478" i="1"/>
  <c r="Z463" i="1"/>
  <c r="Z418" i="1"/>
  <c r="Z121" i="1"/>
  <c r="Z80" i="1"/>
  <c r="Z44" i="1"/>
  <c r="Y506" i="1"/>
  <c r="Z320" i="1"/>
  <c r="Z314" i="1"/>
  <c r="Z296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<sst xmlns="http://schemas.openxmlformats.org/spreadsheetml/2006/main" count="2242" uniqueCount="799">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</sst>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0.625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100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9.2592592592592595</v>
      </c>
      <c r="Y58" s="561">
        <f>IFERROR(Y52/H52,"0")+IFERROR(Y53/H53,"0")+IFERROR(Y54/H54,"0")+IFERROR(Y55/H55,"0")+IFERROR(Y56/H56,"0")+IFERROR(Y57/H57,"0")</f>
        <v>10</v>
      </c>
      <c r="Z58" s="561">
        <f>IFERROR(IF(Z52="",0,Z52),"0")+IFERROR(IF(Z53="",0,Z53),"0")+IFERROR(IF(Z54="",0,Z54),"0")+IFERROR(IF(Z55="",0,Z55),"0")+IFERROR(IF(Z56="",0,Z56),"0")+IFERROR(IF(Z57="",0,Z57),"0")</f>
        <v>0.1898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100</v>
      </c>
      <c r="Y59" s="561">
        <f>IFERROR(SUM(Y52:Y57),"0")</f>
        <v>108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hidden="1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30</v>
      </c>
      <c r="Y89" s="560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2.7777777777777777</v>
      </c>
      <c r="Y92" s="561">
        <f>IFERROR(Y89/H89,"0")+IFERROR(Y90/H90,"0")+IFERROR(Y91/H91,"0")</f>
        <v>3.0000000000000004</v>
      </c>
      <c r="Z92" s="561">
        <f>IFERROR(IF(Z89="",0,Z89),"0")+IFERROR(IF(Z90="",0,Z90),"0")+IFERROR(IF(Z91="",0,Z91),"0")</f>
        <v>5.6940000000000004E-2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30</v>
      </c>
      <c r="Y93" s="561">
        <f>IFERROR(SUM(Y89:Y91),"0")</f>
        <v>32.400000000000006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20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20.805555555555554</v>
      </c>
      <c r="BN104" s="64">
        <f>IFERROR(Y104*I104/H104,"0")</f>
        <v>22.47</v>
      </c>
      <c r="BO104" s="64">
        <f>IFERROR(1/J104*(X104/H104),"0")</f>
        <v>2.8935185185185182E-2</v>
      </c>
      <c r="BP104" s="64">
        <f>IFERROR(1/J104*(Y104/H104),"0")</f>
        <v>3.125E-2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1.8518518518518516</v>
      </c>
      <c r="Y108" s="561">
        <f>IFERROR(Y104/H104,"0")+IFERROR(Y105/H105,"0")+IFERROR(Y106/H106,"0")+IFERROR(Y107/H107,"0")</f>
        <v>2</v>
      </c>
      <c r="Z108" s="561">
        <f>IFERROR(IF(Z104="",0,Z104),"0")+IFERROR(IF(Z105="",0,Z105),"0")+IFERROR(IF(Z106="",0,Z106),"0")+IFERROR(IF(Z107="",0,Z107),"0")</f>
        <v>3.7960000000000001E-2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20</v>
      </c>
      <c r="Y109" s="561">
        <f>IFERROR(SUM(Y104:Y107),"0")</f>
        <v>21.6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350</v>
      </c>
      <c r="Y117" s="560">
        <f>IFERROR(IF(X117="",0,CEILING((X117/$H117),1)*$H117),"")</f>
        <v>356.4</v>
      </c>
      <c r="Z117" s="36">
        <f>IFERROR(IF(Y117=0,"",ROUNDUP(Y117/H117,0)*0.01898),"")</f>
        <v>0.83511999999999997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372.16666666666663</v>
      </c>
      <c r="BN117" s="64">
        <f>IFERROR(Y117*I117/H117,"0")</f>
        <v>378.97199999999998</v>
      </c>
      <c r="BO117" s="64">
        <f>IFERROR(1/J117*(X117/H117),"0")</f>
        <v>0.67515432098765438</v>
      </c>
      <c r="BP117" s="64">
        <f>IFERROR(1/J117*(Y117/H117),"0")</f>
        <v>0.6875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8.1</v>
      </c>
      <c r="Y119" s="560">
        <f>IFERROR(IF(X119="",0,CEILING((X119/$H119),1)*$H119),"")</f>
        <v>8.1000000000000014</v>
      </c>
      <c r="Z119" s="36">
        <f>IFERROR(IF(Y119=0,"",ROUNDUP(Y119/H119,0)*0.00651),"")</f>
        <v>1.9529999999999999E-2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8.8559999999999981</v>
      </c>
      <c r="BN119" s="64">
        <f>IFERROR(Y119*I119/H119,"0")</f>
        <v>8.8560000000000016</v>
      </c>
      <c r="BO119" s="64">
        <f>IFERROR(1/J119*(X119/H119),"0")</f>
        <v>1.6483516483516484E-2</v>
      </c>
      <c r="BP119" s="64">
        <f>IFERROR(1/J119*(Y119/H119),"0")</f>
        <v>1.6483516483516487E-2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46.20987654320988</v>
      </c>
      <c r="Y121" s="561">
        <f>IFERROR(Y117/H117,"0")+IFERROR(Y118/H118,"0")+IFERROR(Y119/H119,"0")+IFERROR(Y120/H120,"0")</f>
        <v>47</v>
      </c>
      <c r="Z121" s="561">
        <f>IFERROR(IF(Z117="",0,Z117),"0")+IFERROR(IF(Z118="",0,Z118),"0")+IFERROR(IF(Z119="",0,Z119),"0")+IFERROR(IF(Z120="",0,Z120),"0")</f>
        <v>0.85465000000000002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358.1</v>
      </c>
      <c r="Y122" s="561">
        <f>IFERROR(SUM(Y117:Y120),"0")</f>
        <v>364.5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24</v>
      </c>
      <c r="Y309" s="560">
        <f>IFERROR(IF(X309="",0,CEILING((X309/$H309),1)*$H309),"")</f>
        <v>31.2</v>
      </c>
      <c r="Z309" s="36">
        <f>IFERROR(IF(Y309=0,"",ROUNDUP(Y309/H309,0)*0.01898),"")</f>
        <v>7.5920000000000001E-2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25.578461538461539</v>
      </c>
      <c r="BN309" s="64">
        <f>IFERROR(Y309*I309/H309,"0")</f>
        <v>33.252000000000002</v>
      </c>
      <c r="BO309" s="64">
        <f>IFERROR(1/J309*(X309/H309),"0")</f>
        <v>4.807692307692308E-2</v>
      </c>
      <c r="BP309" s="64">
        <f>IFERROR(1/J309*(Y309/H309),"0")</f>
        <v>6.25E-2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3.0769230769230771</v>
      </c>
      <c r="Y314" s="561">
        <f>IFERROR(Y309/H309,"0")+IFERROR(Y310/H310,"0")+IFERROR(Y311/H311,"0")+IFERROR(Y312/H312,"0")+IFERROR(Y313/H313,"0")</f>
        <v>4</v>
      </c>
      <c r="Z314" s="561">
        <f>IFERROR(IF(Z309="",0,Z309),"0")+IFERROR(IF(Z310="",0,Z310),"0")+IFERROR(IF(Z311="",0,Z311),"0")+IFERROR(IF(Z312="",0,Z312),"0")+IFERROR(IF(Z313="",0,Z313),"0")</f>
        <v>7.5920000000000001E-2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24</v>
      </c>
      <c r="Y315" s="561">
        <f>IFERROR(SUM(Y309:Y313),"0")</f>
        <v>31.2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60</v>
      </c>
      <c r="Y318" s="560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63.992307692307698</v>
      </c>
      <c r="BN318" s="64">
        <f>IFERROR(Y318*I318/H318,"0")</f>
        <v>66.552000000000007</v>
      </c>
      <c r="BO318" s="64">
        <f>IFERROR(1/J318*(X318/H318),"0")</f>
        <v>0.1201923076923077</v>
      </c>
      <c r="BP318" s="64">
        <f>IFERROR(1/J318*(Y318/H318),"0")</f>
        <v>0.125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7.6923076923076925</v>
      </c>
      <c r="Y320" s="561">
        <f>IFERROR(Y317/H317,"0")+IFERROR(Y318/H318,"0")+IFERROR(Y319/H319,"0")</f>
        <v>8</v>
      </c>
      <c r="Z320" s="561">
        <f>IFERROR(IF(Z317="",0,Z317),"0")+IFERROR(IF(Z318="",0,Z318),"0")+IFERROR(IF(Z319="",0,Z319),"0")</f>
        <v>0.15184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60</v>
      </c>
      <c r="Y321" s="561">
        <f>IFERROR(SUM(Y317:Y319),"0")</f>
        <v>62.4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200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206.4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0.27777777777777779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80</v>
      </c>
      <c r="Y346" s="560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82.56</v>
      </c>
      <c r="BN346" s="64">
        <f t="shared" si="49"/>
        <v>92.88000000000001</v>
      </c>
      <c r="BO346" s="64">
        <f t="shared" si="50"/>
        <v>0.1111111111111111</v>
      </c>
      <c r="BP346" s="64">
        <f t="shared" si="51"/>
        <v>0.125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32</v>
      </c>
      <c r="Y352" s="561">
        <f>IFERROR(Y345/H345,"0")+IFERROR(Y346/H346,"0")+IFERROR(Y347/H347,"0")+IFERROR(Y348/H348,"0")+IFERROR(Y349/H349,"0")+IFERROR(Y350/H350,"0")+IFERROR(Y351/H351,"0")</f>
        <v>34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0.73950000000000005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480</v>
      </c>
      <c r="Y353" s="561">
        <f>IFERROR(SUM(Y345:Y351),"0")</f>
        <v>510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200</v>
      </c>
      <c r="Y355" s="560">
        <f>IFERROR(IF(X355="",0,CEILING((X355/$H355),1)*$H355),"")</f>
        <v>210</v>
      </c>
      <c r="Z355" s="36">
        <f>IFERROR(IF(Y355=0,"",ROUNDUP(Y355/H355,0)*0.02175),"")</f>
        <v>0.30449999999999999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206.4</v>
      </c>
      <c r="BN355" s="64">
        <f>IFERROR(Y355*I355/H355,"0")</f>
        <v>216.72</v>
      </c>
      <c r="BO355" s="64">
        <f>IFERROR(1/J355*(X355/H355),"0")</f>
        <v>0.27777777777777779</v>
      </c>
      <c r="BP355" s="64">
        <f>IFERROR(1/J355*(Y355/H355),"0")</f>
        <v>0.29166666666666663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13.333333333333334</v>
      </c>
      <c r="Y357" s="561">
        <f>IFERROR(Y355/H355,"0")+IFERROR(Y356/H356,"0")</f>
        <v>14</v>
      </c>
      <c r="Z357" s="561">
        <f>IFERROR(IF(Z355="",0,Z355),"0")+IFERROR(IF(Z356="",0,Z356),"0")</f>
        <v>0.30449999999999999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200</v>
      </c>
      <c r="Y358" s="561">
        <f>IFERROR(SUM(Y355:Y356),"0")</f>
        <v>210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350</v>
      </c>
      <c r="Y380" s="560">
        <f>IFERROR(IF(X380="",0,CEILING((X380/$H380),1)*$H380),"")</f>
        <v>351</v>
      </c>
      <c r="Z380" s="36">
        <f>IFERROR(IF(Y380=0,"",ROUNDUP(Y380/H380,0)*0.01898),"")</f>
        <v>0.74021999999999999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370.18333333333334</v>
      </c>
      <c r="BN380" s="64">
        <f>IFERROR(Y380*I380/H380,"0")</f>
        <v>371.24099999999999</v>
      </c>
      <c r="BO380" s="64">
        <f>IFERROR(1/J380*(X380/H380),"0")</f>
        <v>0.60763888888888884</v>
      </c>
      <c r="BP380" s="64">
        <f>IFERROR(1/J380*(Y380/H380),"0")</f>
        <v>0.609375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38.888888888888886</v>
      </c>
      <c r="Y382" s="561">
        <f>IFERROR(Y380/H380,"0")+IFERROR(Y381/H381,"0")</f>
        <v>39</v>
      </c>
      <c r="Z382" s="561">
        <f>IFERROR(IF(Z380="",0,Z380),"0")+IFERROR(IF(Z381="",0,Z381),"0")</f>
        <v>0.74021999999999999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350</v>
      </c>
      <c r="Y383" s="561">
        <f>IFERROR(SUM(Y380:Y381),"0")</f>
        <v>351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250</v>
      </c>
      <c r="Y435" s="560">
        <f t="shared" si="58"/>
        <v>253.44</v>
      </c>
      <c r="Z435" s="36">
        <f t="shared" si="59"/>
        <v>0.57408000000000003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267.04545454545456</v>
      </c>
      <c r="BN435" s="64">
        <f t="shared" si="61"/>
        <v>270.71999999999997</v>
      </c>
      <c r="BO435" s="64">
        <f t="shared" si="62"/>
        <v>0.45527389277389274</v>
      </c>
      <c r="BP435" s="64">
        <f t="shared" si="63"/>
        <v>0.46153846153846156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300</v>
      </c>
      <c r="Y438" s="560">
        <f t="shared" si="58"/>
        <v>300.96000000000004</v>
      </c>
      <c r="Z438" s="36">
        <f t="shared" si="59"/>
        <v>0.68171999999999999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320.45454545454544</v>
      </c>
      <c r="BN438" s="64">
        <f t="shared" si="61"/>
        <v>321.48</v>
      </c>
      <c r="BO438" s="64">
        <f t="shared" si="62"/>
        <v>0.54632867132867136</v>
      </c>
      <c r="BP438" s="64">
        <f t="shared" si="63"/>
        <v>0.54807692307692313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104.16666666666666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1.2558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550</v>
      </c>
      <c r="Y448" s="561">
        <f>IFERROR(SUM(Y433:Y446),"0")</f>
        <v>554.40000000000009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400</v>
      </c>
      <c r="Y450" s="560">
        <f>IFERROR(IF(X450="",0,CEILING((X450/$H450),1)*$H450),"")</f>
        <v>401.28000000000003</v>
      </c>
      <c r="Z450" s="36">
        <f>IFERROR(IF(Y450=0,"",ROUNDUP(Y450/H450,0)*0.01196),"")</f>
        <v>0.90895999999999999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427.27272727272725</v>
      </c>
      <c r="BN450" s="64">
        <f>IFERROR(Y450*I450/H450,"0")</f>
        <v>428.64</v>
      </c>
      <c r="BO450" s="64">
        <f>IFERROR(1/J450*(X450/H450),"0")</f>
        <v>0.72843822843822836</v>
      </c>
      <c r="BP450" s="64">
        <f>IFERROR(1/J450*(Y450/H450),"0")</f>
        <v>0.73076923076923084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75.757575757575751</v>
      </c>
      <c r="Y453" s="561">
        <f>IFERROR(Y450/H450,"0")+IFERROR(Y451/H451,"0")+IFERROR(Y452/H452,"0")</f>
        <v>76</v>
      </c>
      <c r="Z453" s="561">
        <f>IFERROR(IF(Z450="",0,Z450),"0")+IFERROR(IF(Z451="",0,Z451),"0")+IFERROR(IF(Z452="",0,Z452),"0")</f>
        <v>0.90895999999999999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400</v>
      </c>
      <c r="Y454" s="561">
        <f>IFERROR(SUM(Y450:Y452),"0")</f>
        <v>401.28000000000003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125</v>
      </c>
      <c r="Y458" s="560">
        <f t="shared" si="64"/>
        <v>126.72</v>
      </c>
      <c r="Z458" s="36">
        <f>IFERROR(IF(Y458=0,"",ROUNDUP(Y458/H458,0)*0.01196),"")</f>
        <v>0.28704000000000002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133.52272727272728</v>
      </c>
      <c r="BN458" s="64">
        <f t="shared" si="66"/>
        <v>135.35999999999999</v>
      </c>
      <c r="BO458" s="64">
        <f t="shared" si="67"/>
        <v>0.22763694638694637</v>
      </c>
      <c r="BP458" s="64">
        <f t="shared" si="68"/>
        <v>0.23076923076923078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38.825757575757571</v>
      </c>
      <c r="Y463" s="561">
        <f>IFERROR(Y456/H456,"0")+IFERROR(Y457/H457,"0")+IFERROR(Y458/H458,"0")+IFERROR(Y459/H459,"0")+IFERROR(Y460/H460,"0")+IFERROR(Y461/H461,"0")+IFERROR(Y462/H462,"0")</f>
        <v>40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0.47840000000000005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205</v>
      </c>
      <c r="Y464" s="561">
        <f>IFERROR(SUM(Y456:Y462),"0")</f>
        <v>211.2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2807.1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2890.38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2963.5367692307691</v>
      </c>
      <c r="Y507" s="561">
        <f>IFERROR(SUM(BN22:BN503),"0")</f>
        <v>3050.5830000000001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5</v>
      </c>
      <c r="Y508" s="38">
        <f>ROUNDUP(SUM(BP22:BP503),0)</f>
        <v>5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3088.5367692307691</v>
      </c>
      <c r="Y509" s="561">
        <f>GrossWeightTotalR+PalletQtyTotalR*25</f>
        <v>3175.5830000000001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376.6179962013295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385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5.8514299999999997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6" s="46">
        <f>IFERROR(Y89*1,"0")+IFERROR(Y90*1,"0")+IFERROR(Y91*1,"0")+IFERROR(Y95*1,"0")+IFERROR(Y96*1,"0")+IFERROR(Y97*1,"0")+IFERROR(Y98*1,"0")+IFERROR(Y99*1,"0")</f>
        <v>32.400000000000006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386.1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93.6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720</v>
      </c>
      <c r="U516" s="46">
        <f>IFERROR(Y370*1,"0")+IFERROR(Y371*1,"0")+IFERROR(Y372*1,"0")+IFERROR(Y376*1,"0")+IFERROR(Y380*1,"0")+IFERROR(Y381*1,"0")+IFERROR(Y385*1,"0")</f>
        <v>351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1166.8800000000001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0,00"/>
        <filter val="104,17"/>
        <filter val="125,00"/>
        <filter val="13,33"/>
        <filter val="2 807,10"/>
        <filter val="2 963,54"/>
        <filter val="2,78"/>
        <filter val="20,00"/>
        <filter val="200,00"/>
        <filter val="205,00"/>
        <filter val="24,00"/>
        <filter val="250,00"/>
        <filter val="3 088,54"/>
        <filter val="3,08"/>
        <filter val="30,00"/>
        <filter val="300,00"/>
        <filter val="32,00"/>
        <filter val="350,00"/>
        <filter val="358,10"/>
        <filter val="376,62"/>
        <filter val="38,83"/>
        <filter val="38,89"/>
        <filter val="400,00"/>
        <filter val="46,21"/>
        <filter val="480,00"/>
        <filter val="5"/>
        <filter val="50,00"/>
        <filter val="550,00"/>
        <filter val="60,00"/>
        <filter val="7,69"/>
        <filter val="75,76"/>
        <filter val="8,10"/>
        <filter val="80,00"/>
        <filter val="9,26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