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DB3F5C-679D-49B9-A45E-B44AC2DBF5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5" i="1" s="1"/>
  <c r="X23" i="1"/>
  <c r="BO22" i="1"/>
  <c r="BM22" i="1"/>
  <c r="Y22" i="1"/>
  <c r="Y23" i="1" s="1"/>
  <c r="H10" i="1"/>
  <c r="A9" i="1"/>
  <c r="F10" i="1" s="1"/>
  <c r="D7" i="1"/>
  <c r="Q6" i="1"/>
  <c r="P2" i="1"/>
  <c r="BP228" i="1" l="1"/>
  <c r="BN228" i="1"/>
  <c r="Z228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3" i="1"/>
  <c r="BN393" i="1"/>
  <c r="Z393" i="1"/>
  <c r="BP434" i="1"/>
  <c r="BN434" i="1"/>
  <c r="Z434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28" i="1"/>
  <c r="BN28" i="1"/>
  <c r="Z55" i="1"/>
  <c r="BN55" i="1"/>
  <c r="Z69" i="1"/>
  <c r="BN69" i="1"/>
  <c r="Z84" i="1"/>
  <c r="BN84" i="1"/>
  <c r="Z107" i="1"/>
  <c r="BN107" i="1"/>
  <c r="Z119" i="1"/>
  <c r="BN119" i="1"/>
  <c r="Z151" i="1"/>
  <c r="BN151" i="1"/>
  <c r="Z169" i="1"/>
  <c r="BN169" i="1"/>
  <c r="Z196" i="1"/>
  <c r="BN196" i="1"/>
  <c r="BP200" i="1"/>
  <c r="BN200" i="1"/>
  <c r="BP210" i="1"/>
  <c r="BN210" i="1"/>
  <c r="Z210" i="1"/>
  <c r="BP211" i="1"/>
  <c r="BN211" i="1"/>
  <c r="Z211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Y361" i="1"/>
  <c r="BN359" i="1"/>
  <c r="Z359" i="1"/>
  <c r="Z361" i="1" s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Z488" i="1" s="1"/>
  <c r="Y92" i="1"/>
  <c r="BP255" i="1"/>
  <c r="BN255" i="1"/>
  <c r="Z255" i="1"/>
  <c r="BP294" i="1"/>
  <c r="BN294" i="1"/>
  <c r="Z294" i="1"/>
  <c r="BP304" i="1"/>
  <c r="BN304" i="1"/>
  <c r="Z304" i="1"/>
  <c r="BP316" i="1"/>
  <c r="BN316" i="1"/>
  <c r="Z316" i="1"/>
  <c r="BP337" i="1"/>
  <c r="BN337" i="1"/>
  <c r="Z337" i="1"/>
  <c r="BP355" i="1"/>
  <c r="BN355" i="1"/>
  <c r="Z355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97" i="1"/>
  <c r="BN497" i="1"/>
  <c r="Z497" i="1"/>
  <c r="Z22" i="1"/>
  <c r="Z23" i="1" s="1"/>
  <c r="BN22" i="1"/>
  <c r="BP22" i="1"/>
  <c r="Z26" i="1"/>
  <c r="BN26" i="1"/>
  <c r="BP26" i="1"/>
  <c r="Z30" i="1"/>
  <c r="BN30" i="1"/>
  <c r="C515" i="1"/>
  <c r="Z53" i="1"/>
  <c r="BN53" i="1"/>
  <c r="Z57" i="1"/>
  <c r="BN57" i="1"/>
  <c r="Y65" i="1"/>
  <c r="Z63" i="1"/>
  <c r="BN63" i="1"/>
  <c r="Y72" i="1"/>
  <c r="Z74" i="1"/>
  <c r="BN74" i="1"/>
  <c r="Z78" i="1"/>
  <c r="BN78" i="1"/>
  <c r="Z89" i="1"/>
  <c r="BN89" i="1"/>
  <c r="Z96" i="1"/>
  <c r="BN96" i="1"/>
  <c r="Z105" i="1"/>
  <c r="BN105" i="1"/>
  <c r="Z111" i="1"/>
  <c r="BN111" i="1"/>
  <c r="Z117" i="1"/>
  <c r="BN117" i="1"/>
  <c r="BP117" i="1"/>
  <c r="Z125" i="1"/>
  <c r="BN125" i="1"/>
  <c r="Z136" i="1"/>
  <c r="BN136" i="1"/>
  <c r="Z140" i="1"/>
  <c r="BN140" i="1"/>
  <c r="Z163" i="1"/>
  <c r="BN163" i="1"/>
  <c r="Z167" i="1"/>
  <c r="BN167" i="1"/>
  <c r="Z175" i="1"/>
  <c r="BN175" i="1"/>
  <c r="Z190" i="1"/>
  <c r="BN190" i="1"/>
  <c r="BP190" i="1"/>
  <c r="Z198" i="1"/>
  <c r="BN198" i="1"/>
  <c r="Z202" i="1"/>
  <c r="BN202" i="1"/>
  <c r="Z208" i="1"/>
  <c r="BN208" i="1"/>
  <c r="Z213" i="1"/>
  <c r="BN213" i="1"/>
  <c r="Z226" i="1"/>
  <c r="BN226" i="1"/>
  <c r="Z230" i="1"/>
  <c r="BN230" i="1"/>
  <c r="BP244" i="1"/>
  <c r="BN244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Y499" i="1"/>
  <c r="Y498" i="1"/>
  <c r="BP496" i="1"/>
  <c r="BN496" i="1"/>
  <c r="Z496" i="1"/>
  <c r="Y306" i="1"/>
  <c r="Y381" i="1"/>
  <c r="H9" i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Y356" i="1"/>
  <c r="F515" i="1"/>
  <c r="F9" i="1"/>
  <c r="J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Y71" i="1"/>
  <c r="Y80" i="1"/>
  <c r="BP77" i="1"/>
  <c r="BN77" i="1"/>
  <c r="Z77" i="1"/>
  <c r="Z80" i="1" s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BP225" i="1"/>
  <c r="BN225" i="1"/>
  <c r="Z225" i="1"/>
  <c r="Y231" i="1"/>
  <c r="BP229" i="1"/>
  <c r="BN229" i="1"/>
  <c r="Z229" i="1"/>
  <c r="BP301" i="1"/>
  <c r="BN301" i="1"/>
  <c r="Z301" i="1"/>
  <c r="Y305" i="1"/>
  <c r="BP309" i="1"/>
  <c r="BN309" i="1"/>
  <c r="Z309" i="1"/>
  <c r="Y313" i="1"/>
  <c r="BP317" i="1"/>
  <c r="BN317" i="1"/>
  <c r="Z317" i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Z231" i="1" s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Z305" i="1" s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Z351" i="1" s="1"/>
  <c r="BP348" i="1"/>
  <c r="BN348" i="1"/>
  <c r="Z348" i="1"/>
  <c r="Z372" i="1"/>
  <c r="BP370" i="1"/>
  <c r="BN370" i="1"/>
  <c r="Z370" i="1"/>
  <c r="Y372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l="1"/>
  <c r="Z313" i="1"/>
  <c r="Z256" i="1"/>
  <c r="Z319" i="1"/>
  <c r="Z121" i="1"/>
  <c r="Z356" i="1"/>
  <c r="Z498" i="1"/>
  <c r="Z477" i="1"/>
  <c r="Z483" i="1"/>
  <c r="Z462" i="1"/>
  <c r="Z247" i="1"/>
  <c r="Z203" i="1"/>
  <c r="Y509" i="1"/>
  <c r="Z44" i="1"/>
  <c r="Y506" i="1"/>
  <c r="Z264" i="1"/>
  <c r="Z153" i="1"/>
  <c r="Z446" i="1"/>
  <c r="Z215" i="1"/>
  <c r="Z65" i="1"/>
  <c r="Y507" i="1"/>
  <c r="Y508" i="1" s="1"/>
  <c r="Z32" i="1"/>
  <c r="Z171" i="1"/>
  <c r="Y505" i="1"/>
  <c r="Z400" i="1"/>
  <c r="Z271" i="1"/>
  <c r="Z468" i="1"/>
  <c r="Z452" i="1"/>
  <c r="Z417" i="1"/>
  <c r="Z71" i="1"/>
  <c r="Z58" i="1"/>
  <c r="X508" i="1"/>
  <c r="Z339" i="1"/>
  <c r="Z295" i="1"/>
  <c r="Z108" i="1"/>
  <c r="Z100" i="1"/>
  <c r="Z510" i="1" l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<sst xmlns="http://schemas.openxmlformats.org/spreadsheetml/2006/main" count="2248" uniqueCount="825">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</sst>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45878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801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5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0.45833333333333331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9</v>
      </c>
      <c r="Y41" s="558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9.3624999999999989</v>
      </c>
      <c r="BN41" s="64">
        <f>IFERROR(Y41*I41/H41,"0")</f>
        <v>11.234999999999999</v>
      </c>
      <c r="BO41" s="64">
        <f>IFERROR(1/J41*(X41/H41),"0")</f>
        <v>1.3020833333333332E-2</v>
      </c>
      <c r="BP41" s="64">
        <f>IFERROR(1/J41*(Y41/H41),"0")</f>
        <v>1.5625E-2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0.83333333333333326</v>
      </c>
      <c r="Y44" s="559">
        <f>IFERROR(Y41/H41,"0")+IFERROR(Y42/H42,"0")+IFERROR(Y43/H43,"0")</f>
        <v>1</v>
      </c>
      <c r="Z44" s="559">
        <f>IFERROR(IF(Z41="",0,Z41),"0")+IFERROR(IF(Z42="",0,Z42),"0")+IFERROR(IF(Z43="",0,Z43),"0")</f>
        <v>1.898E-2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9</v>
      </c>
      <c r="Y45" s="559">
        <f>IFERROR(SUM(Y41:Y43),"0")</f>
        <v>10.8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53</v>
      </c>
      <c r="Y52" s="558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55.058482142857144</v>
      </c>
      <c r="BN52" s="64">
        <f t="shared" ref="BN52:BN57" si="8">IFERROR(Y52*I52/H52,"0")</f>
        <v>58.174999999999997</v>
      </c>
      <c r="BO52" s="64">
        <f t="shared" ref="BO52:BO57" si="9">IFERROR(1/J52*(X52/H52),"0")</f>
        <v>7.3939732142857151E-2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90</v>
      </c>
      <c r="Y53" s="558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93.624999999999986</v>
      </c>
      <c r="BN53" s="64">
        <f t="shared" si="8"/>
        <v>101.11499999999998</v>
      </c>
      <c r="BO53" s="64">
        <f t="shared" si="9"/>
        <v>0.13020833333333331</v>
      </c>
      <c r="BP53" s="64">
        <f t="shared" si="10"/>
        <v>0.140625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29</v>
      </c>
      <c r="Y55" s="558">
        <f t="shared" si="6"/>
        <v>32</v>
      </c>
      <c r="Z55" s="36">
        <f>IFERROR(IF(Y55=0,"",ROUNDUP(Y55/H55,0)*0.00902),"")</f>
        <v>7.2160000000000002E-2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30.522500000000001</v>
      </c>
      <c r="BN55" s="64">
        <f t="shared" si="8"/>
        <v>33.68</v>
      </c>
      <c r="BO55" s="64">
        <f t="shared" si="9"/>
        <v>5.4924242424242424E-2</v>
      </c>
      <c r="BP55" s="64">
        <f t="shared" si="10"/>
        <v>6.0606060606060608E-2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20.31547619047619</v>
      </c>
      <c r="Y58" s="559">
        <f>IFERROR(Y52/H52,"0")+IFERROR(Y53/H53,"0")+IFERROR(Y54/H54,"0")+IFERROR(Y55/H55,"0")+IFERROR(Y56/H56,"0")+IFERROR(Y57/H57,"0")</f>
        <v>22</v>
      </c>
      <c r="Z58" s="559">
        <f>IFERROR(IF(Z52="",0,Z52),"0")+IFERROR(IF(Z53="",0,Z53),"0")+IFERROR(IF(Z54="",0,Z54),"0")+IFERROR(IF(Z55="",0,Z55),"0")+IFERROR(IF(Z56="",0,Z56),"0")+IFERROR(IF(Z57="",0,Z57),"0")</f>
        <v>0.33788000000000001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172</v>
      </c>
      <c r="Y59" s="559">
        <f>IFERROR(SUM(Y52:Y57),"0")</f>
        <v>185.2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269</v>
      </c>
      <c r="Y61" s="558">
        <f>IFERROR(IF(X61="",0,CEILING((X61/$H61),1)*$H61),"")</f>
        <v>270</v>
      </c>
      <c r="Z61" s="36">
        <f>IFERROR(IF(Y61=0,"",ROUNDUP(Y61/H61,0)*0.01898),"")</f>
        <v>0.47450000000000003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279.83472222222218</v>
      </c>
      <c r="BN61" s="64">
        <f>IFERROR(Y61*I61/H61,"0")</f>
        <v>280.87499999999994</v>
      </c>
      <c r="BO61" s="64">
        <f>IFERROR(1/J61*(X61/H61),"0")</f>
        <v>0.3891782407407407</v>
      </c>
      <c r="BP61" s="64">
        <f>IFERROR(1/J61*(Y61/H61),"0")</f>
        <v>0.390625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24.907407407407405</v>
      </c>
      <c r="Y65" s="559">
        <f>IFERROR(Y61/H61,"0")+IFERROR(Y62/H62,"0")+IFERROR(Y63/H63,"0")+IFERROR(Y64/H64,"0")</f>
        <v>25</v>
      </c>
      <c r="Z65" s="559">
        <f>IFERROR(IF(Z61="",0,Z61),"0")+IFERROR(IF(Z62="",0,Z62),"0")+IFERROR(IF(Z63="",0,Z63),"0")+IFERROR(IF(Z64="",0,Z64),"0")</f>
        <v>0.47450000000000003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269</v>
      </c>
      <c r="Y66" s="559">
        <f>IFERROR(SUM(Y61:Y64),"0")</f>
        <v>270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4</v>
      </c>
      <c r="Y75" s="558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4.2071428571428573</v>
      </c>
      <c r="BN75" s="64">
        <f t="shared" si="13"/>
        <v>8.8350000000000009</v>
      </c>
      <c r="BO75" s="64">
        <f t="shared" si="14"/>
        <v>7.4404761904761901E-3</v>
      </c>
      <c r="BP75" s="64">
        <f t="shared" si="15"/>
        <v>1.5625E-2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0.47619047619047616</v>
      </c>
      <c r="Y80" s="559">
        <f>IFERROR(Y74/H74,"0")+IFERROR(Y75/H75,"0")+IFERROR(Y76/H76,"0")+IFERROR(Y77/H77,"0")+IFERROR(Y78/H78,"0")+IFERROR(Y79/H79,"0")</f>
        <v>1</v>
      </c>
      <c r="Z80" s="559">
        <f>IFERROR(IF(Z74="",0,Z74),"0")+IFERROR(IF(Z75="",0,Z75),"0")+IFERROR(IF(Z76="",0,Z76),"0")+IFERROR(IF(Z77="",0,Z77),"0")+IFERROR(IF(Z78="",0,Z78),"0")+IFERROR(IF(Z79="",0,Z79),"0")</f>
        <v>1.898E-2</v>
      </c>
      <c r="AA80" s="560"/>
      <c r="AB80" s="560"/>
      <c r="AC80" s="560"/>
    </row>
    <row r="81" spans="1:68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4</v>
      </c>
      <c r="Y81" s="559">
        <f>IFERROR(SUM(Y74:Y79),"0")</f>
        <v>8.4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72</v>
      </c>
      <c r="Y83" s="558">
        <f>IFERROR(IF(X83="",0,CEILING((X83/$H83),1)*$H83),"")</f>
        <v>78</v>
      </c>
      <c r="Z83" s="36">
        <f>IFERROR(IF(Y83=0,"",ROUNDUP(Y83/H83,0)*0.01898),"")</f>
        <v>0.1898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76.015384615384619</v>
      </c>
      <c r="BN83" s="64">
        <f>IFERROR(Y83*I83/H83,"0")</f>
        <v>82.35</v>
      </c>
      <c r="BO83" s="64">
        <f>IFERROR(1/J83*(X83/H83),"0")</f>
        <v>0.14423076923076925</v>
      </c>
      <c r="BP83" s="64">
        <f>IFERROR(1/J83*(Y83/H83),"0")</f>
        <v>0.15625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9.2307692307692317</v>
      </c>
      <c r="Y85" s="559">
        <f>IFERROR(Y83/H83,"0")+IFERROR(Y84/H84,"0")</f>
        <v>10</v>
      </c>
      <c r="Z85" s="559">
        <f>IFERROR(IF(Z83="",0,Z83),"0")+IFERROR(IF(Z84="",0,Z84),"0")</f>
        <v>0.1898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72</v>
      </c>
      <c r="Y86" s="559">
        <f>IFERROR(SUM(Y83:Y84),"0")</f>
        <v>78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488</v>
      </c>
      <c r="Y89" s="558">
        <f>IFERROR(IF(X89="",0,CEILING((X89/$H89),1)*$H89),"")</f>
        <v>496.8</v>
      </c>
      <c r="Z89" s="36">
        <f>IFERROR(IF(Y89=0,"",ROUNDUP(Y89/H89,0)*0.01898),"")</f>
        <v>0.87307999999999997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507.65555555555545</v>
      </c>
      <c r="BN89" s="64">
        <f>IFERROR(Y89*I89/H89,"0")</f>
        <v>516.80999999999995</v>
      </c>
      <c r="BO89" s="64">
        <f>IFERROR(1/J89*(X89/H89),"0")</f>
        <v>0.70601851851851849</v>
      </c>
      <c r="BP89" s="64">
        <f>IFERROR(1/J89*(Y89/H89),"0")</f>
        <v>0.71875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45.185185185185183</v>
      </c>
      <c r="Y92" s="559">
        <f>IFERROR(Y89/H89,"0")+IFERROR(Y90/H90,"0")+IFERROR(Y91/H91,"0")</f>
        <v>46</v>
      </c>
      <c r="Z92" s="559">
        <f>IFERROR(IF(Z89="",0,Z89),"0")+IFERROR(IF(Z90="",0,Z90),"0")+IFERROR(IF(Z91="",0,Z91),"0")</f>
        <v>0.87307999999999997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488</v>
      </c>
      <c r="Y93" s="559">
        <f>IFERROR(SUM(Y89:Y91),"0")</f>
        <v>496.8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346</v>
      </c>
      <c r="Y95" s="558">
        <f>IFERROR(IF(X95="",0,CEILING((X95/$H95),1)*$H95),"")</f>
        <v>348.3</v>
      </c>
      <c r="Z95" s="36">
        <f>IFERROR(IF(Y95=0,"",ROUNDUP(Y95/H95,0)*0.01898),"")</f>
        <v>0.81613999999999998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368.16962962962964</v>
      </c>
      <c r="BN95" s="64">
        <f>IFERROR(Y95*I95/H95,"0")</f>
        <v>370.61700000000002</v>
      </c>
      <c r="BO95" s="64">
        <f>IFERROR(1/J95*(X95/H95),"0")</f>
        <v>0.66743827160493829</v>
      </c>
      <c r="BP95" s="64">
        <f>IFERROR(1/J95*(Y95/H95),"0")</f>
        <v>0.671875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264</v>
      </c>
      <c r="Y98" s="558">
        <f>IFERROR(IF(X98="",0,CEILING((X98/$H98),1)*$H98),"")</f>
        <v>264.60000000000002</v>
      </c>
      <c r="Z98" s="36">
        <f>IFERROR(IF(Y98=0,"",ROUNDUP(Y98/H98,0)*0.00651),"")</f>
        <v>0.63797999999999999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288.64</v>
      </c>
      <c r="BN98" s="64">
        <f>IFERROR(Y98*I98/H98,"0")</f>
        <v>289.29600000000005</v>
      </c>
      <c r="BO98" s="64">
        <f>IFERROR(1/J98*(X98/H98),"0")</f>
        <v>0.53724053724053722</v>
      </c>
      <c r="BP98" s="64">
        <f>IFERROR(1/J98*(Y98/H98),"0")</f>
        <v>0.53846153846153855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140.49382716049382</v>
      </c>
      <c r="Y100" s="559">
        <f>IFERROR(Y95/H95,"0")+IFERROR(Y96/H96,"0")+IFERROR(Y97/H97,"0")+IFERROR(Y98/H98,"0")+IFERROR(Y99/H99,"0")</f>
        <v>141</v>
      </c>
      <c r="Z100" s="559">
        <f>IFERROR(IF(Z95="",0,Z95),"0")+IFERROR(IF(Z96="",0,Z96),"0")+IFERROR(IF(Z97="",0,Z97),"0")+IFERROR(IF(Z98="",0,Z98),"0")+IFERROR(IF(Z99="",0,Z99),"0")</f>
        <v>1.4541200000000001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610</v>
      </c>
      <c r="Y101" s="559">
        <f>IFERROR(SUM(Y95:Y99),"0")</f>
        <v>612.90000000000009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560</v>
      </c>
      <c r="Y104" s="558">
        <f>IFERROR(IF(X104="",0,CEILING((X104/$H104),1)*$H104),"")</f>
        <v>561.6</v>
      </c>
      <c r="Z104" s="36">
        <f>IFERROR(IF(Y104=0,"",ROUNDUP(Y104/H104,0)*0.01898),"")</f>
        <v>0.98696000000000006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582.55555555555543</v>
      </c>
      <c r="BN104" s="64">
        <f>IFERROR(Y104*I104/H104,"0")</f>
        <v>584.21999999999991</v>
      </c>
      <c r="BO104" s="64">
        <f>IFERROR(1/J104*(X104/H104),"0")</f>
        <v>0.81018518518518512</v>
      </c>
      <c r="BP104" s="64">
        <f>IFERROR(1/J104*(Y104/H104),"0")</f>
        <v>0.8125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254</v>
      </c>
      <c r="Y106" s="558">
        <f>IFERROR(IF(X106="",0,CEILING((X106/$H106),1)*$H106),"")</f>
        <v>256.5</v>
      </c>
      <c r="Z106" s="36">
        <f>IFERROR(IF(Y106=0,"",ROUNDUP(Y106/H106,0)*0.00902),"")</f>
        <v>0.51414000000000004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265.8533333333333</v>
      </c>
      <c r="BN106" s="64">
        <f>IFERROR(Y106*I106/H106,"0")</f>
        <v>268.47000000000003</v>
      </c>
      <c r="BO106" s="64">
        <f>IFERROR(1/J106*(X106/H106),"0")</f>
        <v>0.42760942760942761</v>
      </c>
      <c r="BP106" s="64">
        <f>IFERROR(1/J106*(Y106/H106),"0")</f>
        <v>0.43181818181818182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108.29629629629629</v>
      </c>
      <c r="Y108" s="559">
        <f>IFERROR(Y104/H104,"0")+IFERROR(Y105/H105,"0")+IFERROR(Y106/H106,"0")+IFERROR(Y107/H107,"0")</f>
        <v>109</v>
      </c>
      <c r="Z108" s="559">
        <f>IFERROR(IF(Z104="",0,Z104),"0")+IFERROR(IF(Z105="",0,Z105),"0")+IFERROR(IF(Z106="",0,Z106),"0")+IFERROR(IF(Z107="",0,Z107),"0")</f>
        <v>1.5011000000000001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814</v>
      </c>
      <c r="Y109" s="559">
        <f>IFERROR(SUM(Y104:Y107),"0")</f>
        <v>818.1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89</v>
      </c>
      <c r="Y111" s="558">
        <f>IFERROR(IF(X111="",0,CEILING((X111/$H111),1)*$H111),"")</f>
        <v>97.2</v>
      </c>
      <c r="Z111" s="36">
        <f>IFERROR(IF(Y111=0,"",ROUNDUP(Y111/H111,0)*0.01898),"")</f>
        <v>0.17082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92.584722222222211</v>
      </c>
      <c r="BN111" s="64">
        <f>IFERROR(Y111*I111/H111,"0")</f>
        <v>101.11499999999998</v>
      </c>
      <c r="BO111" s="64">
        <f>IFERROR(1/J111*(X111/H111),"0")</f>
        <v>0.12876157407407407</v>
      </c>
      <c r="BP111" s="64">
        <f>IFERROR(1/J111*(Y111/H111),"0")</f>
        <v>0.140625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3</v>
      </c>
      <c r="Y113" s="558">
        <f>IFERROR(IF(X113="",0,CEILING((X113/$H113),1)*$H113),"")</f>
        <v>4.8</v>
      </c>
      <c r="Z113" s="36">
        <f>IFERROR(IF(Y113=0,"",ROUNDUP(Y113/H113,0)*0.00651),"")</f>
        <v>1.302E-2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3.2250000000000001</v>
      </c>
      <c r="BN113" s="64">
        <f>IFERROR(Y113*I113/H113,"0")</f>
        <v>5.16</v>
      </c>
      <c r="BO113" s="64">
        <f>IFERROR(1/J113*(X113/H113),"0")</f>
        <v>6.8681318681318689E-3</v>
      </c>
      <c r="BP113" s="64">
        <f>IFERROR(1/J113*(Y113/H113),"0")</f>
        <v>1.098901098901099E-2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9.4907407407407405</v>
      </c>
      <c r="Y114" s="559">
        <f>IFERROR(Y111/H111,"0")+IFERROR(Y112/H112,"0")+IFERROR(Y113/H113,"0")</f>
        <v>11</v>
      </c>
      <c r="Z114" s="559">
        <f>IFERROR(IF(Z111="",0,Z111),"0")+IFERROR(IF(Z112="",0,Z112),"0")+IFERROR(IF(Z113="",0,Z113),"0")</f>
        <v>0.18384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92</v>
      </c>
      <c r="Y115" s="559">
        <f>IFERROR(SUM(Y111:Y113),"0")</f>
        <v>102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572</v>
      </c>
      <c r="Y119" s="558">
        <f>IFERROR(IF(X119="",0,CEILING((X119/$H119),1)*$H119),"")</f>
        <v>572.40000000000009</v>
      </c>
      <c r="Z119" s="36">
        <f>IFERROR(IF(Y119=0,"",ROUNDUP(Y119/H119,0)*0.00651),"")</f>
        <v>1.38012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625.38666666666654</v>
      </c>
      <c r="BN119" s="64">
        <f>IFERROR(Y119*I119/H119,"0")</f>
        <v>625.82400000000007</v>
      </c>
      <c r="BO119" s="64">
        <f>IFERROR(1/J119*(X119/H119),"0")</f>
        <v>1.1640211640211642</v>
      </c>
      <c r="BP119" s="64">
        <f>IFERROR(1/J119*(Y119/H119),"0")</f>
        <v>1.1648351648351651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211.85185185185185</v>
      </c>
      <c r="Y121" s="559">
        <f>IFERROR(Y117/H117,"0")+IFERROR(Y118/H118,"0")+IFERROR(Y119/H119,"0")+IFERROR(Y120/H120,"0")</f>
        <v>212.00000000000003</v>
      </c>
      <c r="Z121" s="559">
        <f>IFERROR(IF(Z117="",0,Z117),"0")+IFERROR(IF(Z118="",0,Z118),"0")+IFERROR(IF(Z119="",0,Z119),"0")+IFERROR(IF(Z120="",0,Z120),"0")</f>
        <v>1.38012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572</v>
      </c>
      <c r="Y122" s="559">
        <f>IFERROR(SUM(Y117:Y120),"0")</f>
        <v>572.40000000000009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93</v>
      </c>
      <c r="Y165" s="558">
        <f t="shared" si="16"/>
        <v>94.5</v>
      </c>
      <c r="Z165" s="36">
        <f>IFERROR(IF(Y165=0,"",ROUNDUP(Y165/H165,0)*0.00502),"")</f>
        <v>0.22590000000000002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98.757142857142853</v>
      </c>
      <c r="BN165" s="64">
        <f t="shared" si="18"/>
        <v>100.35</v>
      </c>
      <c r="BO165" s="64">
        <f t="shared" si="19"/>
        <v>0.18925518925518928</v>
      </c>
      <c r="BP165" s="64">
        <f t="shared" si="20"/>
        <v>0.19230769230769232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76</v>
      </c>
      <c r="Y168" s="558">
        <f t="shared" si="16"/>
        <v>77.7</v>
      </c>
      <c r="Z168" s="36">
        <f>IFERROR(IF(Y168=0,"",ROUNDUP(Y168/H168,0)*0.00502),"")</f>
        <v>0.18574000000000002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79.61904761904762</v>
      </c>
      <c r="BN168" s="64">
        <f t="shared" si="18"/>
        <v>81.400000000000006</v>
      </c>
      <c r="BO168" s="64">
        <f t="shared" si="19"/>
        <v>0.15466015466015468</v>
      </c>
      <c r="BP168" s="64">
        <f t="shared" si="20"/>
        <v>0.15811965811965814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80.476190476190482</v>
      </c>
      <c r="Y171" s="559">
        <f>IFERROR(Y162/H162,"0")+IFERROR(Y163/H163,"0")+IFERROR(Y164/H164,"0")+IFERROR(Y165/H165,"0")+IFERROR(Y166/H166,"0")+IFERROR(Y167/H167,"0")+IFERROR(Y168/H168,"0")+IFERROR(Y169/H169,"0")+IFERROR(Y170/H170,"0")</f>
        <v>82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0.41164000000000001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169</v>
      </c>
      <c r="Y172" s="559">
        <f>IFERROR(SUM(Y162:Y170),"0")</f>
        <v>172.2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51</v>
      </c>
      <c r="Y195" s="558">
        <f t="shared" ref="Y195:Y202" si="21">IFERROR(IF(X195="",0,CEILING((X195/$H195),1)*$H195),"")</f>
        <v>54</v>
      </c>
      <c r="Z195" s="36">
        <f>IFERROR(IF(Y195=0,"",ROUNDUP(Y195/H195,0)*0.00902),"")</f>
        <v>9.0200000000000002E-2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52.983333333333334</v>
      </c>
      <c r="BN195" s="64">
        <f t="shared" ref="BN195:BN202" si="23">IFERROR(Y195*I195/H195,"0")</f>
        <v>56.099999999999994</v>
      </c>
      <c r="BO195" s="64">
        <f t="shared" ref="BO195:BO202" si="24">IFERROR(1/J195*(X195/H195),"0")</f>
        <v>7.1548821548821556E-2</v>
      </c>
      <c r="BP195" s="64">
        <f t="shared" ref="BP195:BP202" si="25">IFERROR(1/J195*(Y195/H195),"0")</f>
        <v>7.575757575757576E-2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107</v>
      </c>
      <c r="Y196" s="558">
        <f t="shared" si="21"/>
        <v>108</v>
      </c>
      <c r="Z196" s="36">
        <f>IFERROR(IF(Y196=0,"",ROUNDUP(Y196/H196,0)*0.00902),"")</f>
        <v>0.1804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111.1611111111111</v>
      </c>
      <c r="BN196" s="64">
        <f t="shared" si="23"/>
        <v>112.19999999999999</v>
      </c>
      <c r="BO196" s="64">
        <f t="shared" si="24"/>
        <v>0.15011223344556676</v>
      </c>
      <c r="BP196" s="64">
        <f t="shared" si="25"/>
        <v>0.15151515151515152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52</v>
      </c>
      <c r="Y198" s="558">
        <f t="shared" si="21"/>
        <v>54</v>
      </c>
      <c r="Z198" s="36">
        <f>IFERROR(IF(Y198=0,"",ROUNDUP(Y198/H198,0)*0.00902),"")</f>
        <v>9.0200000000000002E-2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54.022222222222226</v>
      </c>
      <c r="BN198" s="64">
        <f t="shared" si="23"/>
        <v>56.099999999999994</v>
      </c>
      <c r="BO198" s="64">
        <f t="shared" si="24"/>
        <v>7.2951739618406286E-2</v>
      </c>
      <c r="BP198" s="64">
        <f t="shared" si="25"/>
        <v>7.575757575757576E-2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44</v>
      </c>
      <c r="Y199" s="558">
        <f t="shared" si="21"/>
        <v>45</v>
      </c>
      <c r="Z199" s="36">
        <f>IFERROR(IF(Y199=0,"",ROUNDUP(Y199/H199,0)*0.00502),"")</f>
        <v>0.1255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47.177777777777777</v>
      </c>
      <c r="BN199" s="64">
        <f t="shared" si="23"/>
        <v>48.249999999999993</v>
      </c>
      <c r="BO199" s="64">
        <f t="shared" si="24"/>
        <v>0.10446343779677113</v>
      </c>
      <c r="BP199" s="64">
        <f t="shared" si="25"/>
        <v>0.10683760683760685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13</v>
      </c>
      <c r="Y200" s="558">
        <f t="shared" si="21"/>
        <v>14.4</v>
      </c>
      <c r="Z200" s="36">
        <f>IFERROR(IF(Y200=0,"",ROUNDUP(Y200/H200,0)*0.00502),"")</f>
        <v>4.0160000000000001E-2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13.722222222222221</v>
      </c>
      <c r="BN200" s="64">
        <f t="shared" si="23"/>
        <v>15.2</v>
      </c>
      <c r="BO200" s="64">
        <f t="shared" si="24"/>
        <v>3.0864197530864203E-2</v>
      </c>
      <c r="BP200" s="64">
        <f t="shared" si="25"/>
        <v>3.4188034188034191E-2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26</v>
      </c>
      <c r="Y202" s="558">
        <f t="shared" si="21"/>
        <v>27</v>
      </c>
      <c r="Z202" s="36">
        <f>IFERROR(IF(Y202=0,"",ROUNDUP(Y202/H202,0)*0.00502),"")</f>
        <v>7.5300000000000006E-2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27.444444444444443</v>
      </c>
      <c r="BN202" s="64">
        <f t="shared" si="23"/>
        <v>28.499999999999996</v>
      </c>
      <c r="BO202" s="64">
        <f t="shared" si="24"/>
        <v>6.1728395061728406E-2</v>
      </c>
      <c r="BP202" s="64">
        <f t="shared" si="25"/>
        <v>6.4102564102564111E-2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85</v>
      </c>
      <c r="Y203" s="559">
        <f>IFERROR(Y195/H195,"0")+IFERROR(Y196/H196,"0")+IFERROR(Y197/H197,"0")+IFERROR(Y198/H198,"0")+IFERROR(Y199/H199,"0")+IFERROR(Y200/H200,"0")+IFERROR(Y201/H201,"0")+IFERROR(Y202/H202,"0")</f>
        <v>88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0.60176000000000007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293</v>
      </c>
      <c r="Y204" s="559">
        <f>IFERROR(SUM(Y195:Y202),"0")</f>
        <v>302.39999999999998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78</v>
      </c>
      <c r="Y208" s="558">
        <f t="shared" si="26"/>
        <v>78.3</v>
      </c>
      <c r="Z208" s="36">
        <f>IFERROR(IF(Y208=0,"",ROUNDUP(Y208/H208,0)*0.01898),"")</f>
        <v>0.17082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82.653103448275871</v>
      </c>
      <c r="BN208" s="64">
        <f t="shared" si="28"/>
        <v>82.971000000000004</v>
      </c>
      <c r="BO208" s="64">
        <f t="shared" si="29"/>
        <v>0.14008620689655174</v>
      </c>
      <c r="BP208" s="64">
        <f t="shared" si="30"/>
        <v>0.140625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316</v>
      </c>
      <c r="Y209" s="558">
        <f t="shared" si="26"/>
        <v>316.8</v>
      </c>
      <c r="Z209" s="36">
        <f t="shared" ref="Z209:Z214" si="31">IFERROR(IF(Y209=0,"",ROUNDUP(Y209/H209,0)*0.00651),"")</f>
        <v>0.85931999999999997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351.55</v>
      </c>
      <c r="BN209" s="64">
        <f t="shared" si="28"/>
        <v>352.44</v>
      </c>
      <c r="BO209" s="64">
        <f t="shared" si="29"/>
        <v>0.72344322344322365</v>
      </c>
      <c r="BP209" s="64">
        <f t="shared" si="30"/>
        <v>0.72527472527472536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72</v>
      </c>
      <c r="Y211" s="558">
        <f t="shared" si="26"/>
        <v>72</v>
      </c>
      <c r="Z211" s="36">
        <f t="shared" si="31"/>
        <v>0.1953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79.560000000000016</v>
      </c>
      <c r="BN211" s="64">
        <f t="shared" si="28"/>
        <v>79.560000000000016</v>
      </c>
      <c r="BO211" s="64">
        <f t="shared" si="29"/>
        <v>0.16483516483516486</v>
      </c>
      <c r="BP211" s="64">
        <f t="shared" si="30"/>
        <v>0.16483516483516486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165</v>
      </c>
      <c r="Y212" s="558">
        <f t="shared" si="26"/>
        <v>165.6</v>
      </c>
      <c r="Z212" s="36">
        <f t="shared" si="31"/>
        <v>0.44919000000000003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182.32500000000002</v>
      </c>
      <c r="BN212" s="64">
        <f t="shared" si="28"/>
        <v>182.988</v>
      </c>
      <c r="BO212" s="64">
        <f t="shared" si="29"/>
        <v>0.37774725274725279</v>
      </c>
      <c r="BP212" s="64">
        <f t="shared" si="30"/>
        <v>0.37912087912087916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173</v>
      </c>
      <c r="Y213" s="558">
        <f t="shared" si="26"/>
        <v>175.2</v>
      </c>
      <c r="Z213" s="36">
        <f t="shared" si="31"/>
        <v>0.47522999999999999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191.16500000000002</v>
      </c>
      <c r="BN213" s="64">
        <f t="shared" si="28"/>
        <v>193.596</v>
      </c>
      <c r="BO213" s="64">
        <f t="shared" si="29"/>
        <v>0.39606227106227115</v>
      </c>
      <c r="BP213" s="64">
        <f t="shared" si="30"/>
        <v>0.40109890109890112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120</v>
      </c>
      <c r="Y214" s="558">
        <f t="shared" si="26"/>
        <v>120</v>
      </c>
      <c r="Z214" s="36">
        <f t="shared" si="31"/>
        <v>0.32550000000000001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132.9</v>
      </c>
      <c r="BN214" s="64">
        <f t="shared" si="28"/>
        <v>132.9</v>
      </c>
      <c r="BO214" s="64">
        <f t="shared" si="29"/>
        <v>0.27472527472527475</v>
      </c>
      <c r="BP214" s="64">
        <f t="shared" si="30"/>
        <v>0.27472527472527475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361.4655172413793</v>
      </c>
      <c r="Y215" s="559">
        <f>IFERROR(Y206/H206,"0")+IFERROR(Y207/H207,"0")+IFERROR(Y208/H208,"0")+IFERROR(Y209/H209,"0")+IFERROR(Y210/H210,"0")+IFERROR(Y211/H211,"0")+IFERROR(Y212/H212,"0")+IFERROR(Y213/H213,"0")+IFERROR(Y214/H214,"0")</f>
        <v>363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2.4753599999999998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924</v>
      </c>
      <c r="Y216" s="559">
        <f>IFERROR(SUM(Y206:Y214),"0")</f>
        <v>927.90000000000009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30</v>
      </c>
      <c r="Y219" s="558">
        <f>IFERROR(IF(X219="",0,CEILING((X219/$H219),1)*$H219),"")</f>
        <v>31.2</v>
      </c>
      <c r="Z219" s="36">
        <f>IFERROR(IF(Y219=0,"",ROUNDUP(Y219/H219,0)*0.00651),"")</f>
        <v>8.4629999999999997E-2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33.150000000000006</v>
      </c>
      <c r="BN219" s="64">
        <f>IFERROR(Y219*I219/H219,"0")</f>
        <v>34.476000000000006</v>
      </c>
      <c r="BO219" s="64">
        <f>IFERROR(1/J219*(X219/H219),"0")</f>
        <v>6.8681318681318687E-2</v>
      </c>
      <c r="BP219" s="64">
        <f>IFERROR(1/J219*(Y219/H219),"0")</f>
        <v>7.1428571428571438E-2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12.5</v>
      </c>
      <c r="Y220" s="559">
        <f>IFERROR(Y218/H218,"0")+IFERROR(Y219/H219,"0")</f>
        <v>13</v>
      </c>
      <c r="Z220" s="559">
        <f>IFERROR(IF(Z218="",0,Z218),"0")+IFERROR(IF(Z219="",0,Z219),"0")</f>
        <v>8.4629999999999997E-2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30</v>
      </c>
      <c r="Y221" s="559">
        <f>IFERROR(SUM(Y218:Y219),"0")</f>
        <v>31.2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1</v>
      </c>
      <c r="Y238" s="558">
        <f>IFERROR(IF(X238="",0,CEILING((X238/$H238),1)*$H238),"")</f>
        <v>1.8</v>
      </c>
      <c r="Z238" s="36">
        <f>IFERROR(IF(Y238=0,"",ROUNDUP(Y238/H238,0)*0.0059),"")</f>
        <v>5.8999999999999999E-3</v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1.0972222222222223</v>
      </c>
      <c r="BN238" s="64">
        <f>IFERROR(Y238*I238/H238,"0")</f>
        <v>1.9750000000000001</v>
      </c>
      <c r="BO238" s="64">
        <f>IFERROR(1/J238*(X238/H238),"0")</f>
        <v>2.5720164609053498E-3</v>
      </c>
      <c r="BP238" s="64">
        <f>IFERROR(1/J238*(Y238/H238),"0")</f>
        <v>4.6296296296296294E-3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0.55555555555555558</v>
      </c>
      <c r="Y239" s="559">
        <f>IFERROR(Y238/H238,"0")</f>
        <v>1</v>
      </c>
      <c r="Z239" s="559">
        <f>IFERROR(IF(Z238="",0,Z238),"0")</f>
        <v>5.8999999999999999E-3</v>
      </c>
      <c r="AA239" s="560"/>
      <c r="AB239" s="560"/>
      <c r="AC239" s="560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1</v>
      </c>
      <c r="Y240" s="559">
        <f>IFERROR(SUM(Y238:Y238),"0")</f>
        <v>1.8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397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413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420</v>
      </c>
      <c r="B262" s="54" t="s">
        <v>421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427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428</v>
      </c>
      <c r="B268" s="54" t="s">
        <v>429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52</v>
      </c>
      <c r="Y269" s="558">
        <f>IFERROR(IF(X269="",0,CEILING((X269/$H269),1)*$H269),"")</f>
        <v>52.8</v>
      </c>
      <c r="Z269" s="36">
        <f>IFERROR(IF(Y269=0,"",ROUNDUP(Y269/H269,0)*0.00651),"")</f>
        <v>0.14322000000000001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57.46</v>
      </c>
      <c r="BN269" s="64">
        <f>IFERROR(Y269*I269/H269,"0")</f>
        <v>58.344000000000001</v>
      </c>
      <c r="BO269" s="64">
        <f>IFERROR(1/J269*(X269/H269),"0")</f>
        <v>0.11904761904761907</v>
      </c>
      <c r="BP269" s="64">
        <f>IFERROR(1/J269*(Y269/H269),"0")</f>
        <v>0.12087912087912089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10</v>
      </c>
      <c r="Y270" s="558">
        <f>IFERROR(IF(X270="",0,CEILING((X270/$H270),1)*$H270),"")</f>
        <v>12</v>
      </c>
      <c r="Z270" s="36">
        <f>IFERROR(IF(Y270=0,"",ROUNDUP(Y270/H270,0)*0.00651),"")</f>
        <v>3.2550000000000003E-2</v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10.75</v>
      </c>
      <c r="BN270" s="64">
        <f>IFERROR(Y270*I270/H270,"0")</f>
        <v>12.9</v>
      </c>
      <c r="BO270" s="64">
        <f>IFERROR(1/J270*(X270/H270),"0")</f>
        <v>2.2893772893772896E-2</v>
      </c>
      <c r="BP270" s="64">
        <f>IFERROR(1/J270*(Y270/H270),"0")</f>
        <v>2.7472527472527476E-2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25.833333333333336</v>
      </c>
      <c r="Y271" s="559">
        <f>IFERROR(Y268/H268,"0")+IFERROR(Y269/H269,"0")+IFERROR(Y270/H270,"0")</f>
        <v>27</v>
      </c>
      <c r="Z271" s="559">
        <f>IFERROR(IF(Z268="",0,Z268),"0")+IFERROR(IF(Z269="",0,Z269),"0")+IFERROR(IF(Z270="",0,Z270),"0")</f>
        <v>0.17577000000000001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62</v>
      </c>
      <c r="Y272" s="559">
        <f>IFERROR(SUM(Y268:Y270),"0")</f>
        <v>64.8</v>
      </c>
      <c r="Z272" s="37"/>
      <c r="AA272" s="560"/>
      <c r="AB272" s="560"/>
      <c r="AC272" s="560"/>
    </row>
    <row r="273" spans="1:68" ht="16.5" hidden="1" customHeight="1" x14ac:dyDescent="0.25">
      <c r="A273" s="576" t="s">
        <v>437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438</v>
      </c>
      <c r="B275" s="54" t="s">
        <v>439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441</v>
      </c>
      <c r="B279" s="54" t="s">
        <v>442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444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445</v>
      </c>
      <c r="B284" s="54" t="s">
        <v>446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449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customHeight="1" x14ac:dyDescent="0.25">
      <c r="A289" s="54" t="s">
        <v>450</v>
      </c>
      <c r="B289" s="54" t="s">
        <v>451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4</v>
      </c>
      <c r="Y289" s="558">
        <f t="shared" ref="Y289:Y294" si="37">IFERROR(IF(X289="",0,CEILING((X289/$H289),1)*$H289),"")</f>
        <v>10.8</v>
      </c>
      <c r="Z289" s="36">
        <f>IFERROR(IF(Y289=0,"",ROUNDUP(Y289/H289,0)*0.01898),"")</f>
        <v>1.898E-2</v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4.1611111111111105</v>
      </c>
      <c r="BN289" s="64">
        <f t="shared" ref="BN289:BN294" si="39">IFERROR(Y289*I289/H289,"0")</f>
        <v>11.234999999999999</v>
      </c>
      <c r="BO289" s="64">
        <f t="shared" ref="BO289:BO294" si="40">IFERROR(1/J289*(X289/H289),"0")</f>
        <v>5.7870370370370367E-3</v>
      </c>
      <c r="BP289" s="64">
        <f t="shared" ref="BP289:BP294" si="41">IFERROR(1/J289*(Y289/H289),"0")</f>
        <v>1.5625E-2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453</v>
      </c>
      <c r="B291" s="54" t="s">
        <v>456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459</v>
      </c>
      <c r="B292" s="54" t="s">
        <v>460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464</v>
      </c>
      <c r="B294" s="54" t="s">
        <v>465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0.37037037037037035</v>
      </c>
      <c r="Y295" s="559">
        <f>IFERROR(Y289/H289,"0")+IFERROR(Y290/H290,"0")+IFERROR(Y291/H291,"0")+IFERROR(Y292/H292,"0")+IFERROR(Y293/H293,"0")+IFERROR(Y294/H294,"0")</f>
        <v>1</v>
      </c>
      <c r="Z295" s="559">
        <f>IFERROR(IF(Z289="",0,Z289),"0")+IFERROR(IF(Z290="",0,Z290),"0")+IFERROR(IF(Z291="",0,Z291),"0")+IFERROR(IF(Z292="",0,Z292),"0")+IFERROR(IF(Z293="",0,Z293),"0")+IFERROR(IF(Z294="",0,Z294),"0")</f>
        <v>1.898E-2</v>
      </c>
      <c r="AA295" s="560"/>
      <c r="AB295" s="560"/>
      <c r="AC295" s="560"/>
    </row>
    <row r="296" spans="1:68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4</v>
      </c>
      <c r="Y296" s="559">
        <f>IFERROR(SUM(Y289:Y294),"0")</f>
        <v>10.8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467</v>
      </c>
      <c r="B298" s="54" t="s">
        <v>468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483</v>
      </c>
      <c r="B304" s="54" t="s">
        <v>484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2</v>
      </c>
      <c r="Y304" s="558">
        <f t="shared" si="42"/>
        <v>3.6</v>
      </c>
      <c r="Z304" s="36">
        <f>IFERROR(IF(Y304=0,"",ROUNDUP(Y304/H304,0)*0.00651),"")</f>
        <v>1.302E-2</v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2.2533333333333334</v>
      </c>
      <c r="BN304" s="64">
        <f t="shared" si="44"/>
        <v>4.056</v>
      </c>
      <c r="BO304" s="64">
        <f t="shared" si="45"/>
        <v>6.1050061050061059E-3</v>
      </c>
      <c r="BP304" s="64">
        <f t="shared" si="46"/>
        <v>1.098901098901099E-2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1.1111111111111112</v>
      </c>
      <c r="Y305" s="559">
        <f>IFERROR(Y298/H298,"0")+IFERROR(Y299/H299,"0")+IFERROR(Y300/H300,"0")+IFERROR(Y301/H301,"0")+IFERROR(Y302/H302,"0")+IFERROR(Y303/H303,"0")+IFERROR(Y304/H304,"0")</f>
        <v>2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1.302E-2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2</v>
      </c>
      <c r="Y306" s="559">
        <f>IFERROR(SUM(Y298:Y304),"0")</f>
        <v>3.6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486</v>
      </c>
      <c r="B308" s="54" t="s">
        <v>487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501</v>
      </c>
      <c r="B316" s="54" t="s">
        <v>502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129</v>
      </c>
      <c r="Y317" s="558">
        <f>IFERROR(IF(X317="",0,CEILING((X317/$H317),1)*$H317),"")</f>
        <v>132.6</v>
      </c>
      <c r="Z317" s="36">
        <f>IFERROR(IF(Y317=0,"",ROUNDUP(Y317/H317,0)*0.01898),"")</f>
        <v>0.32266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137.58346153846156</v>
      </c>
      <c r="BN317" s="64">
        <f>IFERROR(Y317*I317/H317,"0")</f>
        <v>141.423</v>
      </c>
      <c r="BO317" s="64">
        <f>IFERROR(1/J317*(X317/H317),"0")</f>
        <v>0.25841346153846156</v>
      </c>
      <c r="BP317" s="64">
        <f>IFERROR(1/J317*(Y317/H317),"0")</f>
        <v>0.265625</v>
      </c>
    </row>
    <row r="318" spans="1:68" ht="16.5" hidden="1" customHeight="1" x14ac:dyDescent="0.25">
      <c r="A318" s="54" t="s">
        <v>507</v>
      </c>
      <c r="B318" s="54" t="s">
        <v>508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16.53846153846154</v>
      </c>
      <c r="Y319" s="559">
        <f>IFERROR(Y316/H316,"0")+IFERROR(Y317/H317,"0")+IFERROR(Y318/H318,"0")</f>
        <v>17</v>
      </c>
      <c r="Z319" s="559">
        <f>IFERROR(IF(Z316="",0,Z316),"0")+IFERROR(IF(Z317="",0,Z317),"0")+IFERROR(IF(Z318="",0,Z318),"0")</f>
        <v>0.32266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129</v>
      </c>
      <c r="Y320" s="559">
        <f>IFERROR(SUM(Y316:Y318),"0")</f>
        <v>132.6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510</v>
      </c>
      <c r="B322" s="54" t="s">
        <v>511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520</v>
      </c>
      <c r="B325" s="54" t="s">
        <v>521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522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523</v>
      </c>
      <c r="B329" s="54" t="s">
        <v>524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531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532</v>
      </c>
      <c r="B336" s="54" t="s">
        <v>533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538</v>
      </c>
      <c r="B338" s="54" t="s">
        <v>539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541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542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hidden="1" customHeight="1" x14ac:dyDescent="0.25">
      <c r="A344" s="54" t="s">
        <v>543</v>
      </c>
      <c r="B344" s="54" t="s">
        <v>544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0</v>
      </c>
      <c r="Y344" s="558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hidden="1" customHeight="1" x14ac:dyDescent="0.25">
      <c r="A345" s="54" t="s">
        <v>546</v>
      </c>
      <c r="B345" s="54" t="s">
        <v>547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1394</v>
      </c>
      <c r="Y347" s="558">
        <f t="shared" si="47"/>
        <v>1395</v>
      </c>
      <c r="Z347" s="36">
        <f>IFERROR(IF(Y347=0,"",ROUNDUP(Y347/H347,0)*0.02175),"")</f>
        <v>2.0227499999999998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1438.6079999999999</v>
      </c>
      <c r="BN347" s="64">
        <f t="shared" si="49"/>
        <v>1439.64</v>
      </c>
      <c r="BO347" s="64">
        <f t="shared" si="50"/>
        <v>1.9361111111111111</v>
      </c>
      <c r="BP347" s="64">
        <f t="shared" si="51"/>
        <v>1.9375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560</v>
      </c>
      <c r="B350" s="54" t="s">
        <v>561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92.933333333333337</v>
      </c>
      <c r="Y351" s="559">
        <f>IFERROR(Y344/H344,"0")+IFERROR(Y345/H345,"0")+IFERROR(Y346/H346,"0")+IFERROR(Y347/H347,"0")+IFERROR(Y348/H348,"0")+IFERROR(Y349/H349,"0")+IFERROR(Y350/H350,"0")</f>
        <v>93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2.0227499999999998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1394</v>
      </c>
      <c r="Y352" s="559">
        <f>IFERROR(SUM(Y344:Y350),"0")</f>
        <v>1395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833</v>
      </c>
      <c r="Y354" s="558">
        <f>IFERROR(IF(X354="",0,CEILING((X354/$H354),1)*$H354),"")</f>
        <v>840</v>
      </c>
      <c r="Z354" s="36">
        <f>IFERROR(IF(Y354=0,"",ROUNDUP(Y354/H354,0)*0.02175),"")</f>
        <v>1.218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859.65600000000006</v>
      </c>
      <c r="BN354" s="64">
        <f>IFERROR(Y354*I354/H354,"0")</f>
        <v>866.88</v>
      </c>
      <c r="BO354" s="64">
        <f>IFERROR(1/J354*(X354/H354),"0")</f>
        <v>1.1569444444444443</v>
      </c>
      <c r="BP354" s="64">
        <f>IFERROR(1/J354*(Y354/H354),"0")</f>
        <v>1.1666666666666665</v>
      </c>
    </row>
    <row r="355" spans="1:68" ht="16.5" hidden="1" customHeight="1" x14ac:dyDescent="0.25">
      <c r="A355" s="54" t="s">
        <v>565</v>
      </c>
      <c r="B355" s="54" t="s">
        <v>566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55.533333333333331</v>
      </c>
      <c r="Y356" s="559">
        <f>IFERROR(Y354/H354,"0")+IFERROR(Y355/H355,"0")</f>
        <v>56</v>
      </c>
      <c r="Z356" s="559">
        <f>IFERROR(IF(Z354="",0,Z354),"0")+IFERROR(IF(Z355="",0,Z355),"0")</f>
        <v>1.218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833</v>
      </c>
      <c r="Y357" s="559">
        <f>IFERROR(SUM(Y354:Y355),"0")</f>
        <v>840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567</v>
      </c>
      <c r="B359" s="54" t="s">
        <v>568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573</v>
      </c>
      <c r="B364" s="54" t="s">
        <v>574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576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577</v>
      </c>
      <c r="B369" s="54" t="s">
        <v>578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43</v>
      </c>
      <c r="Y370" s="558">
        <f>IFERROR(IF(X370="",0,CEILING((X370/$H370),1)*$H370),"")</f>
        <v>48</v>
      </c>
      <c r="Z370" s="36">
        <f>IFERROR(IF(Y370=0,"",ROUNDUP(Y370/H370,0)*0.01898),"")</f>
        <v>7.5920000000000001E-2</v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44.558750000000003</v>
      </c>
      <c r="BN370" s="64">
        <f>IFERROR(Y370*I370/H370,"0")</f>
        <v>49.74</v>
      </c>
      <c r="BO370" s="64">
        <f>IFERROR(1/J370*(X370/H370),"0")</f>
        <v>5.5989583333333336E-2</v>
      </c>
      <c r="BP370" s="64">
        <f>IFERROR(1/J370*(Y370/H370),"0")</f>
        <v>6.25E-2</v>
      </c>
    </row>
    <row r="371" spans="1:68" ht="37.5" hidden="1" customHeight="1" x14ac:dyDescent="0.25">
      <c r="A371" s="54" t="s">
        <v>583</v>
      </c>
      <c r="B371" s="54" t="s">
        <v>584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3.5833333333333335</v>
      </c>
      <c r="Y372" s="559">
        <f>IFERROR(Y369/H369,"0")+IFERROR(Y370/H370,"0")+IFERROR(Y371/H371,"0")</f>
        <v>4</v>
      </c>
      <c r="Z372" s="559">
        <f>IFERROR(IF(Z369="",0,Z369),"0")+IFERROR(IF(Z370="",0,Z370),"0")+IFERROR(IF(Z371="",0,Z371),"0")</f>
        <v>7.5920000000000001E-2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43</v>
      </c>
      <c r="Y373" s="559">
        <f>IFERROR(SUM(Y369:Y371),"0")</f>
        <v>48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585</v>
      </c>
      <c r="B375" s="54" t="s">
        <v>586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1216</v>
      </c>
      <c r="Y379" s="558">
        <f>IFERROR(IF(X379="",0,CEILING((X379/$H379),1)*$H379),"")</f>
        <v>1224</v>
      </c>
      <c r="Z379" s="36">
        <f>IFERROR(IF(Y379=0,"",ROUNDUP(Y379/H379,0)*0.01898),"")</f>
        <v>2.58128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1286.1226666666666</v>
      </c>
      <c r="BN379" s="64">
        <f>IFERROR(Y379*I379/H379,"0")</f>
        <v>1294.5839999999998</v>
      </c>
      <c r="BO379" s="64">
        <f>IFERROR(1/J379*(X379/H379),"0")</f>
        <v>2.1111111111111112</v>
      </c>
      <c r="BP379" s="64">
        <f>IFERROR(1/J379*(Y379/H379),"0")</f>
        <v>2.125</v>
      </c>
    </row>
    <row r="380" spans="1:68" ht="27" hidden="1" customHeight="1" x14ac:dyDescent="0.25">
      <c r="A380" s="54" t="s">
        <v>591</v>
      </c>
      <c r="B380" s="54" t="s">
        <v>592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135.11111111111111</v>
      </c>
      <c r="Y381" s="559">
        <f>IFERROR(Y379/H379,"0")+IFERROR(Y380/H380,"0")</f>
        <v>136</v>
      </c>
      <c r="Z381" s="559">
        <f>IFERROR(IF(Z379="",0,Z379),"0")+IFERROR(IF(Z380="",0,Z380),"0")</f>
        <v>2.58128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1216</v>
      </c>
      <c r="Y382" s="559">
        <f>IFERROR(SUM(Y379:Y380),"0")</f>
        <v>1224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593</v>
      </c>
      <c r="B384" s="54" t="s">
        <v>594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596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597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4</v>
      </c>
      <c r="Y390" s="558">
        <f t="shared" ref="Y390:Y399" si="52">IFERROR(IF(X390="",0,CEILING((X390/$H390),1)*$H390),"")</f>
        <v>5.4</v>
      </c>
      <c r="Z390" s="36">
        <f>IFERROR(IF(Y390=0,"",ROUNDUP(Y390/H390,0)*0.00902),"")</f>
        <v>9.0200000000000002E-3</v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4.1555555555555559</v>
      </c>
      <c r="BN390" s="64">
        <f t="shared" ref="BN390:BN399" si="54">IFERROR(Y390*I390/H390,"0")</f>
        <v>5.61</v>
      </c>
      <c r="BO390" s="64">
        <f t="shared" ref="BO390:BO399" si="55">IFERROR(1/J390*(X390/H390),"0")</f>
        <v>5.6116722783389446E-3</v>
      </c>
      <c r="BP390" s="64">
        <f t="shared" ref="BP390:BP399" si="56">IFERROR(1/J390*(Y390/H390),"0")</f>
        <v>7.575757575757576E-3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601</v>
      </c>
      <c r="B392" s="54" t="s">
        <v>604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608</v>
      </c>
      <c r="B394" s="54" t="s">
        <v>609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615</v>
      </c>
      <c r="B397" s="54" t="s">
        <v>616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618</v>
      </c>
      <c r="B398" s="54" t="s">
        <v>619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621</v>
      </c>
      <c r="B399" s="54" t="s">
        <v>622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0.7407407407407407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1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9.0200000000000002E-3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4</v>
      </c>
      <c r="Y401" s="559">
        <f>IFERROR(SUM(Y390:Y399),"0")</f>
        <v>5.4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623</v>
      </c>
      <c r="B403" s="54" t="s">
        <v>624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629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630</v>
      </c>
      <c r="B409" s="54" t="s">
        <v>631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633</v>
      </c>
      <c r="B413" s="54" t="s">
        <v>634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642</v>
      </c>
      <c r="B416" s="54" t="s">
        <v>643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644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645</v>
      </c>
      <c r="B421" s="54" t="s">
        <v>646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648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649</v>
      </c>
      <c r="B426" s="54" t="s">
        <v>650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652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652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182</v>
      </c>
      <c r="Y432" s="558">
        <f t="shared" ref="Y432:Y445" si="58">IFERROR(IF(X432="",0,CEILING((X432/$H432),1)*$H432),"")</f>
        <v>184.8</v>
      </c>
      <c r="Z432" s="36">
        <f t="shared" ref="Z432:Z438" si="59">IFERROR(IF(Y432=0,"",ROUNDUP(Y432/H432,0)*0.01196),"")</f>
        <v>0.41860000000000003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194.40909090909091</v>
      </c>
      <c r="BN432" s="64">
        <f t="shared" ref="BN432:BN445" si="61">IFERROR(Y432*I432/H432,"0")</f>
        <v>197.39999999999998</v>
      </c>
      <c r="BO432" s="64">
        <f t="shared" ref="BO432:BO445" si="62">IFERROR(1/J432*(X432/H432),"0")</f>
        <v>0.33143939393939392</v>
      </c>
      <c r="BP432" s="64">
        <f t="shared" ref="BP432:BP445" si="63">IFERROR(1/J432*(Y432/H432),"0")</f>
        <v>0.33653846153846156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662</v>
      </c>
      <c r="B435" s="54" t="s">
        <v>663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885</v>
      </c>
      <c r="Y437" s="558">
        <f t="shared" si="58"/>
        <v>887.04000000000008</v>
      </c>
      <c r="Z437" s="36">
        <f t="shared" si="59"/>
        <v>2.00928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945.34090909090901</v>
      </c>
      <c r="BN437" s="64">
        <f t="shared" si="61"/>
        <v>947.52</v>
      </c>
      <c r="BO437" s="64">
        <f t="shared" si="62"/>
        <v>1.6116695804195804</v>
      </c>
      <c r="BP437" s="64">
        <f t="shared" si="63"/>
        <v>1.6153846153846154</v>
      </c>
    </row>
    <row r="438" spans="1:68" ht="16.5" hidden="1" customHeight="1" x14ac:dyDescent="0.25">
      <c r="A438" s="54" t="s">
        <v>672</v>
      </c>
      <c r="B438" s="54" t="s">
        <v>673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686</v>
      </c>
      <c r="B444" s="54" t="s">
        <v>687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686</v>
      </c>
      <c r="B445" s="54" t="s">
        <v>688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202.08333333333331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203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2.42788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1067</v>
      </c>
      <c r="Y447" s="559">
        <f>IFERROR(SUM(Y432:Y445),"0")</f>
        <v>1071.8400000000001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395</v>
      </c>
      <c r="Y449" s="558">
        <f>IFERROR(IF(X449="",0,CEILING((X449/$H449),1)*$H449),"")</f>
        <v>396</v>
      </c>
      <c r="Z449" s="36">
        <f>IFERROR(IF(Y449=0,"",ROUNDUP(Y449/H449,0)*0.01196),"")</f>
        <v>0.89700000000000002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421.93181818181813</v>
      </c>
      <c r="BN449" s="64">
        <f>IFERROR(Y449*I449/H449,"0")</f>
        <v>423</v>
      </c>
      <c r="BO449" s="64">
        <f>IFERROR(1/J449*(X449/H449),"0")</f>
        <v>0.71933275058275059</v>
      </c>
      <c r="BP449" s="64">
        <f>IFERROR(1/J449*(Y449/H449),"0")</f>
        <v>0.72115384615384615</v>
      </c>
    </row>
    <row r="450" spans="1:68" ht="16.5" hidden="1" customHeight="1" x14ac:dyDescent="0.25">
      <c r="A450" s="54" t="s">
        <v>692</v>
      </c>
      <c r="B450" s="54" t="s">
        <v>693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694</v>
      </c>
      <c r="B451" s="54" t="s">
        <v>695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74.810606060606062</v>
      </c>
      <c r="Y452" s="559">
        <f>IFERROR(Y449/H449,"0")+IFERROR(Y450/H450,"0")+IFERROR(Y451/H451,"0")</f>
        <v>75</v>
      </c>
      <c r="Z452" s="559">
        <f>IFERROR(IF(Z449="",0,Z449),"0")+IFERROR(IF(Z450="",0,Z450),"0")+IFERROR(IF(Z451="",0,Z451),"0")</f>
        <v>0.89700000000000002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395</v>
      </c>
      <c r="Y453" s="559">
        <f>IFERROR(SUM(Y449:Y451),"0")</f>
        <v>396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25</v>
      </c>
      <c r="Y455" s="558">
        <f t="shared" ref="Y455:Y461" si="64">IFERROR(IF(X455="",0,CEILING((X455/$H455),1)*$H455),"")</f>
        <v>26.400000000000002</v>
      </c>
      <c r="Z455" s="36">
        <f>IFERROR(IF(Y455=0,"",ROUNDUP(Y455/H455,0)*0.01196),"")</f>
        <v>5.9799999999999999E-2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26.704545454545453</v>
      </c>
      <c r="BN455" s="64">
        <f t="shared" ref="BN455:BN461" si="66">IFERROR(Y455*I455/H455,"0")</f>
        <v>28.200000000000003</v>
      </c>
      <c r="BO455" s="64">
        <f t="shared" ref="BO455:BO461" si="67">IFERROR(1/J455*(X455/H455),"0")</f>
        <v>4.5527389277389273E-2</v>
      </c>
      <c r="BP455" s="64">
        <f t="shared" ref="BP455:BP461" si="68">IFERROR(1/J455*(Y455/H455),"0")</f>
        <v>4.807692307692308E-2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756</v>
      </c>
      <c r="Y456" s="558">
        <f t="shared" si="64"/>
        <v>760.32</v>
      </c>
      <c r="Z456" s="36">
        <f>IFERROR(IF(Y456=0,"",ROUNDUP(Y456/H456,0)*0.01196),"")</f>
        <v>1.72224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807.5454545454545</v>
      </c>
      <c r="BN456" s="64">
        <f t="shared" si="66"/>
        <v>812.16000000000008</v>
      </c>
      <c r="BO456" s="64">
        <f t="shared" si="67"/>
        <v>1.3767482517482519</v>
      </c>
      <c r="BP456" s="64">
        <f t="shared" si="68"/>
        <v>1.3846153846153846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295</v>
      </c>
      <c r="Y457" s="558">
        <f t="shared" si="64"/>
        <v>295.68</v>
      </c>
      <c r="Z457" s="36">
        <f>IFERROR(IF(Y457=0,"",ROUNDUP(Y457/H457,0)*0.01196),"")</f>
        <v>0.66976000000000002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315.11363636363632</v>
      </c>
      <c r="BN457" s="64">
        <f t="shared" si="66"/>
        <v>315.83999999999997</v>
      </c>
      <c r="BO457" s="64">
        <f t="shared" si="67"/>
        <v>0.53722319347319347</v>
      </c>
      <c r="BP457" s="64">
        <f t="shared" si="68"/>
        <v>0.53846153846153855</v>
      </c>
    </row>
    <row r="458" spans="1:68" ht="27" hidden="1" customHeight="1" x14ac:dyDescent="0.25">
      <c r="A458" s="54" t="s">
        <v>705</v>
      </c>
      <c r="B458" s="54" t="s">
        <v>706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705</v>
      </c>
      <c r="B459" s="54" t="s">
        <v>707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708</v>
      </c>
      <c r="B460" s="54" t="s">
        <v>709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710</v>
      </c>
      <c r="B461" s="54" t="s">
        <v>711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203.78787878787881</v>
      </c>
      <c r="Y462" s="559">
        <f>IFERROR(Y455/H455,"0")+IFERROR(Y456/H456,"0")+IFERROR(Y457/H457,"0")+IFERROR(Y458/H458,"0")+IFERROR(Y459/H459,"0")+IFERROR(Y460/H460,"0")+IFERROR(Y461/H461,"0")</f>
        <v>205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2.4518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1076</v>
      </c>
      <c r="Y463" s="559">
        <f>IFERROR(SUM(Y455:Y461),"0")</f>
        <v>1082.4000000000001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712</v>
      </c>
      <c r="B465" s="54" t="s">
        <v>713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715</v>
      </c>
      <c r="B466" s="54" t="s">
        <v>716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718</v>
      </c>
      <c r="B467" s="54" t="s">
        <v>719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721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721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722</v>
      </c>
      <c r="B473" s="54" t="s">
        <v>723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734</v>
      </c>
      <c r="B476" s="54" t="s">
        <v>735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10744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10864.54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11378.338154808951</v>
      </c>
      <c r="Y506" s="559">
        <f>IFERROR(SUM(BN22:BN502),"0")</f>
        <v>11505.314999999999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19</v>
      </c>
      <c r="Y507" s="38">
        <f>ROUNDUP(SUM(BP22:BP502),0)</f>
        <v>19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11853.338154808951</v>
      </c>
      <c r="Y508" s="559">
        <f>GrossWeightTotalR+PalletQtyTotalR*25</f>
        <v>11980.314999999999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1923.515287532816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1945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22.225769999999997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541</v>
      </c>
      <c r="U512" s="604"/>
      <c r="V512" s="579" t="s">
        <v>596</v>
      </c>
      <c r="W512" s="713"/>
      <c r="X512" s="713"/>
      <c r="Y512" s="604"/>
      <c r="Z512" s="554" t="s">
        <v>652</v>
      </c>
      <c r="AA512" s="579" t="s">
        <v>721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397</v>
      </c>
      <c r="M513" s="579" t="s">
        <v>413</v>
      </c>
      <c r="N513" s="555"/>
      <c r="O513" s="579" t="s">
        <v>427</v>
      </c>
      <c r="P513" s="579" t="s">
        <v>437</v>
      </c>
      <c r="Q513" s="579" t="s">
        <v>444</v>
      </c>
      <c r="R513" s="579" t="s">
        <v>449</v>
      </c>
      <c r="S513" s="579" t="s">
        <v>531</v>
      </c>
      <c r="T513" s="579" t="s">
        <v>542</v>
      </c>
      <c r="U513" s="579" t="s">
        <v>576</v>
      </c>
      <c r="V513" s="579" t="s">
        <v>597</v>
      </c>
      <c r="W513" s="579" t="s">
        <v>629</v>
      </c>
      <c r="X513" s="579" t="s">
        <v>644</v>
      </c>
      <c r="Y513" s="579" t="s">
        <v>648</v>
      </c>
      <c r="Z513" s="579" t="s">
        <v>652</v>
      </c>
      <c r="AA513" s="579" t="s">
        <v>721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10.8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541.59999999999991</v>
      </c>
      <c r="E515" s="46">
        <f>IFERROR(Y89*1,"0")+IFERROR(Y90*1,"0")+IFERROR(Y91*1,"0")+IFERROR(Y95*1,"0")+IFERROR(Y96*1,"0")+IFERROR(Y97*1,"0")+IFERROR(Y98*1,"0")+IFERROR(Y99*1,"0")</f>
        <v>1109.7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1492.5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172.2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1261.5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1.8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64.8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147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2235</v>
      </c>
      <c r="U515" s="46">
        <f>IFERROR(Y369*1,"0")+IFERROR(Y370*1,"0")+IFERROR(Y371*1,"0")+IFERROR(Y375*1,"0")+IFERROR(Y379*1,"0")+IFERROR(Y380*1,"0")+IFERROR(Y384*1,"0")</f>
        <v>1272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5.4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2550.2400000000002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7"/>
        <filter val="0,48"/>
        <filter val="0,56"/>
        <filter val="0,74"/>
        <filter val="0,83"/>
        <filter val="1 067,00"/>
        <filter val="1 076,00"/>
        <filter val="1 216,00"/>
        <filter val="1 394,00"/>
        <filter val="1 923,52"/>
        <filter val="1,00"/>
        <filter val="1,11"/>
        <filter val="10 744,00"/>
        <filter val="10,00"/>
        <filter val="107,00"/>
        <filter val="108,30"/>
        <filter val="11 378,34"/>
        <filter val="11 853,34"/>
        <filter val="12,50"/>
        <filter val="120,00"/>
        <filter val="129,00"/>
        <filter val="13,00"/>
        <filter val="135,11"/>
        <filter val="140,49"/>
        <filter val="16,54"/>
        <filter val="165,00"/>
        <filter val="169,00"/>
        <filter val="172,00"/>
        <filter val="173,00"/>
        <filter val="182,00"/>
        <filter val="19"/>
        <filter val="2,00"/>
        <filter val="20,32"/>
        <filter val="202,08"/>
        <filter val="203,79"/>
        <filter val="211,85"/>
        <filter val="24,91"/>
        <filter val="25,00"/>
        <filter val="25,83"/>
        <filter val="254,00"/>
        <filter val="26,00"/>
        <filter val="264,00"/>
        <filter val="269,00"/>
        <filter val="29,00"/>
        <filter val="293,00"/>
        <filter val="295,00"/>
        <filter val="3,00"/>
        <filter val="3,58"/>
        <filter val="30,00"/>
        <filter val="316,00"/>
        <filter val="346,00"/>
        <filter val="361,47"/>
        <filter val="395,00"/>
        <filter val="4,00"/>
        <filter val="43,00"/>
        <filter val="44,00"/>
        <filter val="45,19"/>
        <filter val="488,00"/>
        <filter val="51,00"/>
        <filter val="52,00"/>
        <filter val="53,00"/>
        <filter val="55,53"/>
        <filter val="560,00"/>
        <filter val="572,00"/>
        <filter val="610,00"/>
        <filter val="62,00"/>
        <filter val="72,00"/>
        <filter val="74,81"/>
        <filter val="756,00"/>
        <filter val="76,00"/>
        <filter val="78,00"/>
        <filter val="80,48"/>
        <filter val="814,00"/>
        <filter val="833,00"/>
        <filter val="85,00"/>
        <filter val="885,00"/>
        <filter val="89,00"/>
        <filter val="9,00"/>
        <filter val="9,23"/>
        <filter val="9,49"/>
        <filter val="90,00"/>
        <filter val="92,00"/>
        <filter val="92,93"/>
        <filter val="924,00"/>
        <filter val="93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2025-08-07T11:11:36Z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