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8AAFEB1E-575B-4CCD-BEB4-9AB3FCB2E8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Y417" i="1" s="1"/>
  <c r="P413" i="1"/>
  <c r="X411" i="1"/>
  <c r="Y410" i="1"/>
  <c r="X410" i="1"/>
  <c r="BP409" i="1"/>
  <c r="BO409" i="1"/>
  <c r="BN409" i="1"/>
  <c r="BM409" i="1"/>
  <c r="Z409" i="1"/>
  <c r="Z410" i="1" s="1"/>
  <c r="Y409" i="1"/>
  <c r="W515" i="1" s="1"/>
  <c r="P409" i="1"/>
  <c r="X406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Y381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M364" i="1"/>
  <c r="Y364" i="1"/>
  <c r="P364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Y319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Y257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Y177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Y142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H9" i="1"/>
  <c r="A9" i="1"/>
  <c r="D7" i="1"/>
  <c r="Q6" i="1"/>
  <c r="P2" i="1"/>
  <c r="Z187" i="1" l="1"/>
  <c r="BP27" i="1"/>
  <c r="Y507" i="1" s="1"/>
  <c r="BN27" i="1"/>
  <c r="Y506" i="1" s="1"/>
  <c r="Z27" i="1"/>
  <c r="Z32" i="1" s="1"/>
  <c r="BP31" i="1"/>
  <c r="BN31" i="1"/>
  <c r="Z31" i="1"/>
  <c r="Y33" i="1"/>
  <c r="Y36" i="1"/>
  <c r="BP35" i="1"/>
  <c r="BN35" i="1"/>
  <c r="Z35" i="1"/>
  <c r="Z36" i="1" s="1"/>
  <c r="Y37" i="1"/>
  <c r="C515" i="1"/>
  <c r="Y44" i="1"/>
  <c r="BP41" i="1"/>
  <c r="BN41" i="1"/>
  <c r="Z41" i="1"/>
  <c r="BP54" i="1"/>
  <c r="BN54" i="1"/>
  <c r="Z54" i="1"/>
  <c r="Y58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5" i="1"/>
  <c r="Y133" i="1"/>
  <c r="BP130" i="1"/>
  <c r="BN130" i="1"/>
  <c r="Z130" i="1"/>
  <c r="Z132" i="1" s="1"/>
  <c r="BP151" i="1"/>
  <c r="BN151" i="1"/>
  <c r="Z151" i="1"/>
  <c r="Z153" i="1" s="1"/>
  <c r="BP165" i="1"/>
  <c r="BN165" i="1"/>
  <c r="Z165" i="1"/>
  <c r="BP169" i="1"/>
  <c r="BN169" i="1"/>
  <c r="Z169" i="1"/>
  <c r="BP186" i="1"/>
  <c r="BN186" i="1"/>
  <c r="Z186" i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1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Y265" i="1"/>
  <c r="O515" i="1"/>
  <c r="Y271" i="1"/>
  <c r="BP268" i="1"/>
  <c r="BN268" i="1"/>
  <c r="Z268" i="1"/>
  <c r="Z271" i="1" s="1"/>
  <c r="F10" i="1"/>
  <c r="J9" i="1"/>
  <c r="F9" i="1"/>
  <c r="A10" i="1"/>
  <c r="X505" i="1"/>
  <c r="Y32" i="1"/>
  <c r="Y509" i="1" s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15" i="1"/>
  <c r="BP56" i="1"/>
  <c r="BN56" i="1"/>
  <c r="Z56" i="1"/>
  <c r="Y65" i="1"/>
  <c r="BP64" i="1"/>
  <c r="BN64" i="1"/>
  <c r="Z64" i="1"/>
  <c r="Y66" i="1"/>
  <c r="Y71" i="1"/>
  <c r="BP68" i="1"/>
  <c r="BN68" i="1"/>
  <c r="Z68" i="1"/>
  <c r="BP76" i="1"/>
  <c r="BN76" i="1"/>
  <c r="Z76" i="1"/>
  <c r="Y80" i="1"/>
  <c r="BP84" i="1"/>
  <c r="BN84" i="1"/>
  <c r="Z84" i="1"/>
  <c r="Z85" i="1" s="1"/>
  <c r="Y86" i="1"/>
  <c r="E515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09" i="1"/>
  <c r="Y114" i="1"/>
  <c r="BP111" i="1"/>
  <c r="BN111" i="1"/>
  <c r="Z111" i="1"/>
  <c r="Z114" i="1" s="1"/>
  <c r="BP119" i="1"/>
  <c r="BN119" i="1"/>
  <c r="Z119" i="1"/>
  <c r="Y126" i="1"/>
  <c r="Y132" i="1"/>
  <c r="BP136" i="1"/>
  <c r="BN136" i="1"/>
  <c r="Z136" i="1"/>
  <c r="Z137" i="1" s="1"/>
  <c r="Y138" i="1"/>
  <c r="Y143" i="1"/>
  <c r="BP140" i="1"/>
  <c r="BN140" i="1"/>
  <c r="Z140" i="1"/>
  <c r="Z142" i="1" s="1"/>
  <c r="H515" i="1"/>
  <c r="Y154" i="1"/>
  <c r="Y153" i="1"/>
  <c r="BP163" i="1"/>
  <c r="BN163" i="1"/>
  <c r="Z163" i="1"/>
  <c r="Z171" i="1" s="1"/>
  <c r="BP167" i="1"/>
  <c r="BN167" i="1"/>
  <c r="Z167" i="1"/>
  <c r="Y171" i="1"/>
  <c r="BP175" i="1"/>
  <c r="BN175" i="1"/>
  <c r="Z175" i="1"/>
  <c r="Z177" i="1" s="1"/>
  <c r="Y192" i="1"/>
  <c r="BP196" i="1"/>
  <c r="BN196" i="1"/>
  <c r="Z196" i="1"/>
  <c r="Z203" i="1" s="1"/>
  <c r="BP200" i="1"/>
  <c r="BN200" i="1"/>
  <c r="Z200" i="1"/>
  <c r="BP208" i="1"/>
  <c r="BN208" i="1"/>
  <c r="Z208" i="1"/>
  <c r="BP212" i="1"/>
  <c r="BN212" i="1"/>
  <c r="Z212" i="1"/>
  <c r="Y220" i="1"/>
  <c r="BP225" i="1"/>
  <c r="BN225" i="1"/>
  <c r="Z225" i="1"/>
  <c r="Z231" i="1" s="1"/>
  <c r="BP229" i="1"/>
  <c r="BN229" i="1"/>
  <c r="Z229" i="1"/>
  <c r="BP243" i="1"/>
  <c r="BN243" i="1"/>
  <c r="Z243" i="1"/>
  <c r="Y247" i="1"/>
  <c r="Z256" i="1"/>
  <c r="BP252" i="1"/>
  <c r="BN252" i="1"/>
  <c r="Z252" i="1"/>
  <c r="L515" i="1"/>
  <c r="Y256" i="1"/>
  <c r="BP262" i="1"/>
  <c r="BN262" i="1"/>
  <c r="Z262" i="1"/>
  <c r="Z264" i="1" s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93" i="1"/>
  <c r="BN293" i="1"/>
  <c r="Y295" i="1"/>
  <c r="BP299" i="1"/>
  <c r="BN299" i="1"/>
  <c r="Z299" i="1"/>
  <c r="Z305" i="1" s="1"/>
  <c r="BP303" i="1"/>
  <c r="BN303" i="1"/>
  <c r="Z303" i="1"/>
  <c r="BP311" i="1"/>
  <c r="BN311" i="1"/>
  <c r="Z311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Y340" i="1"/>
  <c r="T515" i="1"/>
  <c r="Y351" i="1"/>
  <c r="BP344" i="1"/>
  <c r="BN344" i="1"/>
  <c r="Z344" i="1"/>
  <c r="BP348" i="1"/>
  <c r="BN348" i="1"/>
  <c r="Z348" i="1"/>
  <c r="BP360" i="1"/>
  <c r="BN360" i="1"/>
  <c r="Z360" i="1"/>
  <c r="Z361" i="1" s="1"/>
  <c r="Y362" i="1"/>
  <c r="Y365" i="1"/>
  <c r="BP364" i="1"/>
  <c r="BN364" i="1"/>
  <c r="Z364" i="1"/>
  <c r="Z365" i="1" s="1"/>
  <c r="Y366" i="1"/>
  <c r="Y372" i="1"/>
  <c r="BP369" i="1"/>
  <c r="BN369" i="1"/>
  <c r="Z369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BP416" i="1"/>
  <c r="BN416" i="1"/>
  <c r="Z416" i="1"/>
  <c r="Y418" i="1"/>
  <c r="X515" i="1"/>
  <c r="Y422" i="1"/>
  <c r="BP421" i="1"/>
  <c r="BN421" i="1"/>
  <c r="Z421" i="1"/>
  <c r="Z422" i="1" s="1"/>
  <c r="Y423" i="1"/>
  <c r="Y427" i="1"/>
  <c r="BP426" i="1"/>
  <c r="BN426" i="1"/>
  <c r="Z426" i="1"/>
  <c r="Z427" i="1" s="1"/>
  <c r="Y428" i="1"/>
  <c r="Z515" i="1"/>
  <c r="Y446" i="1"/>
  <c r="Y447" i="1"/>
  <c r="BP432" i="1"/>
  <c r="BN432" i="1"/>
  <c r="Z432" i="1"/>
  <c r="BP435" i="1"/>
  <c r="BN435" i="1"/>
  <c r="Z435" i="1"/>
  <c r="BP439" i="1"/>
  <c r="BN439" i="1"/>
  <c r="Z439" i="1"/>
  <c r="U515" i="1"/>
  <c r="B515" i="1"/>
  <c r="X506" i="1"/>
  <c r="X507" i="1"/>
  <c r="X509" i="1"/>
  <c r="Y24" i="1"/>
  <c r="F515" i="1"/>
  <c r="Y108" i="1"/>
  <c r="Y148" i="1"/>
  <c r="I515" i="1"/>
  <c r="Y160" i="1"/>
  <c r="J515" i="1"/>
  <c r="Y187" i="1"/>
  <c r="K515" i="1"/>
  <c r="Y232" i="1"/>
  <c r="M515" i="1"/>
  <c r="Y264" i="1"/>
  <c r="Z289" i="1"/>
  <c r="Z295" i="1" s="1"/>
  <c r="BN289" i="1"/>
  <c r="BP289" i="1"/>
  <c r="Z291" i="1"/>
  <c r="BN291" i="1"/>
  <c r="Z293" i="1"/>
  <c r="Y306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Z339" i="1" s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61" i="1"/>
  <c r="BP371" i="1"/>
  <c r="BN371" i="1"/>
  <c r="Z371" i="1"/>
  <c r="Y373" i="1"/>
  <c r="Y376" i="1"/>
  <c r="BP375" i="1"/>
  <c r="BN375" i="1"/>
  <c r="Z375" i="1"/>
  <c r="Z376" i="1" s="1"/>
  <c r="Y377" i="1"/>
  <c r="Y382" i="1"/>
  <c r="BP379" i="1"/>
  <c r="BN379" i="1"/>
  <c r="Z379" i="1"/>
  <c r="Z381" i="1" s="1"/>
  <c r="BP393" i="1"/>
  <c r="BN393" i="1"/>
  <c r="Z393" i="1"/>
  <c r="BP397" i="1"/>
  <c r="BN397" i="1"/>
  <c r="Z397" i="1"/>
  <c r="Y405" i="1"/>
  <c r="BP414" i="1"/>
  <c r="BN414" i="1"/>
  <c r="Z414" i="1"/>
  <c r="Z417" i="1" s="1"/>
  <c r="BP434" i="1"/>
  <c r="BN434" i="1"/>
  <c r="Z434" i="1"/>
  <c r="BP437" i="1"/>
  <c r="BN437" i="1"/>
  <c r="Z437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83" i="1"/>
  <c r="BP480" i="1"/>
  <c r="BN480" i="1"/>
  <c r="Z480" i="1"/>
  <c r="AA515" i="1"/>
  <c r="BP482" i="1"/>
  <c r="BN482" i="1"/>
  <c r="Z482" i="1"/>
  <c r="Y484" i="1"/>
  <c r="Y493" i="1"/>
  <c r="BP491" i="1"/>
  <c r="BN491" i="1"/>
  <c r="Z491" i="1"/>
  <c r="Z493" i="1" s="1"/>
  <c r="Y494" i="1"/>
  <c r="Y515" i="1"/>
  <c r="V515" i="1"/>
  <c r="Y400" i="1"/>
  <c r="Y411" i="1"/>
  <c r="BP440" i="1"/>
  <c r="BN440" i="1"/>
  <c r="BP441" i="1"/>
  <c r="BN441" i="1"/>
  <c r="Z441" i="1"/>
  <c r="BP445" i="1"/>
  <c r="BN445" i="1"/>
  <c r="Z445" i="1"/>
  <c r="Y452" i="1"/>
  <c r="BP449" i="1"/>
  <c r="BN449" i="1"/>
  <c r="Z449" i="1"/>
  <c r="BP457" i="1"/>
  <c r="BN457" i="1"/>
  <c r="Z457" i="1"/>
  <c r="BP461" i="1"/>
  <c r="BN461" i="1"/>
  <c r="Z461" i="1"/>
  <c r="Y468" i="1"/>
  <c r="BP465" i="1"/>
  <c r="BN465" i="1"/>
  <c r="Z465" i="1"/>
  <c r="BP481" i="1"/>
  <c r="BN481" i="1"/>
  <c r="Z481" i="1"/>
  <c r="BP492" i="1"/>
  <c r="BN492" i="1"/>
  <c r="Z492" i="1"/>
  <c r="AB515" i="1"/>
  <c r="Y503" i="1"/>
  <c r="BP502" i="1"/>
  <c r="BN502" i="1"/>
  <c r="Z502" i="1"/>
  <c r="Z503" i="1" s="1"/>
  <c r="Y504" i="1"/>
  <c r="Y508" i="1" l="1"/>
  <c r="Y505" i="1"/>
  <c r="Z446" i="1"/>
  <c r="Z326" i="1"/>
  <c r="Z58" i="1"/>
  <c r="Z44" i="1"/>
  <c r="Z510" i="1" s="1"/>
  <c r="Z468" i="1"/>
  <c r="Z452" i="1"/>
  <c r="Z483" i="1"/>
  <c r="Z462" i="1"/>
  <c r="X508" i="1"/>
  <c r="Z372" i="1"/>
  <c r="Z351" i="1"/>
  <c r="Z71" i="1"/>
  <c r="Z247" i="1"/>
  <c r="Z215" i="1"/>
  <c r="Z80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<sst xmlns="http://schemas.openxmlformats.org/spreadsheetml/2006/main" count="2247" uniqueCount="824">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</sst>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1240</v>
      </c>
      <c r="Y41" s="558">
        <f>IFERROR(IF(X41="",0,CEILING((X41/$H41),1)*$H41),"")</f>
        <v>1242</v>
      </c>
      <c r="Z41" s="36">
        <f>IFERROR(IF(Y41=0,"",ROUNDUP(Y41/H41,0)*0.01898),"")</f>
        <v>2.1827000000000001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1289.9444444444443</v>
      </c>
      <c r="BN41" s="64">
        <f>IFERROR(Y41*I41/H41,"0")</f>
        <v>1292.0249999999999</v>
      </c>
      <c r="BO41" s="64">
        <f>IFERROR(1/J41*(X41/H41),"0")</f>
        <v>1.7939814814814814</v>
      </c>
      <c r="BP41" s="64">
        <f>IFERROR(1/J41*(Y41/H41),"0")</f>
        <v>1.7968749999999998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169</v>
      </c>
      <c r="Y43" s="558">
        <f>IFERROR(IF(X43="",0,CEILING((X43/$H43),1)*$H43),"")</f>
        <v>170.20000000000002</v>
      </c>
      <c r="Z43" s="36">
        <f>IFERROR(IF(Y43=0,"",ROUNDUP(Y43/H43,0)*0.00902),"")</f>
        <v>0.41492000000000001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178.59189189189189</v>
      </c>
      <c r="BN43" s="64">
        <f>IFERROR(Y43*I43/H43,"0")</f>
        <v>179.86</v>
      </c>
      <c r="BO43" s="64">
        <f>IFERROR(1/J43*(X43/H43),"0")</f>
        <v>0.34602784602784598</v>
      </c>
      <c r="BP43" s="64">
        <f>IFERROR(1/J43*(Y43/H43),"0")</f>
        <v>0.34848484848484851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160.49049049049049</v>
      </c>
      <c r="Y44" s="559">
        <f>IFERROR(Y41/H41,"0")+IFERROR(Y42/H42,"0")+IFERROR(Y43/H43,"0")</f>
        <v>161</v>
      </c>
      <c r="Z44" s="559">
        <f>IFERROR(IF(Z41="",0,Z41),"0")+IFERROR(IF(Z42="",0,Z42),"0")+IFERROR(IF(Z43="",0,Z43),"0")</f>
        <v>2.59762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1409</v>
      </c>
      <c r="Y45" s="559">
        <f>IFERROR(SUM(Y41:Y43),"0")</f>
        <v>1412.2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93</v>
      </c>
      <c r="Y52" s="558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96.612053571428589</v>
      </c>
      <c r="BN52" s="64">
        <f t="shared" ref="BN52:BN57" si="8">IFERROR(Y52*I52/H52,"0")</f>
        <v>104.715</v>
      </c>
      <c r="BO52" s="64">
        <f t="shared" ref="BO52:BO57" si="9">IFERROR(1/J52*(X52/H52),"0")</f>
        <v>0.12974330357142858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407</v>
      </c>
      <c r="Y53" s="558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423.39305555555546</v>
      </c>
      <c r="BN53" s="64">
        <f t="shared" si="8"/>
        <v>426.92999999999995</v>
      </c>
      <c r="BO53" s="64">
        <f t="shared" si="9"/>
        <v>0.58883101851851849</v>
      </c>
      <c r="BP53" s="64">
        <f t="shared" si="10"/>
        <v>0.59375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230</v>
      </c>
      <c r="Y55" s="558">
        <f t="shared" si="6"/>
        <v>232</v>
      </c>
      <c r="Z55" s="36">
        <f>IFERROR(IF(Y55=0,"",ROUNDUP(Y55/H55,0)*0.00902),"")</f>
        <v>0.52316000000000007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242.07499999999999</v>
      </c>
      <c r="BN55" s="64">
        <f t="shared" si="8"/>
        <v>244.18</v>
      </c>
      <c r="BO55" s="64">
        <f t="shared" si="9"/>
        <v>0.43560606060606061</v>
      </c>
      <c r="BP55" s="64">
        <f t="shared" si="10"/>
        <v>0.43939393939393939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103.48875661375661</v>
      </c>
      <c r="Y58" s="559">
        <f>IFERROR(Y52/H52,"0")+IFERROR(Y53/H53,"0")+IFERROR(Y54/H54,"0")+IFERROR(Y55/H55,"0")+IFERROR(Y56/H56,"0")+IFERROR(Y57/H57,"0")</f>
        <v>105</v>
      </c>
      <c r="Z58" s="559">
        <f>IFERROR(IF(Z52="",0,Z52),"0")+IFERROR(IF(Z53="",0,Z53),"0")+IFERROR(IF(Z54="",0,Z54),"0")+IFERROR(IF(Z55="",0,Z55),"0")+IFERROR(IF(Z56="",0,Z56),"0")+IFERROR(IF(Z57="",0,Z57),"0")</f>
        <v>1.4152200000000001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730</v>
      </c>
      <c r="Y59" s="559">
        <f>IFERROR(SUM(Y52:Y57),"0")</f>
        <v>743.2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159</v>
      </c>
      <c r="Y61" s="558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165.40416666666667</v>
      </c>
      <c r="BN61" s="64">
        <f>IFERROR(Y61*I61/H61,"0")</f>
        <v>168.52499999999998</v>
      </c>
      <c r="BO61" s="64">
        <f>IFERROR(1/J61*(X61/H61),"0")</f>
        <v>0.23003472222222221</v>
      </c>
      <c r="BP61" s="64">
        <f>IFERROR(1/J61*(Y61/H61),"0")</f>
        <v>0.23437499999999997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14.722222222222221</v>
      </c>
      <c r="Y65" s="559">
        <f>IFERROR(Y61/H61,"0")+IFERROR(Y62/H62,"0")+IFERROR(Y63/H63,"0")+IFERROR(Y64/H64,"0")</f>
        <v>14.999999999999998</v>
      </c>
      <c r="Z65" s="559">
        <f>IFERROR(IF(Z61="",0,Z61),"0")+IFERROR(IF(Z62="",0,Z62),"0")+IFERROR(IF(Z63="",0,Z63),"0")+IFERROR(IF(Z64="",0,Z64),"0")</f>
        <v>0.28470000000000001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159</v>
      </c>
      <c r="Y66" s="559">
        <f>IFERROR(SUM(Y61:Y64),"0")</f>
        <v>162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81</v>
      </c>
      <c r="Y75" s="558">
        <f t="shared" si="11"/>
        <v>84</v>
      </c>
      <c r="Z75" s="36">
        <f>IFERROR(IF(Y75=0,"",ROUNDUP(Y75/H75,0)*0.01898),"")</f>
        <v>0.1898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85.194642857142867</v>
      </c>
      <c r="BN75" s="64">
        <f t="shared" si="13"/>
        <v>88.350000000000009</v>
      </c>
      <c r="BO75" s="64">
        <f t="shared" si="14"/>
        <v>0.15066964285714285</v>
      </c>
      <c r="BP75" s="64">
        <f t="shared" si="15"/>
        <v>0.15625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9.6428571428571423</v>
      </c>
      <c r="Y80" s="559">
        <f>IFERROR(Y74/H74,"0")+IFERROR(Y75/H75,"0")+IFERROR(Y76/H76,"0")+IFERROR(Y77/H77,"0")+IFERROR(Y78/H78,"0")+IFERROR(Y79/H79,"0")</f>
        <v>10</v>
      </c>
      <c r="Z80" s="559">
        <f>IFERROR(IF(Z74="",0,Z74),"0")+IFERROR(IF(Z75="",0,Z75),"0")+IFERROR(IF(Z76="",0,Z76),"0")+IFERROR(IF(Z77="",0,Z77),"0")+IFERROR(IF(Z78="",0,Z78),"0")+IFERROR(IF(Z79="",0,Z79),"0")</f>
        <v>0.1898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81</v>
      </c>
      <c r="Y81" s="559">
        <f>IFERROR(SUM(Y74:Y79),"0")</f>
        <v>84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12</v>
      </c>
      <c r="Y84" s="558">
        <f>IFERROR(IF(X84="",0,CEILING((X84/$H84),1)*$H84),"")</f>
        <v>12</v>
      </c>
      <c r="Z84" s="36">
        <f>IFERROR(IF(Y84=0,"",ROUNDUP(Y84/H84,0)*0.00902),"")</f>
        <v>4.5100000000000001E-2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13.05</v>
      </c>
      <c r="BN84" s="64">
        <f>IFERROR(Y84*I84/H84,"0")</f>
        <v>13.05</v>
      </c>
      <c r="BO84" s="64">
        <f>IFERROR(1/J84*(X84/H84),"0")</f>
        <v>3.787878787878788E-2</v>
      </c>
      <c r="BP84" s="64">
        <f>IFERROR(1/J84*(Y84/H84),"0")</f>
        <v>3.787878787878788E-2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5</v>
      </c>
      <c r="Y85" s="559">
        <f>IFERROR(Y83/H83,"0")+IFERROR(Y84/H84,"0")</f>
        <v>5</v>
      </c>
      <c r="Z85" s="559">
        <f>IFERROR(IF(Z83="",0,Z83),"0")+IFERROR(IF(Z84="",0,Z84),"0")</f>
        <v>4.5100000000000001E-2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12</v>
      </c>
      <c r="Y86" s="559">
        <f>IFERROR(SUM(Y83:Y84),"0")</f>
        <v>12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59</v>
      </c>
      <c r="Y95" s="558">
        <f>IFERROR(IF(X95="",0,CEILING((X95/$H95),1)*$H95),"")</f>
        <v>64.8</v>
      </c>
      <c r="Z95" s="36">
        <f>IFERROR(IF(Y95=0,"",ROUNDUP(Y95/H95,0)*0.01898),"")</f>
        <v>0.15184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62.78037037037037</v>
      </c>
      <c r="BN95" s="64">
        <f>IFERROR(Y95*I95/H95,"0")</f>
        <v>68.951999999999998</v>
      </c>
      <c r="BO95" s="64">
        <f>IFERROR(1/J95*(X95/H95),"0")</f>
        <v>0.11381172839506173</v>
      </c>
      <c r="BP95" s="64">
        <f>IFERROR(1/J95*(Y95/H95),"0")</f>
        <v>0.125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81</v>
      </c>
      <c r="Y98" s="558">
        <f>IFERROR(IF(X98="",0,CEILING((X98/$H98),1)*$H98),"")</f>
        <v>81</v>
      </c>
      <c r="Z98" s="36">
        <f>IFERROR(IF(Y98=0,"",ROUNDUP(Y98/H98,0)*0.00651),"")</f>
        <v>0.1953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88.559999999999988</v>
      </c>
      <c r="BN98" s="64">
        <f>IFERROR(Y98*I98/H98,"0")</f>
        <v>88.559999999999988</v>
      </c>
      <c r="BO98" s="64">
        <f>IFERROR(1/J98*(X98/H98),"0")</f>
        <v>0.16483516483516483</v>
      </c>
      <c r="BP98" s="64">
        <f>IFERROR(1/J98*(Y98/H98),"0")</f>
        <v>0.16483516483516483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37.283950617283949</v>
      </c>
      <c r="Y100" s="559">
        <f>IFERROR(Y95/H95,"0")+IFERROR(Y96/H96,"0")+IFERROR(Y97/H97,"0")+IFERROR(Y98/H98,"0")+IFERROR(Y99/H99,"0")</f>
        <v>38</v>
      </c>
      <c r="Z100" s="559">
        <f>IFERROR(IF(Z95="",0,Z95),"0")+IFERROR(IF(Z96="",0,Z96),"0")+IFERROR(IF(Z97="",0,Z97),"0")+IFERROR(IF(Z98="",0,Z98),"0")+IFERROR(IF(Z99="",0,Z99),"0")</f>
        <v>0.34714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140</v>
      </c>
      <c r="Y101" s="559">
        <f>IFERROR(SUM(Y95:Y99),"0")</f>
        <v>145.80000000000001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164</v>
      </c>
      <c r="Y106" s="558">
        <f>IFERROR(IF(X106="",0,CEILING((X106/$H106),1)*$H106),"")</f>
        <v>166.5</v>
      </c>
      <c r="Z106" s="36">
        <f>IFERROR(IF(Y106=0,"",ROUNDUP(Y106/H106,0)*0.00902),"")</f>
        <v>0.33374000000000004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171.65333333333331</v>
      </c>
      <c r="BN106" s="64">
        <f>IFERROR(Y106*I106/H106,"0")</f>
        <v>174.27</v>
      </c>
      <c r="BO106" s="64">
        <f>IFERROR(1/J106*(X106/H106),"0")</f>
        <v>0.27609427609427611</v>
      </c>
      <c r="BP106" s="64">
        <f>IFERROR(1/J106*(Y106/H106),"0")</f>
        <v>0.28030303030303033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36.444444444444443</v>
      </c>
      <c r="Y108" s="559">
        <f>IFERROR(Y104/H104,"0")+IFERROR(Y105/H105,"0")+IFERROR(Y106/H106,"0")+IFERROR(Y107/H107,"0")</f>
        <v>37</v>
      </c>
      <c r="Z108" s="559">
        <f>IFERROR(IF(Z104="",0,Z104),"0")+IFERROR(IF(Z105="",0,Z105),"0")+IFERROR(IF(Z106="",0,Z106),"0")+IFERROR(IF(Z107="",0,Z107),"0")</f>
        <v>0.33374000000000004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164</v>
      </c>
      <c r="Y109" s="559">
        <f>IFERROR(SUM(Y104:Y107),"0")</f>
        <v>166.5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35</v>
      </c>
      <c r="Y111" s="558">
        <f>IFERROR(IF(X111="",0,CEILING((X111/$H111),1)*$H111),"")</f>
        <v>43.2</v>
      </c>
      <c r="Z111" s="36">
        <f>IFERROR(IF(Y111=0,"",ROUNDUP(Y111/H111,0)*0.01898),"")</f>
        <v>7.5920000000000001E-2</v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36.409722222222214</v>
      </c>
      <c r="BN111" s="64">
        <f>IFERROR(Y111*I111/H111,"0")</f>
        <v>44.94</v>
      </c>
      <c r="BO111" s="64">
        <f>IFERROR(1/J111*(X111/H111),"0")</f>
        <v>5.063657407407407E-2</v>
      </c>
      <c r="BP111" s="64">
        <f>IFERROR(1/J111*(Y111/H111),"0")</f>
        <v>6.25E-2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216</v>
      </c>
      <c r="Y113" s="558">
        <f>IFERROR(IF(X113="",0,CEILING((X113/$H113),1)*$H113),"")</f>
        <v>216</v>
      </c>
      <c r="Z113" s="36">
        <f>IFERROR(IF(Y113=0,"",ROUNDUP(Y113/H113,0)*0.00651),"")</f>
        <v>0.58589999999999998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232.2</v>
      </c>
      <c r="BN113" s="64">
        <f>IFERROR(Y113*I113/H113,"0")</f>
        <v>232.2</v>
      </c>
      <c r="BO113" s="64">
        <f>IFERROR(1/J113*(X113/H113),"0")</f>
        <v>0.49450549450549453</v>
      </c>
      <c r="BP113" s="64">
        <f>IFERROR(1/J113*(Y113/H113),"0")</f>
        <v>0.49450549450549453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93.240740740740733</v>
      </c>
      <c r="Y114" s="559">
        <f>IFERROR(Y111/H111,"0")+IFERROR(Y112/H112,"0")+IFERROR(Y113/H113,"0")</f>
        <v>94</v>
      </c>
      <c r="Z114" s="559">
        <f>IFERROR(IF(Z111="",0,Z111),"0")+IFERROR(IF(Z112="",0,Z112),"0")+IFERROR(IF(Z113="",0,Z113),"0")</f>
        <v>0.66181999999999996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251</v>
      </c>
      <c r="Y115" s="559">
        <f>IFERROR(SUM(Y111:Y113),"0")</f>
        <v>259.2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171</v>
      </c>
      <c r="Y117" s="558">
        <f>IFERROR(IF(X117="",0,CEILING((X117/$H117),1)*$H117),"")</f>
        <v>178.2</v>
      </c>
      <c r="Z117" s="36">
        <f>IFERROR(IF(Y117=0,"",ROUNDUP(Y117/H117,0)*0.01898),"")</f>
        <v>0.41755999999999999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181.82999999999998</v>
      </c>
      <c r="BN117" s="64">
        <f>IFERROR(Y117*I117/H117,"0")</f>
        <v>189.48599999999999</v>
      </c>
      <c r="BO117" s="64">
        <f>IFERROR(1/J117*(X117/H117),"0")</f>
        <v>0.3298611111111111</v>
      </c>
      <c r="BP117" s="64">
        <f>IFERROR(1/J117*(Y117/H117),"0")</f>
        <v>0.34375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187</v>
      </c>
      <c r="Y119" s="558">
        <f>IFERROR(IF(X119="",0,CEILING((X119/$H119),1)*$H119),"")</f>
        <v>189</v>
      </c>
      <c r="Z119" s="36">
        <f>IFERROR(IF(Y119=0,"",ROUNDUP(Y119/H119,0)*0.00651),"")</f>
        <v>0.45569999999999999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204.45333333333332</v>
      </c>
      <c r="BN119" s="64">
        <f>IFERROR(Y119*I119/H119,"0")</f>
        <v>206.64</v>
      </c>
      <c r="BO119" s="64">
        <f>IFERROR(1/J119*(X119/H119),"0")</f>
        <v>0.38054538054538056</v>
      </c>
      <c r="BP119" s="64">
        <f>IFERROR(1/J119*(Y119/H119),"0")</f>
        <v>0.38461538461538464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90.370370370370367</v>
      </c>
      <c r="Y121" s="559">
        <f>IFERROR(Y117/H117,"0")+IFERROR(Y118/H118,"0")+IFERROR(Y119/H119,"0")+IFERROR(Y120/H120,"0")</f>
        <v>92</v>
      </c>
      <c r="Z121" s="559">
        <f>IFERROR(IF(Z117="",0,Z117),"0")+IFERROR(IF(Z118="",0,Z118),"0")+IFERROR(IF(Z119="",0,Z119),"0")+IFERROR(IF(Z120="",0,Z120),"0")</f>
        <v>0.87325999999999993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358</v>
      </c>
      <c r="Y122" s="559">
        <f>IFERROR(SUM(Y117:Y120),"0")</f>
        <v>367.2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94</v>
      </c>
      <c r="Y162" s="558">
        <f t="shared" ref="Y162:Y170" si="16">IFERROR(IF(X162="",0,CEILING((X162/$H162),1)*$H162),"")</f>
        <v>96.600000000000009</v>
      </c>
      <c r="Z162" s="36">
        <f>IFERROR(IF(Y162=0,"",ROUNDUP(Y162/H162,0)*0.00902),"")</f>
        <v>0.20746000000000001</v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100.04285714285713</v>
      </c>
      <c r="BN162" s="64">
        <f t="shared" ref="BN162:BN170" si="18">IFERROR(Y162*I162/H162,"0")</f>
        <v>102.81</v>
      </c>
      <c r="BO162" s="64">
        <f t="shared" ref="BO162:BO170" si="19">IFERROR(1/J162*(X162/H162),"0")</f>
        <v>0.16955266955266954</v>
      </c>
      <c r="BP162" s="64">
        <f t="shared" ref="BP162:BP170" si="20">IFERROR(1/J162*(Y162/H162),"0")</f>
        <v>0.17424242424242425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217</v>
      </c>
      <c r="Y164" s="558">
        <f t="shared" si="16"/>
        <v>218.4</v>
      </c>
      <c r="Z164" s="36">
        <f>IFERROR(IF(Y164=0,"",ROUNDUP(Y164/H164,0)*0.00902),"")</f>
        <v>0.46904000000000001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227.85</v>
      </c>
      <c r="BN164" s="64">
        <f t="shared" si="18"/>
        <v>229.32</v>
      </c>
      <c r="BO164" s="64">
        <f t="shared" si="19"/>
        <v>0.39141414141414138</v>
      </c>
      <c r="BP164" s="64">
        <f t="shared" si="20"/>
        <v>0.39393939393939392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69</v>
      </c>
      <c r="Y165" s="558">
        <f t="shared" si="16"/>
        <v>69.3</v>
      </c>
      <c r="Z165" s="36">
        <f>IFERROR(IF(Y165=0,"",ROUNDUP(Y165/H165,0)*0.00502),"")</f>
        <v>0.16566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73.271428571428572</v>
      </c>
      <c r="BN165" s="64">
        <f t="shared" si="18"/>
        <v>73.589999999999989</v>
      </c>
      <c r="BO165" s="64">
        <f t="shared" si="19"/>
        <v>0.14041514041514042</v>
      </c>
      <c r="BP165" s="64">
        <f t="shared" si="20"/>
        <v>0.14102564102564105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50</v>
      </c>
      <c r="Y167" s="558">
        <f t="shared" si="16"/>
        <v>50.4</v>
      </c>
      <c r="Z167" s="36">
        <f>IFERROR(IF(Y167=0,"",ROUNDUP(Y167/H167,0)*0.00502),"")</f>
        <v>0.14056000000000002</v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53.611111111111107</v>
      </c>
      <c r="BN167" s="64">
        <f t="shared" si="18"/>
        <v>54.039999999999992</v>
      </c>
      <c r="BO167" s="64">
        <f t="shared" si="19"/>
        <v>0.11870845204178539</v>
      </c>
      <c r="BP167" s="64">
        <f t="shared" si="20"/>
        <v>0.11965811965811968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109</v>
      </c>
      <c r="Y168" s="558">
        <f t="shared" si="16"/>
        <v>109.2</v>
      </c>
      <c r="Z168" s="36">
        <f>IFERROR(IF(Y168=0,"",ROUNDUP(Y168/H168,0)*0.00502),"")</f>
        <v>0.26103999999999999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114.19047619047619</v>
      </c>
      <c r="BN168" s="64">
        <f t="shared" si="18"/>
        <v>114.40000000000002</v>
      </c>
      <c r="BO168" s="64">
        <f t="shared" si="19"/>
        <v>0.22181522181522184</v>
      </c>
      <c r="BP168" s="64">
        <f t="shared" si="20"/>
        <v>0.22222222222222224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186.58730158730157</v>
      </c>
      <c r="Y171" s="559">
        <f>IFERROR(Y162/H162,"0")+IFERROR(Y163/H163,"0")+IFERROR(Y164/H164,"0")+IFERROR(Y165/H165,"0")+IFERROR(Y166/H166,"0")+IFERROR(Y167/H167,"0")+IFERROR(Y168/H168,"0")+IFERROR(Y169/H169,"0")+IFERROR(Y170/H170,"0")</f>
        <v>188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1.24376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539</v>
      </c>
      <c r="Y172" s="559">
        <f>IFERROR(SUM(Y162:Y170),"0")</f>
        <v>543.9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16</v>
      </c>
      <c r="Y191" s="558">
        <f>IFERROR(IF(X191="",0,CEILING((X191/$H191),1)*$H191),"")</f>
        <v>16.8</v>
      </c>
      <c r="Z191" s="36">
        <f>IFERROR(IF(Y191=0,"",ROUNDUP(Y191/H191,0)*0.00651),"")</f>
        <v>5.2080000000000001E-2</v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17.37142857142857</v>
      </c>
      <c r="BN191" s="64">
        <f>IFERROR(Y191*I191/H191,"0")</f>
        <v>18.239999999999998</v>
      </c>
      <c r="BO191" s="64">
        <f>IFERROR(1/J191*(X191/H191),"0")</f>
        <v>4.1862899005756148E-2</v>
      </c>
      <c r="BP191" s="64">
        <f>IFERROR(1/J191*(Y191/H191),"0")</f>
        <v>4.3956043956043959E-2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7.6190476190476186</v>
      </c>
      <c r="Y192" s="559">
        <f>IFERROR(Y190/H190,"0")+IFERROR(Y191/H191,"0")</f>
        <v>8</v>
      </c>
      <c r="Z192" s="559">
        <f>IFERROR(IF(Z190="",0,Z190),"0")+IFERROR(IF(Z191="",0,Z191),"0")</f>
        <v>5.2080000000000001E-2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16</v>
      </c>
      <c r="Y193" s="559">
        <f>IFERROR(SUM(Y190:Y191),"0")</f>
        <v>16.8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267</v>
      </c>
      <c r="Y195" s="558">
        <f t="shared" ref="Y195:Y202" si="21">IFERROR(IF(X195="",0,CEILING((X195/$H195),1)*$H195),"")</f>
        <v>270</v>
      </c>
      <c r="Z195" s="36">
        <f>IFERROR(IF(Y195=0,"",ROUNDUP(Y195/H195,0)*0.00902),"")</f>
        <v>0.45100000000000001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277.38333333333333</v>
      </c>
      <c r="BN195" s="64">
        <f t="shared" ref="BN195:BN202" si="23">IFERROR(Y195*I195/H195,"0")</f>
        <v>280.5</v>
      </c>
      <c r="BO195" s="64">
        <f t="shared" ref="BO195:BO202" si="24">IFERROR(1/J195*(X195/H195),"0")</f>
        <v>0.37457912457912457</v>
      </c>
      <c r="BP195" s="64">
        <f t="shared" ref="BP195:BP202" si="25">IFERROR(1/J195*(Y195/H195),"0")</f>
        <v>0.37878787878787878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183</v>
      </c>
      <c r="Y196" s="558">
        <f t="shared" si="21"/>
        <v>183.60000000000002</v>
      </c>
      <c r="Z196" s="36">
        <f>IFERROR(IF(Y196=0,"",ROUNDUP(Y196/H196,0)*0.00902),"")</f>
        <v>0.30668000000000001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190.11666666666667</v>
      </c>
      <c r="BN196" s="64">
        <f t="shared" si="23"/>
        <v>190.74</v>
      </c>
      <c r="BO196" s="64">
        <f t="shared" si="24"/>
        <v>0.2567340067340067</v>
      </c>
      <c r="BP196" s="64">
        <f t="shared" si="25"/>
        <v>0.25757575757575757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213</v>
      </c>
      <c r="Y198" s="558">
        <f t="shared" si="21"/>
        <v>216</v>
      </c>
      <c r="Z198" s="36">
        <f>IFERROR(IF(Y198=0,"",ROUNDUP(Y198/H198,0)*0.00902),"")</f>
        <v>0.36080000000000001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221.28333333333333</v>
      </c>
      <c r="BN198" s="64">
        <f t="shared" si="23"/>
        <v>224.39999999999998</v>
      </c>
      <c r="BO198" s="64">
        <f t="shared" si="24"/>
        <v>0.29882154882154882</v>
      </c>
      <c r="BP198" s="64">
        <f t="shared" si="25"/>
        <v>0.30303030303030304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82</v>
      </c>
      <c r="Y199" s="558">
        <f t="shared" si="21"/>
        <v>82.8</v>
      </c>
      <c r="Z199" s="36">
        <f>IFERROR(IF(Y199=0,"",ROUNDUP(Y199/H199,0)*0.00502),"")</f>
        <v>0.23092000000000001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87.922222222222217</v>
      </c>
      <c r="BN199" s="64">
        <f t="shared" si="23"/>
        <v>88.78</v>
      </c>
      <c r="BO199" s="64">
        <f t="shared" si="24"/>
        <v>0.19468186134852805</v>
      </c>
      <c r="BP199" s="64">
        <f t="shared" si="25"/>
        <v>0.1965811965811966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59</v>
      </c>
      <c r="Y200" s="558">
        <f t="shared" si="21"/>
        <v>59.4</v>
      </c>
      <c r="Z200" s="36">
        <f>IFERROR(IF(Y200=0,"",ROUNDUP(Y200/H200,0)*0.00502),"")</f>
        <v>0.16566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62.277777777777771</v>
      </c>
      <c r="BN200" s="64">
        <f t="shared" si="23"/>
        <v>62.699999999999989</v>
      </c>
      <c r="BO200" s="64">
        <f t="shared" si="24"/>
        <v>0.14007597340930675</v>
      </c>
      <c r="BP200" s="64">
        <f t="shared" si="25"/>
        <v>0.14102564102564105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49</v>
      </c>
      <c r="Y202" s="558">
        <f t="shared" si="21"/>
        <v>50.4</v>
      </c>
      <c r="Z202" s="36">
        <f>IFERROR(IF(Y202=0,"",ROUNDUP(Y202/H202,0)*0.00502),"")</f>
        <v>0.14056000000000002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51.722222222222214</v>
      </c>
      <c r="BN202" s="64">
        <f t="shared" si="23"/>
        <v>53.199999999999996</v>
      </c>
      <c r="BO202" s="64">
        <f t="shared" si="24"/>
        <v>0.11633428300094968</v>
      </c>
      <c r="BP202" s="64">
        <f t="shared" si="25"/>
        <v>0.11965811965811968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228.33333333333331</v>
      </c>
      <c r="Y203" s="559">
        <f>IFERROR(Y195/H195,"0")+IFERROR(Y196/H196,"0")+IFERROR(Y197/H197,"0")+IFERROR(Y198/H198,"0")+IFERROR(Y199/H199,"0")+IFERROR(Y200/H200,"0")+IFERROR(Y201/H201,"0")+IFERROR(Y202/H202,"0")</f>
        <v>231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1.6556199999999999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853</v>
      </c>
      <c r="Y204" s="559">
        <f>IFERROR(SUM(Y195:Y202),"0")</f>
        <v>862.19999999999993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206</v>
      </c>
      <c r="Y208" s="558">
        <f t="shared" si="26"/>
        <v>208.79999999999998</v>
      </c>
      <c r="Z208" s="36">
        <f>IFERROR(IF(Y208=0,"",ROUNDUP(Y208/H208,0)*0.01898),"")</f>
        <v>0.45552000000000004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218.28896551724137</v>
      </c>
      <c r="BN208" s="64">
        <f t="shared" si="28"/>
        <v>221.25599999999997</v>
      </c>
      <c r="BO208" s="64">
        <f t="shared" si="29"/>
        <v>0.36997126436781613</v>
      </c>
      <c r="BP208" s="64">
        <f t="shared" si="30"/>
        <v>0.375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319</v>
      </c>
      <c r="Y209" s="558">
        <f t="shared" si="26"/>
        <v>319.2</v>
      </c>
      <c r="Z209" s="36">
        <f t="shared" ref="Z209:Z214" si="31">IFERROR(IF(Y209=0,"",ROUNDUP(Y209/H209,0)*0.00651),"")</f>
        <v>0.86582999999999999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354.88750000000005</v>
      </c>
      <c r="BN209" s="64">
        <f t="shared" si="28"/>
        <v>355.10999999999996</v>
      </c>
      <c r="BO209" s="64">
        <f t="shared" si="29"/>
        <v>0.73031135531135549</v>
      </c>
      <c r="BP209" s="64">
        <f t="shared" si="30"/>
        <v>0.73076923076923084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614</v>
      </c>
      <c r="Y211" s="558">
        <f t="shared" si="26"/>
        <v>614.4</v>
      </c>
      <c r="Z211" s="36">
        <f t="shared" si="31"/>
        <v>1.66656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678.47</v>
      </c>
      <c r="BN211" s="64">
        <f t="shared" si="28"/>
        <v>678.91200000000003</v>
      </c>
      <c r="BO211" s="64">
        <f t="shared" si="29"/>
        <v>1.4056776556776558</v>
      </c>
      <c r="BP211" s="64">
        <f t="shared" si="30"/>
        <v>1.4065934065934067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526</v>
      </c>
      <c r="Y212" s="558">
        <f t="shared" si="26"/>
        <v>528</v>
      </c>
      <c r="Z212" s="36">
        <f t="shared" si="31"/>
        <v>1.4322000000000001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581.23</v>
      </c>
      <c r="BN212" s="64">
        <f t="shared" si="28"/>
        <v>583.44000000000005</v>
      </c>
      <c r="BO212" s="64">
        <f t="shared" si="29"/>
        <v>1.2042124542124544</v>
      </c>
      <c r="BP212" s="64">
        <f t="shared" si="30"/>
        <v>1.2087912087912089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203</v>
      </c>
      <c r="Y213" s="558">
        <f t="shared" si="26"/>
        <v>204</v>
      </c>
      <c r="Z213" s="36">
        <f t="shared" si="31"/>
        <v>0.55335000000000001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224.315</v>
      </c>
      <c r="BN213" s="64">
        <f t="shared" si="28"/>
        <v>225.42000000000002</v>
      </c>
      <c r="BO213" s="64">
        <f t="shared" si="29"/>
        <v>0.46474358974358981</v>
      </c>
      <c r="BP213" s="64">
        <f t="shared" si="30"/>
        <v>0.46703296703296709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232</v>
      </c>
      <c r="Y214" s="558">
        <f t="shared" si="26"/>
        <v>232.79999999999998</v>
      </c>
      <c r="Z214" s="36">
        <f t="shared" si="31"/>
        <v>0.63146999999999998</v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256.94</v>
      </c>
      <c r="BN214" s="64">
        <f t="shared" si="28"/>
        <v>257.82599999999996</v>
      </c>
      <c r="BO214" s="64">
        <f t="shared" si="29"/>
        <v>0.53113553113553125</v>
      </c>
      <c r="BP214" s="64">
        <f t="shared" si="30"/>
        <v>0.53296703296703296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812.84482758620697</v>
      </c>
      <c r="Y215" s="559">
        <f>IFERROR(Y206/H206,"0")+IFERROR(Y207/H207,"0")+IFERROR(Y208/H208,"0")+IFERROR(Y209/H209,"0")+IFERROR(Y210/H210,"0")+IFERROR(Y211/H211,"0")+IFERROR(Y212/H212,"0")+IFERROR(Y213/H213,"0")+IFERROR(Y214/H214,"0")</f>
        <v>815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5.6049300000000004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2100</v>
      </c>
      <c r="Y216" s="559">
        <f>IFERROR(SUM(Y206:Y214),"0")</f>
        <v>2107.2000000000003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25</v>
      </c>
      <c r="Y219" s="558">
        <f>IFERROR(IF(X219="",0,CEILING((X219/$H219),1)*$H219),"")</f>
        <v>26.4</v>
      </c>
      <c r="Z219" s="36">
        <f>IFERROR(IF(Y219=0,"",ROUNDUP(Y219/H219,0)*0.00651),"")</f>
        <v>7.1610000000000007E-2</v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27.625</v>
      </c>
      <c r="BN219" s="64">
        <f>IFERROR(Y219*I219/H219,"0")</f>
        <v>29.172000000000001</v>
      </c>
      <c r="BO219" s="64">
        <f>IFERROR(1/J219*(X219/H219),"0")</f>
        <v>5.7234432234432246E-2</v>
      </c>
      <c r="BP219" s="64">
        <f>IFERROR(1/J219*(Y219/H219),"0")</f>
        <v>6.0439560439560447E-2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10.416666666666668</v>
      </c>
      <c r="Y220" s="559">
        <f>IFERROR(Y218/H218,"0")+IFERROR(Y219/H219,"0")</f>
        <v>11</v>
      </c>
      <c r="Z220" s="559">
        <f>IFERROR(IF(Z218="",0,Z218),"0")+IFERROR(IF(Z219="",0,Z219),"0")</f>
        <v>7.1610000000000007E-2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25</v>
      </c>
      <c r="Y221" s="559">
        <f>IFERROR(SUM(Y218:Y219),"0")</f>
        <v>26.4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4</v>
      </c>
      <c r="Y227" s="558">
        <f t="shared" si="32"/>
        <v>4</v>
      </c>
      <c r="Z227" s="36">
        <f>IFERROR(IF(Y227=0,"",ROUNDUP(Y227/H227,0)*0.00902),"")</f>
        <v>9.0200000000000002E-3</v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4.21</v>
      </c>
      <c r="BN227" s="64">
        <f t="shared" si="34"/>
        <v>4.21</v>
      </c>
      <c r="BO227" s="64">
        <f t="shared" si="35"/>
        <v>7.575757575757576E-3</v>
      </c>
      <c r="BP227" s="64">
        <f t="shared" si="36"/>
        <v>7.575757575757576E-3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1</v>
      </c>
      <c r="Y231" s="559">
        <f>IFERROR(Y224/H224,"0")+IFERROR(Y225/H225,"0")+IFERROR(Y226/H226,"0")+IFERROR(Y227/H227,"0")+IFERROR(Y228/H228,"0")+IFERROR(Y229/H229,"0")+IFERROR(Y230/H230,"0")</f>
        <v>1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9.0200000000000002E-3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4</v>
      </c>
      <c r="Y232" s="559">
        <f>IFERROR(SUM(Y224:Y230),"0")</f>
        <v>4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55</v>
      </c>
      <c r="Y269" s="558">
        <f>IFERROR(IF(X269="",0,CEILING((X269/$H269),1)*$H269),"")</f>
        <v>55.199999999999996</v>
      </c>
      <c r="Z269" s="36">
        <f>IFERROR(IF(Y269=0,"",ROUNDUP(Y269/H269,0)*0.00651),"")</f>
        <v>0.14973</v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60.775000000000006</v>
      </c>
      <c r="BN269" s="64">
        <f>IFERROR(Y269*I269/H269,"0")</f>
        <v>60.996000000000002</v>
      </c>
      <c r="BO269" s="64">
        <f>IFERROR(1/J269*(X269/H269),"0")</f>
        <v>0.12591575091575094</v>
      </c>
      <c r="BP269" s="64">
        <f>IFERROR(1/J269*(Y269/H269),"0")</f>
        <v>0.1263736263736264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22.916666666666668</v>
      </c>
      <c r="Y271" s="559">
        <f>IFERROR(Y268/H268,"0")+IFERROR(Y269/H269,"0")+IFERROR(Y270/H270,"0")</f>
        <v>23</v>
      </c>
      <c r="Z271" s="559">
        <f>IFERROR(IF(Z268="",0,Z268),"0")+IFERROR(IF(Z269="",0,Z269),"0")+IFERROR(IF(Z270="",0,Z270),"0")</f>
        <v>0.14973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55</v>
      </c>
      <c r="Y272" s="559">
        <f>IFERROR(SUM(Y268:Y270),"0")</f>
        <v>55.199999999999996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10</v>
      </c>
      <c r="Y304" s="558">
        <f t="shared" si="42"/>
        <v>10.8</v>
      </c>
      <c r="Z304" s="36">
        <f>IFERROR(IF(Y304=0,"",ROUNDUP(Y304/H304,0)*0.00651),"")</f>
        <v>3.9059999999999997E-2</v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11.266666666666667</v>
      </c>
      <c r="BN304" s="64">
        <f t="shared" si="44"/>
        <v>12.167999999999999</v>
      </c>
      <c r="BO304" s="64">
        <f t="shared" si="45"/>
        <v>3.0525030525030528E-2</v>
      </c>
      <c r="BP304" s="64">
        <f t="shared" si="46"/>
        <v>3.2967032967032968E-2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5.5555555555555554</v>
      </c>
      <c r="Y305" s="559">
        <f>IFERROR(Y298/H298,"0")+IFERROR(Y299/H299,"0")+IFERROR(Y300/H300,"0")+IFERROR(Y301/H301,"0")+IFERROR(Y302/H302,"0")+IFERROR(Y303/H303,"0")+IFERROR(Y304/H304,"0")</f>
        <v>6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3.9059999999999997E-2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10</v>
      </c>
      <c r="Y306" s="559">
        <f>IFERROR(SUM(Y298:Y304),"0")</f>
        <v>10.8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126</v>
      </c>
      <c r="Y316" s="558">
        <f>IFERROR(IF(X316="",0,CEILING((X316/$H316),1)*$H316),"")</f>
        <v>126</v>
      </c>
      <c r="Z316" s="36">
        <f>IFERROR(IF(Y316=0,"",ROUNDUP(Y316/H316,0)*0.01898),"")</f>
        <v>0.28470000000000001</v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133.785</v>
      </c>
      <c r="BN316" s="64">
        <f>IFERROR(Y316*I316/H316,"0")</f>
        <v>133.785</v>
      </c>
      <c r="BO316" s="64">
        <f>IFERROR(1/J316*(X316/H316),"0")</f>
        <v>0.234375</v>
      </c>
      <c r="BP316" s="64">
        <f>IFERROR(1/J316*(Y316/H316),"0")</f>
        <v>0.234375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584</v>
      </c>
      <c r="Y317" s="558">
        <f>IFERROR(IF(X317="",0,CEILING((X317/$H317),1)*$H317),"")</f>
        <v>585</v>
      </c>
      <c r="Z317" s="36">
        <f>IFERROR(IF(Y317=0,"",ROUNDUP(Y317/H317,0)*0.01898),"")</f>
        <v>1.4235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622.8584615384616</v>
      </c>
      <c r="BN317" s="64">
        <f>IFERROR(Y317*I317/H317,"0")</f>
        <v>623.92500000000007</v>
      </c>
      <c r="BO317" s="64">
        <f>IFERROR(1/J317*(X317/H317),"0")</f>
        <v>1.1698717948717949</v>
      </c>
      <c r="BP317" s="64">
        <f>IFERROR(1/J317*(Y317/H317),"0")</f>
        <v>1.171875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71</v>
      </c>
      <c r="Y318" s="558">
        <f>IFERROR(IF(X318="",0,CEILING((X318/$H318),1)*$H318),"")</f>
        <v>75.600000000000009</v>
      </c>
      <c r="Z318" s="36">
        <f>IFERROR(IF(Y318=0,"",ROUNDUP(Y318/H318,0)*0.01898),"")</f>
        <v>0.17082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75.386785714285708</v>
      </c>
      <c r="BN318" s="64">
        <f>IFERROR(Y318*I318/H318,"0")</f>
        <v>80.271000000000001</v>
      </c>
      <c r="BO318" s="64">
        <f>IFERROR(1/J318*(X318/H318),"0")</f>
        <v>0.13206845238095238</v>
      </c>
      <c r="BP318" s="64">
        <f>IFERROR(1/J318*(Y318/H318),"0")</f>
        <v>0.140625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98.324175824175825</v>
      </c>
      <c r="Y319" s="559">
        <f>IFERROR(Y316/H316,"0")+IFERROR(Y317/H317,"0")+IFERROR(Y318/H318,"0")</f>
        <v>99</v>
      </c>
      <c r="Z319" s="559">
        <f>IFERROR(IF(Z316="",0,Z316),"0")+IFERROR(IF(Z317="",0,Z317),"0")+IFERROR(IF(Z318="",0,Z318),"0")</f>
        <v>1.8790199999999999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781</v>
      </c>
      <c r="Y320" s="559">
        <f>IFERROR(SUM(Y316:Y318),"0")</f>
        <v>786.6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11</v>
      </c>
      <c r="Y324" s="558">
        <f>IFERROR(IF(X324="",0,CEILING((X324/$H324),1)*$H324),"")</f>
        <v>12.75</v>
      </c>
      <c r="Z324" s="36">
        <f>IFERROR(IF(Y324=0,"",ROUNDUP(Y324/H324,0)*0.00651),"")</f>
        <v>3.2550000000000003E-2</v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12.747058823529414</v>
      </c>
      <c r="BN324" s="64">
        <f>IFERROR(Y324*I324/H324,"0")</f>
        <v>14.775000000000002</v>
      </c>
      <c r="BO324" s="64">
        <f>IFERROR(1/J324*(X324/H324),"0")</f>
        <v>2.3701788407670767E-2</v>
      </c>
      <c r="BP324" s="64">
        <f>IFERROR(1/J324*(Y324/H324),"0")</f>
        <v>2.7472527472527476E-2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4.3137254901960791</v>
      </c>
      <c r="Y326" s="559">
        <f>IFERROR(Y322/H322,"0")+IFERROR(Y323/H323,"0")+IFERROR(Y324/H324,"0")+IFERROR(Y325/H325,"0")</f>
        <v>5</v>
      </c>
      <c r="Z326" s="559">
        <f>IFERROR(IF(Z322="",0,Z322),"0")+IFERROR(IF(Z323="",0,Z323),"0")+IFERROR(IF(Z324="",0,Z324),"0")+IFERROR(IF(Z325="",0,Z325),"0")</f>
        <v>3.2550000000000003E-2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11</v>
      </c>
      <c r="Y327" s="559">
        <f>IFERROR(SUM(Y322:Y325),"0")</f>
        <v>12.75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600</v>
      </c>
      <c r="Y344" s="558">
        <f t="shared" ref="Y344:Y350" si="47">IFERROR(IF(X344="",0,CEILING((X344/$H344),1)*$H344),"")</f>
        <v>600</v>
      </c>
      <c r="Z344" s="36">
        <f>IFERROR(IF(Y344=0,"",ROUNDUP(Y344/H344,0)*0.02175),"")</f>
        <v>0.86999999999999988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619.20000000000005</v>
      </c>
      <c r="BN344" s="64">
        <f t="shared" ref="BN344:BN350" si="49">IFERROR(Y344*I344/H344,"0")</f>
        <v>619.20000000000005</v>
      </c>
      <c r="BO344" s="64">
        <f t="shared" ref="BO344:BO350" si="50">IFERROR(1/J344*(X344/H344),"0")</f>
        <v>0.83333333333333326</v>
      </c>
      <c r="BP344" s="64">
        <f t="shared" ref="BP344:BP350" si="51">IFERROR(1/J344*(Y344/H344),"0")</f>
        <v>0.83333333333333326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406</v>
      </c>
      <c r="Y345" s="558">
        <f t="shared" si="47"/>
        <v>420</v>
      </c>
      <c r="Z345" s="36">
        <f>IFERROR(IF(Y345=0,"",ROUNDUP(Y345/H345,0)*0.02175),"")</f>
        <v>0.60899999999999999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418.99200000000002</v>
      </c>
      <c r="BN345" s="64">
        <f t="shared" si="49"/>
        <v>433.44</v>
      </c>
      <c r="BO345" s="64">
        <f t="shared" si="50"/>
        <v>0.56388888888888888</v>
      </c>
      <c r="BP345" s="64">
        <f t="shared" si="51"/>
        <v>0.58333333333333326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1794</v>
      </c>
      <c r="Y346" s="558">
        <f t="shared" si="47"/>
        <v>1800</v>
      </c>
      <c r="Z346" s="36">
        <f>IFERROR(IF(Y346=0,"",ROUNDUP(Y346/H346,0)*0.02175),"")</f>
        <v>2.61</v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1851.4079999999999</v>
      </c>
      <c r="BN346" s="64">
        <f t="shared" si="49"/>
        <v>1857.6</v>
      </c>
      <c r="BO346" s="64">
        <f t="shared" si="50"/>
        <v>2.4916666666666663</v>
      </c>
      <c r="BP346" s="64">
        <f t="shared" si="51"/>
        <v>2.5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600</v>
      </c>
      <c r="Y347" s="558">
        <f t="shared" si="47"/>
        <v>600</v>
      </c>
      <c r="Z347" s="36">
        <f>IFERROR(IF(Y347=0,"",ROUNDUP(Y347/H347,0)*0.02175),"")</f>
        <v>0.86999999999999988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619.20000000000005</v>
      </c>
      <c r="BN347" s="64">
        <f t="shared" si="49"/>
        <v>619.20000000000005</v>
      </c>
      <c r="BO347" s="64">
        <f t="shared" si="50"/>
        <v>0.83333333333333326</v>
      </c>
      <c r="BP347" s="64">
        <f t="shared" si="51"/>
        <v>0.83333333333333326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226.66666666666666</v>
      </c>
      <c r="Y351" s="559">
        <f>IFERROR(Y344/H344,"0")+IFERROR(Y345/H345,"0")+IFERROR(Y346/H346,"0")+IFERROR(Y347/H347,"0")+IFERROR(Y348/H348,"0")+IFERROR(Y349/H349,"0")+IFERROR(Y350/H350,"0")</f>
        <v>228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4.9589999999999996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3400</v>
      </c>
      <c r="Y352" s="559">
        <f>IFERROR(SUM(Y344:Y350),"0")</f>
        <v>3420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0</v>
      </c>
      <c r="Y354" s="558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0</v>
      </c>
      <c r="Y356" s="559">
        <f>IFERROR(Y354/H354,"0")+IFERROR(Y355/H355,"0")</f>
        <v>0</v>
      </c>
      <c r="Z356" s="559">
        <f>IFERROR(IF(Z354="",0,Z354),"0")+IFERROR(IF(Z355="",0,Z355),"0")</f>
        <v>0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0</v>
      </c>
      <c r="Y357" s="559">
        <f>IFERROR(SUM(Y354:Y355),"0")</f>
        <v>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17</v>
      </c>
      <c r="Y360" s="558">
        <f>IFERROR(IF(X360="",0,CEILING((X360/$H360),1)*$H360),"")</f>
        <v>18</v>
      </c>
      <c r="Z360" s="36">
        <f>IFERROR(IF(Y360=0,"",ROUNDUP(Y360/H360,0)*0.01898),"")</f>
        <v>3.7960000000000001E-2</v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17.980333333333334</v>
      </c>
      <c r="BN360" s="64">
        <f>IFERROR(Y360*I360/H360,"0")</f>
        <v>19.038</v>
      </c>
      <c r="BO360" s="64">
        <f>IFERROR(1/J360*(X360/H360),"0")</f>
        <v>2.9513888888888888E-2</v>
      </c>
      <c r="BP360" s="64">
        <f>IFERROR(1/J360*(Y360/H360),"0")</f>
        <v>3.125E-2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1.8888888888888888</v>
      </c>
      <c r="Y361" s="559">
        <f>IFERROR(Y359/H359,"0")+IFERROR(Y360/H360,"0")</f>
        <v>2</v>
      </c>
      <c r="Z361" s="559">
        <f>IFERROR(IF(Z359="",0,Z359),"0")+IFERROR(IF(Z360="",0,Z360),"0")</f>
        <v>3.7960000000000001E-2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17</v>
      </c>
      <c r="Y362" s="559">
        <f>IFERROR(SUM(Y359:Y360),"0")</f>
        <v>18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316</v>
      </c>
      <c r="Y364" s="558">
        <f>IFERROR(IF(X364="",0,CEILING((X364/$H364),1)*$H364),"")</f>
        <v>324</v>
      </c>
      <c r="Z364" s="36">
        <f>IFERROR(IF(Y364=0,"",ROUNDUP(Y364/H364,0)*0.01898),"")</f>
        <v>0.68328</v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334.22266666666667</v>
      </c>
      <c r="BN364" s="64">
        <f>IFERROR(Y364*I364/H364,"0")</f>
        <v>342.68399999999997</v>
      </c>
      <c r="BO364" s="64">
        <f>IFERROR(1/J364*(X364/H364),"0")</f>
        <v>0.54861111111111116</v>
      </c>
      <c r="BP364" s="64">
        <f>IFERROR(1/J364*(Y364/H364),"0")</f>
        <v>0.5625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35.111111111111114</v>
      </c>
      <c r="Y365" s="559">
        <f>IFERROR(Y364/H364,"0")</f>
        <v>36</v>
      </c>
      <c r="Z365" s="559">
        <f>IFERROR(IF(Z364="",0,Z364),"0")</f>
        <v>0.68328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316</v>
      </c>
      <c r="Y366" s="559">
        <f>IFERROR(SUM(Y364:Y364),"0")</f>
        <v>324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47</v>
      </c>
      <c r="Y370" s="558">
        <f>IFERROR(IF(X370="",0,CEILING((X370/$H370),1)*$H370),"")</f>
        <v>48</v>
      </c>
      <c r="Z370" s="36">
        <f>IFERROR(IF(Y370=0,"",ROUNDUP(Y370/H370,0)*0.01898),"")</f>
        <v>7.5920000000000001E-2</v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48.703750000000007</v>
      </c>
      <c r="BN370" s="64">
        <f>IFERROR(Y370*I370/H370,"0")</f>
        <v>49.74</v>
      </c>
      <c r="BO370" s="64">
        <f>IFERROR(1/J370*(X370/H370),"0")</f>
        <v>6.1197916666666664E-2</v>
      </c>
      <c r="BP370" s="64">
        <f>IFERROR(1/J370*(Y370/H370),"0")</f>
        <v>6.25E-2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3.9166666666666665</v>
      </c>
      <c r="Y372" s="559">
        <f>IFERROR(Y369/H369,"0")+IFERROR(Y370/H370,"0")+IFERROR(Y371/H371,"0")</f>
        <v>4</v>
      </c>
      <c r="Z372" s="559">
        <f>IFERROR(IF(Z369="",0,Z369),"0")+IFERROR(IF(Z370="",0,Z370),"0")+IFERROR(IF(Z371="",0,Z371),"0")</f>
        <v>7.5920000000000001E-2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47</v>
      </c>
      <c r="Y373" s="559">
        <f>IFERROR(SUM(Y369:Y371),"0")</f>
        <v>48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1131</v>
      </c>
      <c r="Y379" s="558">
        <f>IFERROR(IF(X379="",0,CEILING((X379/$H379),1)*$H379),"")</f>
        <v>1134</v>
      </c>
      <c r="Z379" s="36">
        <f>IFERROR(IF(Y379=0,"",ROUNDUP(Y379/H379,0)*0.01898),"")</f>
        <v>2.3914800000000001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1196.221</v>
      </c>
      <c r="BN379" s="64">
        <f>IFERROR(Y379*I379/H379,"0")</f>
        <v>1199.394</v>
      </c>
      <c r="BO379" s="64">
        <f>IFERROR(1/J379*(X379/H379),"0")</f>
        <v>1.9635416666666667</v>
      </c>
      <c r="BP379" s="64">
        <f>IFERROR(1/J379*(Y379/H379),"0")</f>
        <v>1.96875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125.66666666666667</v>
      </c>
      <c r="Y381" s="559">
        <f>IFERROR(Y379/H379,"0")+IFERROR(Y380/H380,"0")</f>
        <v>126</v>
      </c>
      <c r="Z381" s="559">
        <f>IFERROR(IF(Z379="",0,Z379),"0")+IFERROR(IF(Z380="",0,Z380),"0")</f>
        <v>2.3914800000000001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1131</v>
      </c>
      <c r="Y382" s="559">
        <f>IFERROR(SUM(Y379:Y380),"0")</f>
        <v>1134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213</v>
      </c>
      <c r="Y432" s="558">
        <f t="shared" ref="Y432:Y445" si="58">IFERROR(IF(X432="",0,CEILING((X432/$H432),1)*$H432),"")</f>
        <v>216.48000000000002</v>
      </c>
      <c r="Z432" s="36">
        <f t="shared" ref="Z432:Z438" si="59">IFERROR(IF(Y432=0,"",ROUNDUP(Y432/H432,0)*0.01196),"")</f>
        <v>0.49036000000000002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227.52272727272725</v>
      </c>
      <c r="BN432" s="64">
        <f t="shared" ref="BN432:BN445" si="61">IFERROR(Y432*I432/H432,"0")</f>
        <v>231.24</v>
      </c>
      <c r="BO432" s="64">
        <f t="shared" ref="BO432:BO445" si="62">IFERROR(1/J432*(X432/H432),"0")</f>
        <v>0.38789335664335661</v>
      </c>
      <c r="BP432" s="64">
        <f t="shared" ref="BP432:BP445" si="63">IFERROR(1/J432*(Y432/H432),"0")</f>
        <v>0.39423076923076927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88</v>
      </c>
      <c r="Y433" s="558">
        <f t="shared" si="58"/>
        <v>89.76</v>
      </c>
      <c r="Z433" s="36">
        <f t="shared" si="59"/>
        <v>0.20332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94</v>
      </c>
      <c r="BN433" s="64">
        <f t="shared" si="61"/>
        <v>95.88</v>
      </c>
      <c r="BO433" s="64">
        <f t="shared" si="62"/>
        <v>0.16025641025641024</v>
      </c>
      <c r="BP433" s="64">
        <f t="shared" si="63"/>
        <v>0.16346153846153846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359</v>
      </c>
      <c r="Y434" s="558">
        <f t="shared" si="58"/>
        <v>359.04</v>
      </c>
      <c r="Z434" s="36">
        <f t="shared" si="59"/>
        <v>0.81328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383.47727272727269</v>
      </c>
      <c r="BN434" s="64">
        <f t="shared" si="61"/>
        <v>383.52</v>
      </c>
      <c r="BO434" s="64">
        <f t="shared" si="62"/>
        <v>0.65377331002330996</v>
      </c>
      <c r="BP434" s="64">
        <f t="shared" si="63"/>
        <v>0.65384615384615385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494</v>
      </c>
      <c r="Y437" s="558">
        <f t="shared" si="58"/>
        <v>496.32000000000005</v>
      </c>
      <c r="Z437" s="36">
        <f t="shared" si="59"/>
        <v>1.1242399999999999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527.68181818181813</v>
      </c>
      <c r="BN437" s="64">
        <f t="shared" si="61"/>
        <v>530.16</v>
      </c>
      <c r="BO437" s="64">
        <f t="shared" si="62"/>
        <v>0.89962121212121215</v>
      </c>
      <c r="BP437" s="64">
        <f t="shared" si="63"/>
        <v>0.90384615384615385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218.56060606060606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220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2.6311999999999998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1154</v>
      </c>
      <c r="Y447" s="559">
        <f>IFERROR(SUM(Y432:Y445),"0")</f>
        <v>1161.5999999999999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907</v>
      </c>
      <c r="Y449" s="558">
        <f>IFERROR(IF(X449="",0,CEILING((X449/$H449),1)*$H449),"")</f>
        <v>908.16000000000008</v>
      </c>
      <c r="Z449" s="36">
        <f>IFERROR(IF(Y449=0,"",ROUNDUP(Y449/H449,0)*0.01196),"")</f>
        <v>2.0571199999999998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968.84090909090901</v>
      </c>
      <c r="BN449" s="64">
        <f>IFERROR(Y449*I449/H449,"0")</f>
        <v>970.07999999999993</v>
      </c>
      <c r="BO449" s="64">
        <f>IFERROR(1/J449*(X449/H449),"0")</f>
        <v>1.6517336829836831</v>
      </c>
      <c r="BP449" s="64">
        <f>IFERROR(1/J449*(Y449/H449),"0")</f>
        <v>1.653846153846154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171.78030303030303</v>
      </c>
      <c r="Y452" s="559">
        <f>IFERROR(Y449/H449,"0")+IFERROR(Y450/H450,"0")+IFERROR(Y451/H451,"0")</f>
        <v>172</v>
      </c>
      <c r="Z452" s="559">
        <f>IFERROR(IF(Z449="",0,Z449),"0")+IFERROR(IF(Z450="",0,Z450),"0")+IFERROR(IF(Z451="",0,Z451),"0")</f>
        <v>2.0571199999999998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907</v>
      </c>
      <c r="Y453" s="559">
        <f>IFERROR(SUM(Y449:Y451),"0")</f>
        <v>908.16000000000008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108</v>
      </c>
      <c r="Y455" s="558">
        <f t="shared" ref="Y455:Y461" si="64">IFERROR(IF(X455="",0,CEILING((X455/$H455),1)*$H455),"")</f>
        <v>110.88000000000001</v>
      </c>
      <c r="Z455" s="36">
        <f>IFERROR(IF(Y455=0,"",ROUNDUP(Y455/H455,0)*0.01196),"")</f>
        <v>0.25115999999999999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115.36363636363636</v>
      </c>
      <c r="BN455" s="64">
        <f t="shared" ref="BN455:BN461" si="66">IFERROR(Y455*I455/H455,"0")</f>
        <v>118.44</v>
      </c>
      <c r="BO455" s="64">
        <f t="shared" ref="BO455:BO461" si="67">IFERROR(1/J455*(X455/H455),"0")</f>
        <v>0.19667832167832167</v>
      </c>
      <c r="BP455" s="64">
        <f t="shared" ref="BP455:BP461" si="68">IFERROR(1/J455*(Y455/H455),"0")</f>
        <v>0.20192307692307693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543</v>
      </c>
      <c r="Y456" s="558">
        <f t="shared" si="64"/>
        <v>543.84</v>
      </c>
      <c r="Z456" s="36">
        <f>IFERROR(IF(Y456=0,"",ROUNDUP(Y456/H456,0)*0.01196),"")</f>
        <v>1.2318800000000001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580.02272727272725</v>
      </c>
      <c r="BN456" s="64">
        <f t="shared" si="66"/>
        <v>580.91999999999996</v>
      </c>
      <c r="BO456" s="64">
        <f t="shared" si="67"/>
        <v>0.98885489510489499</v>
      </c>
      <c r="BP456" s="64">
        <f t="shared" si="68"/>
        <v>0.99038461538461542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123.29545454545453</v>
      </c>
      <c r="Y462" s="559">
        <f>IFERROR(Y455/H455,"0")+IFERROR(Y456/H456,"0")+IFERROR(Y457/H457,"0")+IFERROR(Y458/H458,"0")+IFERROR(Y459/H459,"0")+IFERROR(Y460/H460,"0")+IFERROR(Y461/H461,"0")</f>
        <v>124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1.4830400000000001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651</v>
      </c>
      <c r="Y463" s="559">
        <f>IFERROR(SUM(Y455:Y461),"0")</f>
        <v>654.72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15321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15446.43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16214.817150558523</v>
      </c>
      <c r="Y506" s="559">
        <f>IFERROR(SUM(BN22:BN502),"0")</f>
        <v>16347.204999999998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16889.817150558523</v>
      </c>
      <c r="Y508" s="559">
        <f>GrossWeightTotalR+PalletQtyTotalR*25</f>
        <v>17022.204999999998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2835.4814966076797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2856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31.804780000000001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1412.2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1001.2</v>
      </c>
      <c r="E515" s="46">
        <f>IFERROR(Y89*1,"0")+IFERROR(Y90*1,"0")+IFERROR(Y91*1,"0")+IFERROR(Y95*1,"0")+IFERROR(Y96*1,"0")+IFERROR(Y97*1,"0")+IFERROR(Y98*1,"0")+IFERROR(Y99*1,"0")</f>
        <v>145.80000000000001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792.9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543.9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3012.6000000000004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4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55.199999999999996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810.15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3762</v>
      </c>
      <c r="U515" s="46">
        <f>IFERROR(Y369*1,"0")+IFERROR(Y370*1,"0")+IFERROR(Y371*1,"0")+IFERROR(Y375*1,"0")+IFERROR(Y379*1,"0")+IFERROR(Y380*1,"0")+IFERROR(Y384*1,"0")</f>
        <v>1182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2724.4800000000005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2025-08-07T07:49:58Z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