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09CCEF2C-93B1-4FA3-BA02-1DCA6788ED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92" i="1" l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Y71" i="1"/>
  <c r="Y509" i="1" s="1"/>
  <c r="Y80" i="1"/>
  <c r="BP77" i="1"/>
  <c r="BN77" i="1"/>
  <c r="Z77" i="1"/>
  <c r="Z80" i="1" s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12" i="1"/>
  <c r="BN212" i="1"/>
  <c r="Z212" i="1"/>
  <c r="Z231" i="1"/>
  <c r="BP225" i="1"/>
  <c r="BN225" i="1"/>
  <c r="Z225" i="1"/>
  <c r="Y231" i="1"/>
  <c r="BP229" i="1"/>
  <c r="BN229" i="1"/>
  <c r="Z229" i="1"/>
  <c r="BP301" i="1"/>
  <c r="BN301" i="1"/>
  <c r="Z301" i="1"/>
  <c r="Y305" i="1"/>
  <c r="Z313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Z372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Z462" i="1" s="1"/>
  <c r="BP459" i="1"/>
  <c r="BN459" i="1"/>
  <c r="Z459" i="1"/>
  <c r="BP467" i="1"/>
  <c r="BN467" i="1"/>
  <c r="Z467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Y508" i="1" l="1"/>
  <c r="Z171" i="1"/>
  <c r="Y505" i="1"/>
  <c r="Z400" i="1"/>
  <c r="Z271" i="1"/>
  <c r="Z468" i="1"/>
  <c r="Z452" i="1"/>
  <c r="Z417" i="1"/>
  <c r="Z71" i="1"/>
  <c r="Z58" i="1"/>
  <c r="Z510" i="1" s="1"/>
  <c r="X508" i="1"/>
  <c r="Z339" i="1"/>
  <c r="Z295" i="1"/>
  <c r="Z108" i="1"/>
  <c r="Z100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<sst xmlns="http://schemas.openxmlformats.org/spreadsheetml/2006/main" count="2247" uniqueCount="824">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</sst>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6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9</v>
      </c>
      <c r="Y41" s="558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9.3624999999999989</v>
      </c>
      <c r="BN41" s="64">
        <f>IFERROR(Y41*I41/H41,"0")</f>
        <v>11.234999999999999</v>
      </c>
      <c r="BO41" s="64">
        <f>IFERROR(1/J41*(X41/H41),"0")</f>
        <v>1.3020833333333332E-2</v>
      </c>
      <c r="BP41" s="64">
        <f>IFERROR(1/J41*(Y41/H41),"0")</f>
        <v>1.5625E-2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0.83333333333333326</v>
      </c>
      <c r="Y44" s="559">
        <f>IFERROR(Y41/H41,"0")+IFERROR(Y42/H42,"0")+IFERROR(Y43/H43,"0")</f>
        <v>1</v>
      </c>
      <c r="Z44" s="559">
        <f>IFERROR(IF(Z41="",0,Z41),"0")+IFERROR(IF(Z42="",0,Z42),"0")+IFERROR(IF(Z43="",0,Z43),"0")</f>
        <v>1.898E-2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9</v>
      </c>
      <c r="Y45" s="559">
        <f>IFERROR(SUM(Y41:Y43),"0")</f>
        <v>10.8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53</v>
      </c>
      <c r="Y52" s="558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55.058482142857144</v>
      </c>
      <c r="BN52" s="64">
        <f t="shared" ref="BN52:BN57" si="8">IFERROR(Y52*I52/H52,"0")</f>
        <v>58.174999999999997</v>
      </c>
      <c r="BO52" s="64">
        <f t="shared" ref="BO52:BO57" si="9">IFERROR(1/J52*(X52/H52),"0")</f>
        <v>7.3939732142857151E-2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90</v>
      </c>
      <c r="Y53" s="55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93.624999999999986</v>
      </c>
      <c r="BN53" s="64">
        <f t="shared" si="8"/>
        <v>101.11499999999998</v>
      </c>
      <c r="BO53" s="64">
        <f t="shared" si="9"/>
        <v>0.13020833333333331</v>
      </c>
      <c r="BP53" s="64">
        <f t="shared" si="10"/>
        <v>0.140625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29</v>
      </c>
      <c r="Y55" s="558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30.522500000000001</v>
      </c>
      <c r="BN55" s="64">
        <f t="shared" si="8"/>
        <v>33.68</v>
      </c>
      <c r="BO55" s="64">
        <f t="shared" si="9"/>
        <v>5.4924242424242424E-2</v>
      </c>
      <c r="BP55" s="64">
        <f t="shared" si="10"/>
        <v>6.0606060606060608E-2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20.31547619047619</v>
      </c>
      <c r="Y58" s="559">
        <f>IFERROR(Y52/H52,"0")+IFERROR(Y53/H53,"0")+IFERROR(Y54/H54,"0")+IFERROR(Y55/H55,"0")+IFERROR(Y56/H56,"0")+IFERROR(Y57/H57,"0")</f>
        <v>22</v>
      </c>
      <c r="Z58" s="559">
        <f>IFERROR(IF(Z52="",0,Z52),"0")+IFERROR(IF(Z53="",0,Z53),"0")+IFERROR(IF(Z54="",0,Z54),"0")+IFERROR(IF(Z55="",0,Z55),"0")+IFERROR(IF(Z56="",0,Z56),"0")+IFERROR(IF(Z57="",0,Z57),"0")</f>
        <v>0.33788000000000001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172</v>
      </c>
      <c r="Y59" s="559">
        <f>IFERROR(SUM(Y52:Y57),"0")</f>
        <v>185.2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269</v>
      </c>
      <c r="Y61" s="558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279.83472222222218</v>
      </c>
      <c r="BN61" s="64">
        <f>IFERROR(Y61*I61/H61,"0")</f>
        <v>280.87499999999994</v>
      </c>
      <c r="BO61" s="64">
        <f>IFERROR(1/J61*(X61/H61),"0")</f>
        <v>0.3891782407407407</v>
      </c>
      <c r="BP61" s="64">
        <f>IFERROR(1/J61*(Y61/H61),"0")</f>
        <v>0.390625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24.907407407407405</v>
      </c>
      <c r="Y65" s="559">
        <f>IFERROR(Y61/H61,"0")+IFERROR(Y62/H62,"0")+IFERROR(Y63/H63,"0")+IFERROR(Y64/H64,"0")</f>
        <v>25</v>
      </c>
      <c r="Z65" s="559">
        <f>IFERROR(IF(Z61="",0,Z61),"0")+IFERROR(IF(Z62="",0,Z62),"0")+IFERROR(IF(Z63="",0,Z63),"0")+IFERROR(IF(Z64="",0,Z64),"0")</f>
        <v>0.47450000000000003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269</v>
      </c>
      <c r="Y66" s="559">
        <f>IFERROR(SUM(Y61:Y64),"0")</f>
        <v>270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4</v>
      </c>
      <c r="Y75" s="558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4.2071428571428573</v>
      </c>
      <c r="BN75" s="64">
        <f t="shared" si="13"/>
        <v>8.8350000000000009</v>
      </c>
      <c r="BO75" s="64">
        <f t="shared" si="14"/>
        <v>7.4404761904761901E-3</v>
      </c>
      <c r="BP75" s="64">
        <f t="shared" si="15"/>
        <v>1.5625E-2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0.47619047619047616</v>
      </c>
      <c r="Y80" s="559">
        <f>IFERROR(Y74/H74,"0")+IFERROR(Y75/H75,"0")+IFERROR(Y76/H76,"0")+IFERROR(Y77/H77,"0")+IFERROR(Y78/H78,"0")+IFERROR(Y79/H79,"0")</f>
        <v>1</v>
      </c>
      <c r="Z80" s="559">
        <f>IFERROR(IF(Z74="",0,Z74),"0")+IFERROR(IF(Z75="",0,Z75),"0")+IFERROR(IF(Z76="",0,Z76),"0")+IFERROR(IF(Z77="",0,Z77),"0")+IFERROR(IF(Z78="",0,Z78),"0")+IFERROR(IF(Z79="",0,Z79),"0")</f>
        <v>1.898E-2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4</v>
      </c>
      <c r="Y81" s="559">
        <f>IFERROR(SUM(Y74:Y79),"0")</f>
        <v>8.4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72</v>
      </c>
      <c r="Y83" s="558">
        <f>IFERROR(IF(X83="",0,CEILING((X83/$H83),1)*$H83),"")</f>
        <v>78</v>
      </c>
      <c r="Z83" s="36">
        <f>IFERROR(IF(Y83=0,"",ROUNDUP(Y83/H83,0)*0.01898),"")</f>
        <v>0.1898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76.015384615384619</v>
      </c>
      <c r="BN83" s="64">
        <f>IFERROR(Y83*I83/H83,"0")</f>
        <v>82.35</v>
      </c>
      <c r="BO83" s="64">
        <f>IFERROR(1/J83*(X83/H83),"0")</f>
        <v>0.14423076923076925</v>
      </c>
      <c r="BP83" s="64">
        <f>IFERROR(1/J83*(Y83/H83),"0")</f>
        <v>0.15625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9.2307692307692317</v>
      </c>
      <c r="Y85" s="559">
        <f>IFERROR(Y83/H83,"0")+IFERROR(Y84/H84,"0")</f>
        <v>10</v>
      </c>
      <c r="Z85" s="559">
        <f>IFERROR(IF(Z83="",0,Z83),"0")+IFERROR(IF(Z84="",0,Z84),"0")</f>
        <v>0.1898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72</v>
      </c>
      <c r="Y86" s="559">
        <f>IFERROR(SUM(Y83:Y84),"0")</f>
        <v>78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488</v>
      </c>
      <c r="Y89" s="558">
        <f>IFERROR(IF(X89="",0,CEILING((X89/$H89),1)*$H89),"")</f>
        <v>496.8</v>
      </c>
      <c r="Z89" s="36">
        <f>IFERROR(IF(Y89=0,"",ROUNDUP(Y89/H89,0)*0.01898),"")</f>
        <v>0.87307999999999997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507.65555555555545</v>
      </c>
      <c r="BN89" s="64">
        <f>IFERROR(Y89*I89/H89,"0")</f>
        <v>516.80999999999995</v>
      </c>
      <c r="BO89" s="64">
        <f>IFERROR(1/J89*(X89/H89),"0")</f>
        <v>0.70601851851851849</v>
      </c>
      <c r="BP89" s="64">
        <f>IFERROR(1/J89*(Y89/H89),"0")</f>
        <v>0.71875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45.185185185185183</v>
      </c>
      <c r="Y92" s="559">
        <f>IFERROR(Y89/H89,"0")+IFERROR(Y90/H90,"0")+IFERROR(Y91/H91,"0")</f>
        <v>46</v>
      </c>
      <c r="Z92" s="559">
        <f>IFERROR(IF(Z89="",0,Z89),"0")+IFERROR(IF(Z90="",0,Z90),"0")+IFERROR(IF(Z91="",0,Z91),"0")</f>
        <v>0.87307999999999997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488</v>
      </c>
      <c r="Y93" s="559">
        <f>IFERROR(SUM(Y89:Y91),"0")</f>
        <v>496.8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346</v>
      </c>
      <c r="Y95" s="558">
        <f>IFERROR(IF(X95="",0,CEILING((X95/$H95),1)*$H95),"")</f>
        <v>348.3</v>
      </c>
      <c r="Z95" s="36">
        <f>IFERROR(IF(Y95=0,"",ROUNDUP(Y95/H95,0)*0.01898),"")</f>
        <v>0.81613999999999998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368.16962962962964</v>
      </c>
      <c r="BN95" s="64">
        <f>IFERROR(Y95*I95/H95,"0")</f>
        <v>370.61700000000002</v>
      </c>
      <c r="BO95" s="64">
        <f>IFERROR(1/J95*(X95/H95),"0")</f>
        <v>0.66743827160493829</v>
      </c>
      <c r="BP95" s="64">
        <f>IFERROR(1/J95*(Y95/H95),"0")</f>
        <v>0.671875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264</v>
      </c>
      <c r="Y98" s="558">
        <f>IFERROR(IF(X98="",0,CEILING((X98/$H98),1)*$H98),"")</f>
        <v>264.60000000000002</v>
      </c>
      <c r="Z98" s="36">
        <f>IFERROR(IF(Y98=0,"",ROUNDUP(Y98/H98,0)*0.00651),"")</f>
        <v>0.63797999999999999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288.64</v>
      </c>
      <c r="BN98" s="64">
        <f>IFERROR(Y98*I98/H98,"0")</f>
        <v>289.29600000000005</v>
      </c>
      <c r="BO98" s="64">
        <f>IFERROR(1/J98*(X98/H98),"0")</f>
        <v>0.53724053724053722</v>
      </c>
      <c r="BP98" s="64">
        <f>IFERROR(1/J98*(Y98/H98),"0")</f>
        <v>0.53846153846153855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140.49382716049382</v>
      </c>
      <c r="Y100" s="559">
        <f>IFERROR(Y95/H95,"0")+IFERROR(Y96/H96,"0")+IFERROR(Y97/H97,"0")+IFERROR(Y98/H98,"0")+IFERROR(Y99/H99,"0")</f>
        <v>141</v>
      </c>
      <c r="Z100" s="559">
        <f>IFERROR(IF(Z95="",0,Z95),"0")+IFERROR(IF(Z96="",0,Z96),"0")+IFERROR(IF(Z97="",0,Z97),"0")+IFERROR(IF(Z98="",0,Z98),"0")+IFERROR(IF(Z99="",0,Z99),"0")</f>
        <v>1.4541200000000001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610</v>
      </c>
      <c r="Y101" s="559">
        <f>IFERROR(SUM(Y95:Y99),"0")</f>
        <v>612.90000000000009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560</v>
      </c>
      <c r="Y104" s="558">
        <f>IFERROR(IF(X104="",0,CEILING((X104/$H104),1)*$H104),"")</f>
        <v>561.6</v>
      </c>
      <c r="Z104" s="36">
        <f>IFERROR(IF(Y104=0,"",ROUNDUP(Y104/H104,0)*0.01898),"")</f>
        <v>0.98696000000000006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582.55555555555543</v>
      </c>
      <c r="BN104" s="64">
        <f>IFERROR(Y104*I104/H104,"0")</f>
        <v>584.21999999999991</v>
      </c>
      <c r="BO104" s="64">
        <f>IFERROR(1/J104*(X104/H104),"0")</f>
        <v>0.81018518518518512</v>
      </c>
      <c r="BP104" s="64">
        <f>IFERROR(1/J104*(Y104/H104),"0")</f>
        <v>0.8125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254</v>
      </c>
      <c r="Y106" s="558">
        <f>IFERROR(IF(X106="",0,CEILING((X106/$H106),1)*$H106),"")</f>
        <v>256.5</v>
      </c>
      <c r="Z106" s="36">
        <f>IFERROR(IF(Y106=0,"",ROUNDUP(Y106/H106,0)*0.00902),"")</f>
        <v>0.51414000000000004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265.8533333333333</v>
      </c>
      <c r="BN106" s="64">
        <f>IFERROR(Y106*I106/H106,"0")</f>
        <v>268.47000000000003</v>
      </c>
      <c r="BO106" s="64">
        <f>IFERROR(1/J106*(X106/H106),"0")</f>
        <v>0.42760942760942761</v>
      </c>
      <c r="BP106" s="64">
        <f>IFERROR(1/J106*(Y106/H106),"0")</f>
        <v>0.43181818181818182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108.29629629629629</v>
      </c>
      <c r="Y108" s="559">
        <f>IFERROR(Y104/H104,"0")+IFERROR(Y105/H105,"0")+IFERROR(Y106/H106,"0")+IFERROR(Y107/H107,"0")</f>
        <v>109</v>
      </c>
      <c r="Z108" s="559">
        <f>IFERROR(IF(Z104="",0,Z104),"0")+IFERROR(IF(Z105="",0,Z105),"0")+IFERROR(IF(Z106="",0,Z106),"0")+IFERROR(IF(Z107="",0,Z107),"0")</f>
        <v>1.5011000000000001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814</v>
      </c>
      <c r="Y109" s="559">
        <f>IFERROR(SUM(Y104:Y107),"0")</f>
        <v>818.1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89</v>
      </c>
      <c r="Y111" s="558">
        <f>IFERROR(IF(X111="",0,CEILING((X111/$H111),1)*$H111),"")</f>
        <v>97.2</v>
      </c>
      <c r="Z111" s="36">
        <f>IFERROR(IF(Y111=0,"",ROUNDUP(Y111/H111,0)*0.01898),"")</f>
        <v>0.17082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92.584722222222211</v>
      </c>
      <c r="BN111" s="64">
        <f>IFERROR(Y111*I111/H111,"0")</f>
        <v>101.11499999999998</v>
      </c>
      <c r="BO111" s="64">
        <f>IFERROR(1/J111*(X111/H111),"0")</f>
        <v>0.12876157407407407</v>
      </c>
      <c r="BP111" s="64">
        <f>IFERROR(1/J111*(Y111/H111),"0")</f>
        <v>0.140625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3</v>
      </c>
      <c r="Y113" s="558">
        <f>IFERROR(IF(X113="",0,CEILING((X113/$H113),1)*$H113),"")</f>
        <v>4.8</v>
      </c>
      <c r="Z113" s="36">
        <f>IFERROR(IF(Y113=0,"",ROUNDUP(Y113/H113,0)*0.00651),"")</f>
        <v>1.302E-2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3.2250000000000001</v>
      </c>
      <c r="BN113" s="64">
        <f>IFERROR(Y113*I113/H113,"0")</f>
        <v>5.16</v>
      </c>
      <c r="BO113" s="64">
        <f>IFERROR(1/J113*(X113/H113),"0")</f>
        <v>6.8681318681318689E-3</v>
      </c>
      <c r="BP113" s="64">
        <f>IFERROR(1/J113*(Y113/H113),"0")</f>
        <v>1.098901098901099E-2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9.4907407407407405</v>
      </c>
      <c r="Y114" s="559">
        <f>IFERROR(Y111/H111,"0")+IFERROR(Y112/H112,"0")+IFERROR(Y113/H113,"0")</f>
        <v>11</v>
      </c>
      <c r="Z114" s="559">
        <f>IFERROR(IF(Z111="",0,Z111),"0")+IFERROR(IF(Z112="",0,Z112),"0")+IFERROR(IF(Z113="",0,Z113),"0")</f>
        <v>0.18384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92</v>
      </c>
      <c r="Y115" s="559">
        <f>IFERROR(SUM(Y111:Y113),"0")</f>
        <v>102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572</v>
      </c>
      <c r="Y119" s="558">
        <f>IFERROR(IF(X119="",0,CEILING((X119/$H119),1)*$H119),"")</f>
        <v>572.40000000000009</v>
      </c>
      <c r="Z119" s="36">
        <f>IFERROR(IF(Y119=0,"",ROUNDUP(Y119/H119,0)*0.00651),"")</f>
        <v>1.38012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625.38666666666654</v>
      </c>
      <c r="BN119" s="64">
        <f>IFERROR(Y119*I119/H119,"0")</f>
        <v>625.82400000000007</v>
      </c>
      <c r="BO119" s="64">
        <f>IFERROR(1/J119*(X119/H119),"0")</f>
        <v>1.1640211640211642</v>
      </c>
      <c r="BP119" s="64">
        <f>IFERROR(1/J119*(Y119/H119),"0")</f>
        <v>1.1648351648351651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211.85185185185185</v>
      </c>
      <c r="Y121" s="559">
        <f>IFERROR(Y117/H117,"0")+IFERROR(Y118/H118,"0")+IFERROR(Y119/H119,"0")+IFERROR(Y120/H120,"0")</f>
        <v>212.00000000000003</v>
      </c>
      <c r="Z121" s="559">
        <f>IFERROR(IF(Z117="",0,Z117),"0")+IFERROR(IF(Z118="",0,Z118),"0")+IFERROR(IF(Z119="",0,Z119),"0")+IFERROR(IF(Z120="",0,Z120),"0")</f>
        <v>1.38012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572</v>
      </c>
      <c r="Y122" s="559">
        <f>IFERROR(SUM(Y117:Y120),"0")</f>
        <v>572.40000000000009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93</v>
      </c>
      <c r="Y165" s="558">
        <f t="shared" si="16"/>
        <v>94.5</v>
      </c>
      <c r="Z165" s="36">
        <f>IFERROR(IF(Y165=0,"",ROUNDUP(Y165/H165,0)*0.00502),"")</f>
        <v>0.22590000000000002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98.757142857142853</v>
      </c>
      <c r="BN165" s="64">
        <f t="shared" si="18"/>
        <v>100.35</v>
      </c>
      <c r="BO165" s="64">
        <f t="shared" si="19"/>
        <v>0.18925518925518928</v>
      </c>
      <c r="BP165" s="64">
        <f t="shared" si="20"/>
        <v>0.19230769230769232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76</v>
      </c>
      <c r="Y168" s="558">
        <f t="shared" si="16"/>
        <v>77.7</v>
      </c>
      <c r="Z168" s="36">
        <f>IFERROR(IF(Y168=0,"",ROUNDUP(Y168/H168,0)*0.00502),"")</f>
        <v>0.18574000000000002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79.61904761904762</v>
      </c>
      <c r="BN168" s="64">
        <f t="shared" si="18"/>
        <v>81.400000000000006</v>
      </c>
      <c r="BO168" s="64">
        <f t="shared" si="19"/>
        <v>0.15466015466015468</v>
      </c>
      <c r="BP168" s="64">
        <f t="shared" si="20"/>
        <v>0.15811965811965814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80.476190476190482</v>
      </c>
      <c r="Y171" s="559">
        <f>IFERROR(Y162/H162,"0")+IFERROR(Y163/H163,"0")+IFERROR(Y164/H164,"0")+IFERROR(Y165/H165,"0")+IFERROR(Y166/H166,"0")+IFERROR(Y167/H167,"0")+IFERROR(Y168/H168,"0")+IFERROR(Y169/H169,"0")+IFERROR(Y170/H170,"0")</f>
        <v>82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0.41164000000000001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169</v>
      </c>
      <c r="Y172" s="559">
        <f>IFERROR(SUM(Y162:Y170),"0")</f>
        <v>172.2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51</v>
      </c>
      <c r="Y195" s="558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52.983333333333334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7.1548821548821556E-2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107</v>
      </c>
      <c r="Y196" s="558">
        <f t="shared" si="21"/>
        <v>108</v>
      </c>
      <c r="Z196" s="36">
        <f>IFERROR(IF(Y196=0,"",ROUNDUP(Y196/H196,0)*0.00902),"")</f>
        <v>0.1804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111.1611111111111</v>
      </c>
      <c r="BN196" s="64">
        <f t="shared" si="23"/>
        <v>112.19999999999999</v>
      </c>
      <c r="BO196" s="64">
        <f t="shared" si="24"/>
        <v>0.15011223344556676</v>
      </c>
      <c r="BP196" s="64">
        <f t="shared" si="25"/>
        <v>0.15151515151515152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52</v>
      </c>
      <c r="Y198" s="558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54.022222222222226</v>
      </c>
      <c r="BN198" s="64">
        <f t="shared" si="23"/>
        <v>56.099999999999994</v>
      </c>
      <c r="BO198" s="64">
        <f t="shared" si="24"/>
        <v>7.2951739618406286E-2</v>
      </c>
      <c r="BP198" s="64">
        <f t="shared" si="25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44</v>
      </c>
      <c r="Y199" s="558">
        <f t="shared" si="21"/>
        <v>45</v>
      </c>
      <c r="Z199" s="36">
        <f>IFERROR(IF(Y199=0,"",ROUNDUP(Y199/H199,0)*0.00502),"")</f>
        <v>0.1255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47.177777777777777</v>
      </c>
      <c r="BN199" s="64">
        <f t="shared" si="23"/>
        <v>48.249999999999993</v>
      </c>
      <c r="BO199" s="64">
        <f t="shared" si="24"/>
        <v>0.10446343779677113</v>
      </c>
      <c r="BP199" s="64">
        <f t="shared" si="25"/>
        <v>0.10683760683760685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13</v>
      </c>
      <c r="Y200" s="558">
        <f t="shared" si="21"/>
        <v>14.4</v>
      </c>
      <c r="Z200" s="36">
        <f>IFERROR(IF(Y200=0,"",ROUNDUP(Y200/H200,0)*0.00502),"")</f>
        <v>4.0160000000000001E-2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13.722222222222221</v>
      </c>
      <c r="BN200" s="64">
        <f t="shared" si="23"/>
        <v>15.2</v>
      </c>
      <c r="BO200" s="64">
        <f t="shared" si="24"/>
        <v>3.0864197530864203E-2</v>
      </c>
      <c r="BP200" s="64">
        <f t="shared" si="25"/>
        <v>3.4188034188034191E-2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26</v>
      </c>
      <c r="Y202" s="558">
        <f t="shared" si="21"/>
        <v>27</v>
      </c>
      <c r="Z202" s="36">
        <f>IFERROR(IF(Y202=0,"",ROUNDUP(Y202/H202,0)*0.00502),"")</f>
        <v>7.5300000000000006E-2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27.444444444444443</v>
      </c>
      <c r="BN202" s="64">
        <f t="shared" si="23"/>
        <v>28.499999999999996</v>
      </c>
      <c r="BO202" s="64">
        <f t="shared" si="24"/>
        <v>6.1728395061728406E-2</v>
      </c>
      <c r="BP202" s="64">
        <f t="shared" si="25"/>
        <v>6.4102564102564111E-2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85</v>
      </c>
      <c r="Y203" s="559">
        <f>IFERROR(Y195/H195,"0")+IFERROR(Y196/H196,"0")+IFERROR(Y197/H197,"0")+IFERROR(Y198/H198,"0")+IFERROR(Y199/H199,"0")+IFERROR(Y200/H200,"0")+IFERROR(Y201/H201,"0")+IFERROR(Y202/H202,"0")</f>
        <v>88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0.60176000000000007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293</v>
      </c>
      <c r="Y204" s="559">
        <f>IFERROR(SUM(Y195:Y202),"0")</f>
        <v>302.39999999999998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78</v>
      </c>
      <c r="Y208" s="558">
        <f t="shared" si="26"/>
        <v>78.3</v>
      </c>
      <c r="Z208" s="36">
        <f>IFERROR(IF(Y208=0,"",ROUNDUP(Y208/H208,0)*0.01898),"")</f>
        <v>0.17082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82.653103448275871</v>
      </c>
      <c r="BN208" s="64">
        <f t="shared" si="28"/>
        <v>82.971000000000004</v>
      </c>
      <c r="BO208" s="64">
        <f t="shared" si="29"/>
        <v>0.14008620689655174</v>
      </c>
      <c r="BP208" s="64">
        <f t="shared" si="30"/>
        <v>0.140625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316</v>
      </c>
      <c r="Y209" s="558">
        <f t="shared" si="26"/>
        <v>316.8</v>
      </c>
      <c r="Z209" s="36">
        <f t="shared" ref="Z209:Z214" si="31">IFERROR(IF(Y209=0,"",ROUNDUP(Y209/H209,0)*0.00651),"")</f>
        <v>0.85931999999999997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351.55</v>
      </c>
      <c r="BN209" s="64">
        <f t="shared" si="28"/>
        <v>352.44</v>
      </c>
      <c r="BO209" s="64">
        <f t="shared" si="29"/>
        <v>0.72344322344322365</v>
      </c>
      <c r="BP209" s="64">
        <f t="shared" si="30"/>
        <v>0.72527472527472536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72</v>
      </c>
      <c r="Y211" s="558">
        <f t="shared" si="26"/>
        <v>72</v>
      </c>
      <c r="Z211" s="36">
        <f t="shared" si="31"/>
        <v>0.1953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79.560000000000016</v>
      </c>
      <c r="BN211" s="64">
        <f t="shared" si="28"/>
        <v>79.560000000000016</v>
      </c>
      <c r="BO211" s="64">
        <f t="shared" si="29"/>
        <v>0.16483516483516486</v>
      </c>
      <c r="BP211" s="64">
        <f t="shared" si="30"/>
        <v>0.16483516483516486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165</v>
      </c>
      <c r="Y212" s="558">
        <f t="shared" si="26"/>
        <v>165.6</v>
      </c>
      <c r="Z212" s="36">
        <f t="shared" si="31"/>
        <v>0.44919000000000003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182.32500000000002</v>
      </c>
      <c r="BN212" s="64">
        <f t="shared" si="28"/>
        <v>182.988</v>
      </c>
      <c r="BO212" s="64">
        <f t="shared" si="29"/>
        <v>0.37774725274725279</v>
      </c>
      <c r="BP212" s="64">
        <f t="shared" si="30"/>
        <v>0.37912087912087916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173</v>
      </c>
      <c r="Y213" s="558">
        <f t="shared" si="26"/>
        <v>175.2</v>
      </c>
      <c r="Z213" s="36">
        <f t="shared" si="31"/>
        <v>0.47522999999999999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191.16500000000002</v>
      </c>
      <c r="BN213" s="64">
        <f t="shared" si="28"/>
        <v>193.596</v>
      </c>
      <c r="BO213" s="64">
        <f t="shared" si="29"/>
        <v>0.39606227106227115</v>
      </c>
      <c r="BP213" s="64">
        <f t="shared" si="30"/>
        <v>0.40109890109890112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120</v>
      </c>
      <c r="Y214" s="558">
        <f t="shared" si="26"/>
        <v>120</v>
      </c>
      <c r="Z214" s="36">
        <f t="shared" si="31"/>
        <v>0.32550000000000001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132.9</v>
      </c>
      <c r="BN214" s="64">
        <f t="shared" si="28"/>
        <v>132.9</v>
      </c>
      <c r="BO214" s="64">
        <f t="shared" si="29"/>
        <v>0.27472527472527475</v>
      </c>
      <c r="BP214" s="64">
        <f t="shared" si="30"/>
        <v>0.27472527472527475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361.4655172413793</v>
      </c>
      <c r="Y215" s="559">
        <f>IFERROR(Y206/H206,"0")+IFERROR(Y207/H207,"0")+IFERROR(Y208/H208,"0")+IFERROR(Y209/H209,"0")+IFERROR(Y210/H210,"0")+IFERROR(Y211/H211,"0")+IFERROR(Y212/H212,"0")+IFERROR(Y213/H213,"0")+IFERROR(Y214/H214,"0")</f>
        <v>363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2.4753599999999998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924</v>
      </c>
      <c r="Y216" s="559">
        <f>IFERROR(SUM(Y206:Y214),"0")</f>
        <v>927.90000000000009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30</v>
      </c>
      <c r="Y219" s="558">
        <f>IFERROR(IF(X219="",0,CEILING((X219/$H219),1)*$H219),"")</f>
        <v>31.2</v>
      </c>
      <c r="Z219" s="36">
        <f>IFERROR(IF(Y219=0,"",ROUNDUP(Y219/H219,0)*0.00651),"")</f>
        <v>8.4629999999999997E-2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33.150000000000006</v>
      </c>
      <c r="BN219" s="64">
        <f>IFERROR(Y219*I219/H219,"0")</f>
        <v>34.476000000000006</v>
      </c>
      <c r="BO219" s="64">
        <f>IFERROR(1/J219*(X219/H219),"0")</f>
        <v>6.8681318681318687E-2</v>
      </c>
      <c r="BP219" s="64">
        <f>IFERROR(1/J219*(Y219/H219),"0")</f>
        <v>7.1428571428571438E-2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12.5</v>
      </c>
      <c r="Y220" s="559">
        <f>IFERROR(Y218/H218,"0")+IFERROR(Y219/H219,"0")</f>
        <v>13</v>
      </c>
      <c r="Z220" s="559">
        <f>IFERROR(IF(Z218="",0,Z218),"0")+IFERROR(IF(Z219="",0,Z219),"0")</f>
        <v>8.4629999999999997E-2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30</v>
      </c>
      <c r="Y221" s="559">
        <f>IFERROR(SUM(Y218:Y219),"0")</f>
        <v>31.2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</v>
      </c>
      <c r="Y238" s="558">
        <f>IFERROR(IF(X238="",0,CEILING((X238/$H238),1)*$H238),"")</f>
        <v>1.8</v>
      </c>
      <c r="Z238" s="36">
        <f>IFERROR(IF(Y238=0,"",ROUNDUP(Y238/H238,0)*0.0059),"")</f>
        <v>5.8999999999999999E-3</v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1.0972222222222223</v>
      </c>
      <c r="BN238" s="64">
        <f>IFERROR(Y238*I238/H238,"0")</f>
        <v>1.9750000000000001</v>
      </c>
      <c r="BO238" s="64">
        <f>IFERROR(1/J238*(X238/H238),"0")</f>
        <v>2.5720164609053498E-3</v>
      </c>
      <c r="BP238" s="64">
        <f>IFERROR(1/J238*(Y238/H238),"0")</f>
        <v>4.6296296296296294E-3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0.55555555555555558</v>
      </c>
      <c r="Y239" s="559">
        <f>IFERROR(Y238/H238,"0")</f>
        <v>1</v>
      </c>
      <c r="Z239" s="559">
        <f>IFERROR(IF(Z238="",0,Z238),"0")</f>
        <v>5.8999999999999999E-3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1</v>
      </c>
      <c r="Y240" s="559">
        <f>IFERROR(SUM(Y238:Y238),"0")</f>
        <v>1.8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52</v>
      </c>
      <c r="Y269" s="558">
        <f>IFERROR(IF(X269="",0,CEILING((X269/$H269),1)*$H269),"")</f>
        <v>52.8</v>
      </c>
      <c r="Z269" s="36">
        <f>IFERROR(IF(Y269=0,"",ROUNDUP(Y269/H269,0)*0.00651),"")</f>
        <v>0.14322000000000001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57.46</v>
      </c>
      <c r="BN269" s="64">
        <f>IFERROR(Y269*I269/H269,"0")</f>
        <v>58.344000000000001</v>
      </c>
      <c r="BO269" s="64">
        <f>IFERROR(1/J269*(X269/H269),"0")</f>
        <v>0.11904761904761907</v>
      </c>
      <c r="BP269" s="64">
        <f>IFERROR(1/J269*(Y269/H269),"0")</f>
        <v>0.12087912087912089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10</v>
      </c>
      <c r="Y270" s="558">
        <f>IFERROR(IF(X270="",0,CEILING((X270/$H270),1)*$H270),"")</f>
        <v>12</v>
      </c>
      <c r="Z270" s="36">
        <f>IFERROR(IF(Y270=0,"",ROUNDUP(Y270/H270,0)*0.00651),"")</f>
        <v>3.2550000000000003E-2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10.75</v>
      </c>
      <c r="BN270" s="64">
        <f>IFERROR(Y270*I270/H270,"0")</f>
        <v>12.9</v>
      </c>
      <c r="BO270" s="64">
        <f>IFERROR(1/J270*(X270/H270),"0")</f>
        <v>2.2893772893772896E-2</v>
      </c>
      <c r="BP270" s="64">
        <f>IFERROR(1/J270*(Y270/H270),"0")</f>
        <v>2.7472527472527476E-2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25.833333333333336</v>
      </c>
      <c r="Y271" s="559">
        <f>IFERROR(Y268/H268,"0")+IFERROR(Y269/H269,"0")+IFERROR(Y270/H270,"0")</f>
        <v>27</v>
      </c>
      <c r="Z271" s="559">
        <f>IFERROR(IF(Z268="",0,Z268),"0")+IFERROR(IF(Z269="",0,Z269),"0")+IFERROR(IF(Z270="",0,Z270),"0")</f>
        <v>0.17577000000000001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62</v>
      </c>
      <c r="Y272" s="559">
        <f>IFERROR(SUM(Y268:Y270),"0")</f>
        <v>64.8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4</v>
      </c>
      <c r="Y289" s="558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4.1611111111111105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5.7870370370370367E-3</v>
      </c>
      <c r="BP289" s="64">
        <f t="shared" ref="BP289:BP294" si="41">IFERROR(1/J289*(Y289/H289),"0")</f>
        <v>1.5625E-2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0.37037037037037035</v>
      </c>
      <c r="Y295" s="559">
        <f>IFERROR(Y289/H289,"0")+IFERROR(Y290/H290,"0")+IFERROR(Y291/H291,"0")+IFERROR(Y292/H292,"0")+IFERROR(Y293/H293,"0")+IFERROR(Y294/H294,"0")</f>
        <v>1</v>
      </c>
      <c r="Z295" s="559">
        <f>IFERROR(IF(Z289="",0,Z289),"0")+IFERROR(IF(Z290="",0,Z290),"0")+IFERROR(IF(Z291="",0,Z291),"0")+IFERROR(IF(Z292="",0,Z292),"0")+IFERROR(IF(Z293="",0,Z293),"0")+IFERROR(IF(Z294="",0,Z294),"0")</f>
        <v>1.898E-2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4</v>
      </c>
      <c r="Y296" s="559">
        <f>IFERROR(SUM(Y289:Y294),"0")</f>
        <v>10.8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2</v>
      </c>
      <c r="Y304" s="558">
        <f t="shared" si="42"/>
        <v>3.6</v>
      </c>
      <c r="Z304" s="36">
        <f>IFERROR(IF(Y304=0,"",ROUNDUP(Y304/H304,0)*0.00651),"")</f>
        <v>1.302E-2</v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2.2533333333333334</v>
      </c>
      <c r="BN304" s="64">
        <f t="shared" si="44"/>
        <v>4.056</v>
      </c>
      <c r="BO304" s="64">
        <f t="shared" si="45"/>
        <v>6.1050061050061059E-3</v>
      </c>
      <c r="BP304" s="64">
        <f t="shared" si="46"/>
        <v>1.098901098901099E-2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1.1111111111111112</v>
      </c>
      <c r="Y305" s="559">
        <f>IFERROR(Y298/H298,"0")+IFERROR(Y299/H299,"0")+IFERROR(Y300/H300,"0")+IFERROR(Y301/H301,"0")+IFERROR(Y302/H302,"0")+IFERROR(Y303/H303,"0")+IFERROR(Y304/H304,"0")</f>
        <v>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1.302E-2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2</v>
      </c>
      <c r="Y306" s="559">
        <f>IFERROR(SUM(Y298:Y304),"0")</f>
        <v>3.6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129</v>
      </c>
      <c r="Y317" s="558">
        <f>IFERROR(IF(X317="",0,CEILING((X317/$H317),1)*$H317),"")</f>
        <v>132.6</v>
      </c>
      <c r="Z317" s="36">
        <f>IFERROR(IF(Y317=0,"",ROUNDUP(Y317/H317,0)*0.01898),"")</f>
        <v>0.32266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137.58346153846156</v>
      </c>
      <c r="BN317" s="64">
        <f>IFERROR(Y317*I317/H317,"0")</f>
        <v>141.423</v>
      </c>
      <c r="BO317" s="64">
        <f>IFERROR(1/J317*(X317/H317),"0")</f>
        <v>0.25841346153846156</v>
      </c>
      <c r="BP317" s="64">
        <f>IFERROR(1/J317*(Y317/H317),"0")</f>
        <v>0.265625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16.53846153846154</v>
      </c>
      <c r="Y319" s="559">
        <f>IFERROR(Y316/H316,"0")+IFERROR(Y317/H317,"0")+IFERROR(Y318/H318,"0")</f>
        <v>17</v>
      </c>
      <c r="Z319" s="559">
        <f>IFERROR(IF(Z316="",0,Z316),"0")+IFERROR(IF(Z317="",0,Z317),"0")+IFERROR(IF(Z318="",0,Z318),"0")</f>
        <v>0.32266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129</v>
      </c>
      <c r="Y320" s="559">
        <f>IFERROR(SUM(Y316:Y318),"0")</f>
        <v>132.6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1394</v>
      </c>
      <c r="Y347" s="558">
        <f t="shared" si="47"/>
        <v>1395</v>
      </c>
      <c r="Z347" s="36">
        <f>IFERROR(IF(Y347=0,"",ROUNDUP(Y347/H347,0)*0.02175),"")</f>
        <v>2.0227499999999998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1438.6079999999999</v>
      </c>
      <c r="BN347" s="64">
        <f t="shared" si="49"/>
        <v>1439.64</v>
      </c>
      <c r="BO347" s="64">
        <f t="shared" si="50"/>
        <v>1.9361111111111111</v>
      </c>
      <c r="BP347" s="64">
        <f t="shared" si="51"/>
        <v>1.9375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92.933333333333337</v>
      </c>
      <c r="Y351" s="559">
        <f>IFERROR(Y344/H344,"0")+IFERROR(Y345/H345,"0")+IFERROR(Y346/H346,"0")+IFERROR(Y347/H347,"0")+IFERROR(Y348/H348,"0")+IFERROR(Y349/H349,"0")+IFERROR(Y350/H350,"0")</f>
        <v>93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2.0227499999999998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1394</v>
      </c>
      <c r="Y352" s="559">
        <f>IFERROR(SUM(Y344:Y350),"0")</f>
        <v>1395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833</v>
      </c>
      <c r="Y354" s="558">
        <f>IFERROR(IF(X354="",0,CEILING((X354/$H354),1)*$H354),"")</f>
        <v>840</v>
      </c>
      <c r="Z354" s="36">
        <f>IFERROR(IF(Y354=0,"",ROUNDUP(Y354/H354,0)*0.02175),"")</f>
        <v>1.218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859.65600000000006</v>
      </c>
      <c r="BN354" s="64">
        <f>IFERROR(Y354*I354/H354,"0")</f>
        <v>866.88</v>
      </c>
      <c r="BO354" s="64">
        <f>IFERROR(1/J354*(X354/H354),"0")</f>
        <v>1.1569444444444443</v>
      </c>
      <c r="BP354" s="64">
        <f>IFERROR(1/J354*(Y354/H354),"0")</f>
        <v>1.1666666666666665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55.533333333333331</v>
      </c>
      <c r="Y356" s="559">
        <f>IFERROR(Y354/H354,"0")+IFERROR(Y355/H355,"0")</f>
        <v>56</v>
      </c>
      <c r="Z356" s="559">
        <f>IFERROR(IF(Z354="",0,Z354),"0")+IFERROR(IF(Z355="",0,Z355),"0")</f>
        <v>1.218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833</v>
      </c>
      <c r="Y357" s="559">
        <f>IFERROR(SUM(Y354:Y355),"0")</f>
        <v>840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43</v>
      </c>
      <c r="Y370" s="558">
        <f>IFERROR(IF(X370="",0,CEILING((X370/$H370),1)*$H370),"")</f>
        <v>48</v>
      </c>
      <c r="Z370" s="36">
        <f>IFERROR(IF(Y370=0,"",ROUNDUP(Y370/H370,0)*0.01898),"")</f>
        <v>7.5920000000000001E-2</v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44.558750000000003</v>
      </c>
      <c r="BN370" s="64">
        <f>IFERROR(Y370*I370/H370,"0")</f>
        <v>49.74</v>
      </c>
      <c r="BO370" s="64">
        <f>IFERROR(1/J370*(X370/H370),"0")</f>
        <v>5.5989583333333336E-2</v>
      </c>
      <c r="BP370" s="64">
        <f>IFERROR(1/J370*(Y370/H370),"0")</f>
        <v>6.25E-2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3.5833333333333335</v>
      </c>
      <c r="Y372" s="559">
        <f>IFERROR(Y369/H369,"0")+IFERROR(Y370/H370,"0")+IFERROR(Y371/H371,"0")</f>
        <v>4</v>
      </c>
      <c r="Z372" s="559">
        <f>IFERROR(IF(Z369="",0,Z369),"0")+IFERROR(IF(Z370="",0,Z370),"0")+IFERROR(IF(Z371="",0,Z371),"0")</f>
        <v>7.5920000000000001E-2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43</v>
      </c>
      <c r="Y373" s="559">
        <f>IFERROR(SUM(Y369:Y371),"0")</f>
        <v>48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1216</v>
      </c>
      <c r="Y379" s="558">
        <f>IFERROR(IF(X379="",0,CEILING((X379/$H379),1)*$H379),"")</f>
        <v>1224</v>
      </c>
      <c r="Z379" s="36">
        <f>IFERROR(IF(Y379=0,"",ROUNDUP(Y379/H379,0)*0.01898),"")</f>
        <v>2.58128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1286.1226666666666</v>
      </c>
      <c r="BN379" s="64">
        <f>IFERROR(Y379*I379/H379,"0")</f>
        <v>1294.5839999999998</v>
      </c>
      <c r="BO379" s="64">
        <f>IFERROR(1/J379*(X379/H379),"0")</f>
        <v>2.1111111111111112</v>
      </c>
      <c r="BP379" s="64">
        <f>IFERROR(1/J379*(Y379/H379),"0")</f>
        <v>2.125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135.11111111111111</v>
      </c>
      <c r="Y381" s="559">
        <f>IFERROR(Y379/H379,"0")+IFERROR(Y380/H380,"0")</f>
        <v>136</v>
      </c>
      <c r="Z381" s="559">
        <f>IFERROR(IF(Z379="",0,Z379),"0")+IFERROR(IF(Z380="",0,Z380),"0")</f>
        <v>2.58128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1216</v>
      </c>
      <c r="Y382" s="559">
        <f>IFERROR(SUM(Y379:Y380),"0")</f>
        <v>1224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4</v>
      </c>
      <c r="Y390" s="558">
        <f t="shared" ref="Y390:Y399" si="52">IFERROR(IF(X390="",0,CEILING((X390/$H390),1)*$H390),"")</f>
        <v>5.4</v>
      </c>
      <c r="Z390" s="36">
        <f>IFERROR(IF(Y390=0,"",ROUNDUP(Y390/H390,0)*0.00902),"")</f>
        <v>9.0200000000000002E-3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4.1555555555555559</v>
      </c>
      <c r="BN390" s="64">
        <f t="shared" ref="BN390:BN399" si="54">IFERROR(Y390*I390/H390,"0")</f>
        <v>5.61</v>
      </c>
      <c r="BO390" s="64">
        <f t="shared" ref="BO390:BO399" si="55">IFERROR(1/J390*(X390/H390),"0")</f>
        <v>5.6116722783389446E-3</v>
      </c>
      <c r="BP390" s="64">
        <f t="shared" ref="BP390:BP399" si="56">IFERROR(1/J390*(Y390/H390),"0")</f>
        <v>7.575757575757576E-3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0.7407407407407407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9.0200000000000002E-3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4</v>
      </c>
      <c r="Y401" s="559">
        <f>IFERROR(SUM(Y390:Y399),"0")</f>
        <v>5.4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182</v>
      </c>
      <c r="Y432" s="558">
        <f t="shared" ref="Y432:Y445" si="58">IFERROR(IF(X432="",0,CEILING((X432/$H432),1)*$H432),"")</f>
        <v>184.8</v>
      </c>
      <c r="Z432" s="36">
        <f t="shared" ref="Z432:Z438" si="59">IFERROR(IF(Y432=0,"",ROUNDUP(Y432/H432,0)*0.01196),"")</f>
        <v>0.41860000000000003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194.40909090909091</v>
      </c>
      <c r="BN432" s="64">
        <f t="shared" ref="BN432:BN445" si="61">IFERROR(Y432*I432/H432,"0")</f>
        <v>197.39999999999998</v>
      </c>
      <c r="BO432" s="64">
        <f t="shared" ref="BO432:BO445" si="62">IFERROR(1/J432*(X432/H432),"0")</f>
        <v>0.33143939393939392</v>
      </c>
      <c r="BP432" s="64">
        <f t="shared" ref="BP432:BP445" si="63">IFERROR(1/J432*(Y432/H432),"0")</f>
        <v>0.33653846153846156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885</v>
      </c>
      <c r="Y437" s="558">
        <f t="shared" si="58"/>
        <v>887.04000000000008</v>
      </c>
      <c r="Z437" s="36">
        <f t="shared" si="59"/>
        <v>2.00928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945.34090909090901</v>
      </c>
      <c r="BN437" s="64">
        <f t="shared" si="61"/>
        <v>947.52</v>
      </c>
      <c r="BO437" s="64">
        <f t="shared" si="62"/>
        <v>1.6116695804195804</v>
      </c>
      <c r="BP437" s="64">
        <f t="shared" si="63"/>
        <v>1.6153846153846154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202.08333333333331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203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2.42788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1067</v>
      </c>
      <c r="Y447" s="559">
        <f>IFERROR(SUM(Y432:Y445),"0")</f>
        <v>1071.8400000000001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395</v>
      </c>
      <c r="Y449" s="558">
        <f>IFERROR(IF(X449="",0,CEILING((X449/$H449),1)*$H449),"")</f>
        <v>396</v>
      </c>
      <c r="Z449" s="36">
        <f>IFERROR(IF(Y449=0,"",ROUNDUP(Y449/H449,0)*0.01196),"")</f>
        <v>0.89700000000000002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421.93181818181813</v>
      </c>
      <c r="BN449" s="64">
        <f>IFERROR(Y449*I449/H449,"0")</f>
        <v>423</v>
      </c>
      <c r="BO449" s="64">
        <f>IFERROR(1/J449*(X449/H449),"0")</f>
        <v>0.71933275058275059</v>
      </c>
      <c r="BP449" s="64">
        <f>IFERROR(1/J449*(Y449/H449),"0")</f>
        <v>0.72115384615384615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74.810606060606062</v>
      </c>
      <c r="Y452" s="559">
        <f>IFERROR(Y449/H449,"0")+IFERROR(Y450/H450,"0")+IFERROR(Y451/H451,"0")</f>
        <v>75</v>
      </c>
      <c r="Z452" s="559">
        <f>IFERROR(IF(Z449="",0,Z449),"0")+IFERROR(IF(Z450="",0,Z450),"0")+IFERROR(IF(Z451="",0,Z451),"0")</f>
        <v>0.89700000000000002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395</v>
      </c>
      <c r="Y453" s="559">
        <f>IFERROR(SUM(Y449:Y451),"0")</f>
        <v>396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25</v>
      </c>
      <c r="Y455" s="558">
        <f t="shared" ref="Y455:Y461" si="64">IFERROR(IF(X455="",0,CEILING((X455/$H455),1)*$H455),"")</f>
        <v>26.400000000000002</v>
      </c>
      <c r="Z455" s="36">
        <f>IFERROR(IF(Y455=0,"",ROUNDUP(Y455/H455,0)*0.01196),"")</f>
        <v>5.9799999999999999E-2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26.704545454545453</v>
      </c>
      <c r="BN455" s="64">
        <f t="shared" ref="BN455:BN461" si="66">IFERROR(Y455*I455/H455,"0")</f>
        <v>28.200000000000003</v>
      </c>
      <c r="BO455" s="64">
        <f t="shared" ref="BO455:BO461" si="67">IFERROR(1/J455*(X455/H455),"0")</f>
        <v>4.5527389277389273E-2</v>
      </c>
      <c r="BP455" s="64">
        <f t="shared" ref="BP455:BP461" si="68">IFERROR(1/J455*(Y455/H455),"0")</f>
        <v>4.807692307692308E-2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756</v>
      </c>
      <c r="Y456" s="558">
        <f t="shared" si="64"/>
        <v>760.32</v>
      </c>
      <c r="Z456" s="36">
        <f>IFERROR(IF(Y456=0,"",ROUNDUP(Y456/H456,0)*0.01196),"")</f>
        <v>1.72224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807.5454545454545</v>
      </c>
      <c r="BN456" s="64">
        <f t="shared" si="66"/>
        <v>812.16000000000008</v>
      </c>
      <c r="BO456" s="64">
        <f t="shared" si="67"/>
        <v>1.3767482517482519</v>
      </c>
      <c r="BP456" s="64">
        <f t="shared" si="68"/>
        <v>1.3846153846153846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295</v>
      </c>
      <c r="Y457" s="558">
        <f t="shared" si="64"/>
        <v>295.68</v>
      </c>
      <c r="Z457" s="36">
        <f>IFERROR(IF(Y457=0,"",ROUNDUP(Y457/H457,0)*0.01196),"")</f>
        <v>0.66976000000000002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315.11363636363632</v>
      </c>
      <c r="BN457" s="64">
        <f t="shared" si="66"/>
        <v>315.83999999999997</v>
      </c>
      <c r="BO457" s="64">
        <f t="shared" si="67"/>
        <v>0.53722319347319347</v>
      </c>
      <c r="BP457" s="64">
        <f t="shared" si="68"/>
        <v>0.53846153846153855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203.78787878787881</v>
      </c>
      <c r="Y462" s="559">
        <f>IFERROR(Y455/H455,"0")+IFERROR(Y456/H456,"0")+IFERROR(Y457/H457,"0")+IFERROR(Y458/H458,"0")+IFERROR(Y459/H459,"0")+IFERROR(Y460/H460,"0")+IFERROR(Y461/H461,"0")</f>
        <v>205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2.4518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1076</v>
      </c>
      <c r="Y463" s="559">
        <f>IFERROR(SUM(Y455:Y461),"0")</f>
        <v>1082.4000000000001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10744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10864.54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11378.338154808951</v>
      </c>
      <c r="Y506" s="559">
        <f>IFERROR(SUM(BN22:BN502),"0")</f>
        <v>11505.314999999999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19</v>
      </c>
      <c r="Y507" s="38">
        <f>ROUNDUP(SUM(BP22:BP502),0)</f>
        <v>19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11853.338154808951</v>
      </c>
      <c r="Y508" s="559">
        <f>GrossWeightTotalR+PalletQtyTotalR*25</f>
        <v>11980.314999999999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1923.515287532816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1945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22.225769999999997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541.59999999999991</v>
      </c>
      <c r="E515" s="46">
        <f>IFERROR(Y89*1,"0")+IFERROR(Y90*1,"0")+IFERROR(Y91*1,"0")+IFERROR(Y95*1,"0")+IFERROR(Y96*1,"0")+IFERROR(Y97*1,"0")+IFERROR(Y98*1,"0")+IFERROR(Y99*1,"0")</f>
        <v>1109.7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1492.5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172.2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1261.5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1.8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64.8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147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2235</v>
      </c>
      <c r="U515" s="46">
        <f>IFERROR(Y369*1,"0")+IFERROR(Y370*1,"0")+IFERROR(Y371*1,"0")+IFERROR(Y375*1,"0")+IFERROR(Y379*1,"0")+IFERROR(Y380*1,"0")+IFERROR(Y384*1,"0")</f>
        <v>1272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5.4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2550.2400000000002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2025-08-07T07:58:15Z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