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/>
  <c r="X512"/>
  <c r="BO511"/>
  <c r="BM511"/>
  <c r="Y511"/>
  <c r="X508"/>
  <c r="X507"/>
  <c r="BO506"/>
  <c r="BM506"/>
  <c r="Y506"/>
  <c r="BN506" s="1"/>
  <c r="BO505"/>
  <c r="BM505"/>
  <c r="Y505"/>
  <c r="BP505" s="1"/>
  <c r="BO504"/>
  <c r="BM504"/>
  <c r="Y504"/>
  <c r="BP504" s="1"/>
  <c r="BO503"/>
  <c r="BM503"/>
  <c r="Y503"/>
  <c r="BN503" s="1"/>
  <c r="X501"/>
  <c r="X500"/>
  <c r="BO499"/>
  <c r="BM499"/>
  <c r="Y499"/>
  <c r="BP499" s="1"/>
  <c r="BO498"/>
  <c r="BM498"/>
  <c r="Y498"/>
  <c r="BN498" s="1"/>
  <c r="X496"/>
  <c r="X495"/>
  <c r="BO494"/>
  <c r="BM494"/>
  <c r="Y494"/>
  <c r="BP494" s="1"/>
  <c r="BO493"/>
  <c r="BM493"/>
  <c r="Y493"/>
  <c r="Z493" s="1"/>
  <c r="X491"/>
  <c r="X490"/>
  <c r="BO489"/>
  <c r="BM489"/>
  <c r="Y489"/>
  <c r="BP489" s="1"/>
  <c r="BO488"/>
  <c r="BM488"/>
  <c r="Y488"/>
  <c r="Z488" s="1"/>
  <c r="BO487"/>
  <c r="BM487"/>
  <c r="Y487"/>
  <c r="BO486"/>
  <c r="BM486"/>
  <c r="Y486"/>
  <c r="X484"/>
  <c r="X483"/>
  <c r="BO482"/>
  <c r="BM482"/>
  <c r="Y482"/>
  <c r="Z482" s="1"/>
  <c r="BP481"/>
  <c r="BO481"/>
  <c r="BM481"/>
  <c r="Y481"/>
  <c r="BN481" s="1"/>
  <c r="BO480"/>
  <c r="BM480"/>
  <c r="Y480"/>
  <c r="AA524" s="1"/>
  <c r="X476"/>
  <c r="X475"/>
  <c r="BO474"/>
  <c r="BM474"/>
  <c r="Y474"/>
  <c r="BP474" s="1"/>
  <c r="P474"/>
  <c r="BO473"/>
  <c r="BM473"/>
  <c r="Y473"/>
  <c r="Z473" s="1"/>
  <c r="P473"/>
  <c r="BO472"/>
  <c r="BM472"/>
  <c r="Y472"/>
  <c r="P472"/>
  <c r="X470"/>
  <c r="X469"/>
  <c r="BO468"/>
  <c r="BM468"/>
  <c r="Y468"/>
  <c r="Z468" s="1"/>
  <c r="P468"/>
  <c r="BO467"/>
  <c r="BM467"/>
  <c r="Y467"/>
  <c r="P467"/>
  <c r="BO466"/>
  <c r="BM466"/>
  <c r="Y466"/>
  <c r="P466"/>
  <c r="BO465"/>
  <c r="BM465"/>
  <c r="Z465"/>
  <c r="Y465"/>
  <c r="BN465" s="1"/>
  <c r="P465"/>
  <c r="BO464"/>
  <c r="BM464"/>
  <c r="Y464"/>
  <c r="BP464" s="1"/>
  <c r="P464"/>
  <c r="BO463"/>
  <c r="BM463"/>
  <c r="Y463"/>
  <c r="Z463" s="1"/>
  <c r="P463"/>
  <c r="BP462"/>
  <c r="BO462"/>
  <c r="BM462"/>
  <c r="Y462"/>
  <c r="BN462" s="1"/>
  <c r="P462"/>
  <c r="X460"/>
  <c r="X459"/>
  <c r="BO458"/>
  <c r="BM458"/>
  <c r="Y458"/>
  <c r="Z458" s="1"/>
  <c r="P458"/>
  <c r="BO457"/>
  <c r="BM457"/>
  <c r="Z457"/>
  <c r="Y457"/>
  <c r="BN457" s="1"/>
  <c r="P457"/>
  <c r="BO456"/>
  <c r="BM456"/>
  <c r="Y456"/>
  <c r="BP456" s="1"/>
  <c r="P456"/>
  <c r="X454"/>
  <c r="X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M449"/>
  <c r="Y449"/>
  <c r="BN449" s="1"/>
  <c r="P449"/>
  <c r="BO448"/>
  <c r="BM448"/>
  <c r="Y448"/>
  <c r="Z448" s="1"/>
  <c r="P448"/>
  <c r="BO447"/>
  <c r="BM447"/>
  <c r="Z447"/>
  <c r="Y447"/>
  <c r="BN447" s="1"/>
  <c r="P447"/>
  <c r="BO446"/>
  <c r="BN446"/>
  <c r="BM446"/>
  <c r="Z446"/>
  <c r="Y446"/>
  <c r="BP446" s="1"/>
  <c r="P446"/>
  <c r="BO445"/>
  <c r="BM445"/>
  <c r="Y445"/>
  <c r="P445"/>
  <c r="BO444"/>
  <c r="BM444"/>
  <c r="Y444"/>
  <c r="BP444" s="1"/>
  <c r="P444"/>
  <c r="BO443"/>
  <c r="BM443"/>
  <c r="Y443"/>
  <c r="P443"/>
  <c r="BO442"/>
  <c r="BM442"/>
  <c r="Y442"/>
  <c r="BN442" s="1"/>
  <c r="P442"/>
  <c r="BO441"/>
  <c r="BM441"/>
  <c r="Y441"/>
  <c r="BP441" s="1"/>
  <c r="P441"/>
  <c r="BO440"/>
  <c r="BM440"/>
  <c r="Y440"/>
  <c r="P440"/>
  <c r="X436"/>
  <c r="X435"/>
  <c r="BO434"/>
  <c r="BN434"/>
  <c r="BM434"/>
  <c r="Z434"/>
  <c r="Z435" s="1"/>
  <c r="Y434"/>
  <c r="Y524" s="1"/>
  <c r="P434"/>
  <c r="X431"/>
  <c r="Y430"/>
  <c r="X430"/>
  <c r="BP429"/>
  <c r="BO429"/>
  <c r="BM429"/>
  <c r="Y429"/>
  <c r="X524" s="1"/>
  <c r="P429"/>
  <c r="X426"/>
  <c r="X425"/>
  <c r="BO424"/>
  <c r="BM424"/>
  <c r="Y424"/>
  <c r="P424"/>
  <c r="BP423"/>
  <c r="BO423"/>
  <c r="BN423"/>
  <c r="BM423"/>
  <c r="Z423"/>
  <c r="Y423"/>
  <c r="P423"/>
  <c r="BO422"/>
  <c r="BM422"/>
  <c r="Y422"/>
  <c r="P422"/>
  <c r="BO421"/>
  <c r="BM421"/>
  <c r="Y421"/>
  <c r="BN421" s="1"/>
  <c r="P421"/>
  <c r="X419"/>
  <c r="X418"/>
  <c r="BO417"/>
  <c r="BM417"/>
  <c r="Y417"/>
  <c r="P417"/>
  <c r="BP416"/>
  <c r="BO416"/>
  <c r="BM416"/>
  <c r="Y416"/>
  <c r="BN416" s="1"/>
  <c r="P416"/>
  <c r="X413"/>
  <c r="X412"/>
  <c r="BO411"/>
  <c r="BM411"/>
  <c r="Y411"/>
  <c r="Z411" s="1"/>
  <c r="P411"/>
  <c r="BO410"/>
  <c r="BM410"/>
  <c r="Z410"/>
  <c r="Z412" s="1"/>
  <c r="Y410"/>
  <c r="BN410" s="1"/>
  <c r="P410"/>
  <c r="X408"/>
  <c r="X407"/>
  <c r="BO406"/>
  <c r="BM406"/>
  <c r="Y406"/>
  <c r="Z406" s="1"/>
  <c r="P406"/>
  <c r="BO405"/>
  <c r="BM405"/>
  <c r="Y405"/>
  <c r="P405"/>
  <c r="BO404"/>
  <c r="BM404"/>
  <c r="Y404"/>
  <c r="BP404" s="1"/>
  <c r="P404"/>
  <c r="BO403"/>
  <c r="BM403"/>
  <c r="Y403"/>
  <c r="P403"/>
  <c r="BP402"/>
  <c r="BO402"/>
  <c r="BM402"/>
  <c r="Y402"/>
  <c r="BN402" s="1"/>
  <c r="P402"/>
  <c r="BO401"/>
  <c r="BM401"/>
  <c r="Y401"/>
  <c r="Z401" s="1"/>
  <c r="P401"/>
  <c r="BO400"/>
  <c r="BM400"/>
  <c r="Y400"/>
  <c r="BN400" s="1"/>
  <c r="P400"/>
  <c r="BO399"/>
  <c r="BN399"/>
  <c r="BM399"/>
  <c r="Z399"/>
  <c r="Y399"/>
  <c r="BP399" s="1"/>
  <c r="P399"/>
  <c r="BO398"/>
  <c r="BM398"/>
  <c r="Y398"/>
  <c r="P398"/>
  <c r="BO397"/>
  <c r="BM397"/>
  <c r="Y397"/>
  <c r="P397"/>
  <c r="X393"/>
  <c r="X392"/>
  <c r="BO391"/>
  <c r="BN391"/>
  <c r="BM391"/>
  <c r="Z391"/>
  <c r="Z392" s="1"/>
  <c r="Y391"/>
  <c r="BP391" s="1"/>
  <c r="P391"/>
  <c r="X389"/>
  <c r="X388"/>
  <c r="BO387"/>
  <c r="BM387"/>
  <c r="Y387"/>
  <c r="P387"/>
  <c r="BO386"/>
  <c r="BM386"/>
  <c r="Y386"/>
  <c r="BN386" s="1"/>
  <c r="P386"/>
  <c r="X384"/>
  <c r="X383"/>
  <c r="BO382"/>
  <c r="BM382"/>
  <c r="Y382"/>
  <c r="P382"/>
  <c r="X380"/>
  <c r="X379"/>
  <c r="BO378"/>
  <c r="BM378"/>
  <c r="Y378"/>
  <c r="P378"/>
  <c r="BO377"/>
  <c r="BM377"/>
  <c r="Y377"/>
  <c r="Z377" s="1"/>
  <c r="P377"/>
  <c r="BO376"/>
  <c r="BM376"/>
  <c r="Y376"/>
  <c r="BP376" s="1"/>
  <c r="P376"/>
  <c r="BO375"/>
  <c r="BM375"/>
  <c r="Y375"/>
  <c r="P375"/>
  <c r="X372"/>
  <c r="X371"/>
  <c r="BO370"/>
  <c r="BM370"/>
  <c r="Y370"/>
  <c r="P370"/>
  <c r="X368"/>
  <c r="X367"/>
  <c r="BO366"/>
  <c r="BM366"/>
  <c r="Y366"/>
  <c r="BN366" s="1"/>
  <c r="P366"/>
  <c r="BO365"/>
  <c r="BM365"/>
  <c r="Y365"/>
  <c r="P365"/>
  <c r="X363"/>
  <c r="X362"/>
  <c r="BO361"/>
  <c r="BM361"/>
  <c r="Y361"/>
  <c r="BN361" s="1"/>
  <c r="P361"/>
  <c r="BO360"/>
  <c r="BM360"/>
  <c r="Y360"/>
  <c r="BP360" s="1"/>
  <c r="P360"/>
  <c r="X358"/>
  <c r="X357"/>
  <c r="BO356"/>
  <c r="BM356"/>
  <c r="Y356"/>
  <c r="P356"/>
  <c r="BP355"/>
  <c r="BO355"/>
  <c r="BM355"/>
  <c r="Y355"/>
  <c r="BN355" s="1"/>
  <c r="P355"/>
  <c r="BO354"/>
  <c r="BM354"/>
  <c r="Y354"/>
  <c r="Z354" s="1"/>
  <c r="P354"/>
  <c r="BO353"/>
  <c r="BM353"/>
  <c r="Z353"/>
  <c r="Y353"/>
  <c r="BN353" s="1"/>
  <c r="P353"/>
  <c r="BO352"/>
  <c r="BM352"/>
  <c r="Y352"/>
  <c r="BP352" s="1"/>
  <c r="P352"/>
  <c r="BO351"/>
  <c r="BM351"/>
  <c r="Y351"/>
  <c r="P351"/>
  <c r="BO350"/>
  <c r="BM350"/>
  <c r="Y350"/>
  <c r="BP350" s="1"/>
  <c r="P350"/>
  <c r="X346"/>
  <c r="X345"/>
  <c r="BO344"/>
  <c r="BN344"/>
  <c r="BM344"/>
  <c r="Z344"/>
  <c r="Y344"/>
  <c r="BP344" s="1"/>
  <c r="P344"/>
  <c r="BO343"/>
  <c r="BM343"/>
  <c r="Y343"/>
  <c r="P343"/>
  <c r="BO342"/>
  <c r="BM342"/>
  <c r="Y342"/>
  <c r="Z342" s="1"/>
  <c r="P342"/>
  <c r="X339"/>
  <c r="X338"/>
  <c r="BO337"/>
  <c r="BM337"/>
  <c r="Z337"/>
  <c r="Y337"/>
  <c r="BP337" s="1"/>
  <c r="P337"/>
  <c r="BO336"/>
  <c r="BM336"/>
  <c r="Y336"/>
  <c r="Z336" s="1"/>
  <c r="P336"/>
  <c r="BO335"/>
  <c r="BM335"/>
  <c r="Y335"/>
  <c r="BP335" s="1"/>
  <c r="P335"/>
  <c r="X333"/>
  <c r="X332"/>
  <c r="BO331"/>
  <c r="BM331"/>
  <c r="Y331"/>
  <c r="P331"/>
  <c r="BP330"/>
  <c r="BO330"/>
  <c r="BN330"/>
  <c r="BM330"/>
  <c r="Z330"/>
  <c r="Y330"/>
  <c r="P330"/>
  <c r="BO329"/>
  <c r="BM329"/>
  <c r="Y329"/>
  <c r="BO328"/>
  <c r="BN328"/>
  <c r="BM328"/>
  <c r="Z328"/>
  <c r="Y328"/>
  <c r="BP328" s="1"/>
  <c r="BO327"/>
  <c r="BM327"/>
  <c r="Y327"/>
  <c r="BP327" s="1"/>
  <c r="X325"/>
  <c r="X324"/>
  <c r="BO323"/>
  <c r="BM323"/>
  <c r="Y323"/>
  <c r="P323"/>
  <c r="BO322"/>
  <c r="BM322"/>
  <c r="Y322"/>
  <c r="BP322" s="1"/>
  <c r="P322"/>
  <c r="BO321"/>
  <c r="BM321"/>
  <c r="Y321"/>
  <c r="P321"/>
  <c r="X319"/>
  <c r="X318"/>
  <c r="BO317"/>
  <c r="BM317"/>
  <c r="Y317"/>
  <c r="BP317" s="1"/>
  <c r="P317"/>
  <c r="BO316"/>
  <c r="BM316"/>
  <c r="Y316"/>
  <c r="Z316" s="1"/>
  <c r="P316"/>
  <c r="BO315"/>
  <c r="BM315"/>
  <c r="Z315"/>
  <c r="Y315"/>
  <c r="BN315" s="1"/>
  <c r="P315"/>
  <c r="BO314"/>
  <c r="BN314"/>
  <c r="BM314"/>
  <c r="Z314"/>
  <c r="Y314"/>
  <c r="BP314" s="1"/>
  <c r="P314"/>
  <c r="BO313"/>
  <c r="BM313"/>
  <c r="Y313"/>
  <c r="BN313" s="1"/>
  <c r="P313"/>
  <c r="X311"/>
  <c r="X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Z306" s="1"/>
  <c r="P306"/>
  <c r="BO305"/>
  <c r="BM305"/>
  <c r="Y305"/>
  <c r="BN305" s="1"/>
  <c r="P305"/>
  <c r="BO304"/>
  <c r="BM304"/>
  <c r="Y304"/>
  <c r="BP304" s="1"/>
  <c r="P304"/>
  <c r="BO303"/>
  <c r="BM303"/>
  <c r="Y303"/>
  <c r="BN303" s="1"/>
  <c r="P303"/>
  <c r="X301"/>
  <c r="X300"/>
  <c r="BO299"/>
  <c r="BM299"/>
  <c r="Y299"/>
  <c r="BP299" s="1"/>
  <c r="P299"/>
  <c r="BO298"/>
  <c r="BN298"/>
  <c r="BM298"/>
  <c r="Z298"/>
  <c r="Y298"/>
  <c r="BP298" s="1"/>
  <c r="P298"/>
  <c r="BO297"/>
  <c r="BM297"/>
  <c r="Y297"/>
  <c r="BP297" s="1"/>
  <c r="P297"/>
  <c r="BO296"/>
  <c r="BM296"/>
  <c r="Y296"/>
  <c r="Z296" s="1"/>
  <c r="P296"/>
  <c r="BO295"/>
  <c r="BM295"/>
  <c r="Z295"/>
  <c r="Y295"/>
  <c r="BN295" s="1"/>
  <c r="P295"/>
  <c r="BO294"/>
  <c r="BN294"/>
  <c r="BM294"/>
  <c r="Z294"/>
  <c r="Y294"/>
  <c r="Y301" s="1"/>
  <c r="P294"/>
  <c r="X291"/>
  <c r="X290"/>
  <c r="BO289"/>
  <c r="BM289"/>
  <c r="Y289"/>
  <c r="BP289" s="1"/>
  <c r="P289"/>
  <c r="X286"/>
  <c r="X285"/>
  <c r="BO284"/>
  <c r="BM284"/>
  <c r="Z284"/>
  <c r="Z285" s="1"/>
  <c r="Y284"/>
  <c r="BN284" s="1"/>
  <c r="P284"/>
  <c r="X282"/>
  <c r="X281"/>
  <c r="BO280"/>
  <c r="BM280"/>
  <c r="Y280"/>
  <c r="Y282" s="1"/>
  <c r="P280"/>
  <c r="X277"/>
  <c r="X276"/>
  <c r="BO275"/>
  <c r="BM275"/>
  <c r="Y275"/>
  <c r="BP275" s="1"/>
  <c r="P275"/>
  <c r="BO274"/>
  <c r="BM274"/>
  <c r="Y274"/>
  <c r="BP274" s="1"/>
  <c r="P274"/>
  <c r="BO273"/>
  <c r="BN273"/>
  <c r="BM273"/>
  <c r="Z273"/>
  <c r="Y273"/>
  <c r="BP273" s="1"/>
  <c r="P273"/>
  <c r="X270"/>
  <c r="X269"/>
  <c r="BO268"/>
  <c r="BM268"/>
  <c r="Y268"/>
  <c r="BP268" s="1"/>
  <c r="BO267"/>
  <c r="BN267"/>
  <c r="BM267"/>
  <c r="Z267"/>
  <c r="Y267"/>
  <c r="BP267" s="1"/>
  <c r="P267"/>
  <c r="BO266"/>
  <c r="BM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Z259" s="1"/>
  <c r="P259"/>
  <c r="BO258"/>
  <c r="BM258"/>
  <c r="Y258"/>
  <c r="BP258" s="1"/>
  <c r="P258"/>
  <c r="BO257"/>
  <c r="BM257"/>
  <c r="Y257"/>
  <c r="BP257" s="1"/>
  <c r="P257"/>
  <c r="BO256"/>
  <c r="BM256"/>
  <c r="Y256"/>
  <c r="BP256" s="1"/>
  <c r="P256"/>
  <c r="X253"/>
  <c r="X252"/>
  <c r="BP251"/>
  <c r="BO251"/>
  <c r="BN251"/>
  <c r="BM251"/>
  <c r="Z251"/>
  <c r="Y251"/>
  <c r="P251"/>
  <c r="BO250"/>
  <c r="BM250"/>
  <c r="Y250"/>
  <c r="BP250" s="1"/>
  <c r="P250"/>
  <c r="BO249"/>
  <c r="BM249"/>
  <c r="Z249"/>
  <c r="Y249"/>
  <c r="BP249" s="1"/>
  <c r="P249"/>
  <c r="BO248"/>
  <c r="BM248"/>
  <c r="Y248"/>
  <c r="Z248" s="1"/>
  <c r="P248"/>
  <c r="BO247"/>
  <c r="BM247"/>
  <c r="Y247"/>
  <c r="BP247" s="1"/>
  <c r="BO246"/>
  <c r="BM246"/>
  <c r="Y246"/>
  <c r="Y252" s="1"/>
  <c r="P246"/>
  <c r="X244"/>
  <c r="X243"/>
  <c r="BO242"/>
  <c r="BM242"/>
  <c r="Y242"/>
  <c r="BP242" s="1"/>
  <c r="P242"/>
  <c r="BO241"/>
  <c r="BM241"/>
  <c r="Y241"/>
  <c r="BP241" s="1"/>
  <c r="X239"/>
  <c r="X238"/>
  <c r="BO237"/>
  <c r="BM237"/>
  <c r="Y237"/>
  <c r="BP237" s="1"/>
  <c r="P237"/>
  <c r="BO236"/>
  <c r="BM236"/>
  <c r="Y236"/>
  <c r="BP236" s="1"/>
  <c r="P236"/>
  <c r="X234"/>
  <c r="X233"/>
  <c r="BP232"/>
  <c r="BO232"/>
  <c r="BN232"/>
  <c r="BM232"/>
  <c r="Z232"/>
  <c r="Y232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Y234" s="1"/>
  <c r="P226"/>
  <c r="X223"/>
  <c r="X222"/>
  <c r="BP221"/>
  <c r="BO221"/>
  <c r="BN221"/>
  <c r="BM221"/>
  <c r="Z221"/>
  <c r="Y221"/>
  <c r="P221"/>
  <c r="BO220"/>
  <c r="BM220"/>
  <c r="Y220"/>
  <c r="Y223" s="1"/>
  <c r="P220"/>
  <c r="X218"/>
  <c r="X217"/>
  <c r="BO216"/>
  <c r="BM216"/>
  <c r="Y216"/>
  <c r="BP216" s="1"/>
  <c r="P216"/>
  <c r="BO215"/>
  <c r="BM215"/>
  <c r="Y215"/>
  <c r="BP215" s="1"/>
  <c r="P215"/>
  <c r="BP214"/>
  <c r="BO214"/>
  <c r="BM214"/>
  <c r="Y214"/>
  <c r="BN214" s="1"/>
  <c r="P214"/>
  <c r="BO213"/>
  <c r="BM213"/>
  <c r="Y213"/>
  <c r="BP213" s="1"/>
  <c r="P213"/>
  <c r="BO212"/>
  <c r="BM212"/>
  <c r="Y212"/>
  <c r="BN212" s="1"/>
  <c r="P212"/>
  <c r="BO211"/>
  <c r="BM211"/>
  <c r="Y211"/>
  <c r="BP211" s="1"/>
  <c r="P211"/>
  <c r="BO210"/>
  <c r="BM210"/>
  <c r="Y210"/>
  <c r="BP210" s="1"/>
  <c r="P210"/>
  <c r="BO209"/>
  <c r="BM209"/>
  <c r="Y209"/>
  <c r="BP209" s="1"/>
  <c r="P209"/>
  <c r="BO208"/>
  <c r="BM208"/>
  <c r="Y208"/>
  <c r="Z208" s="1"/>
  <c r="P208"/>
  <c r="X206"/>
  <c r="X205"/>
  <c r="BO204"/>
  <c r="BM204"/>
  <c r="Y204"/>
  <c r="BN204" s="1"/>
  <c r="P204"/>
  <c r="BO203"/>
  <c r="BM203"/>
  <c r="Y203"/>
  <c r="BP203" s="1"/>
  <c r="P203"/>
  <c r="BO202"/>
  <c r="BM202"/>
  <c r="Y202"/>
  <c r="BN202" s="1"/>
  <c r="P202"/>
  <c r="BP201"/>
  <c r="BO201"/>
  <c r="BN201"/>
  <c r="BM201"/>
  <c r="Z201"/>
  <c r="Y201"/>
  <c r="P201"/>
  <c r="BO200"/>
  <c r="BM200"/>
  <c r="Y200"/>
  <c r="BP200" s="1"/>
  <c r="P200"/>
  <c r="BO199"/>
  <c r="BM199"/>
  <c r="Y199"/>
  <c r="BN199" s="1"/>
  <c r="P199"/>
  <c r="BO198"/>
  <c r="BM198"/>
  <c r="Y198"/>
  <c r="BP198" s="1"/>
  <c r="P198"/>
  <c r="BO197"/>
  <c r="BM197"/>
  <c r="Y197"/>
  <c r="P197"/>
  <c r="X195"/>
  <c r="X194"/>
  <c r="BO193"/>
  <c r="BM193"/>
  <c r="Y193"/>
  <c r="BP193" s="1"/>
  <c r="P193"/>
  <c r="BO192"/>
  <c r="BM192"/>
  <c r="Y192"/>
  <c r="BN192" s="1"/>
  <c r="P192"/>
  <c r="X190"/>
  <c r="X189"/>
  <c r="BO188"/>
  <c r="BM188"/>
  <c r="Y188"/>
  <c r="BP188" s="1"/>
  <c r="P188"/>
  <c r="BO187"/>
  <c r="BM187"/>
  <c r="Z187"/>
  <c r="Y187"/>
  <c r="BN187" s="1"/>
  <c r="P187"/>
  <c r="X184"/>
  <c r="X183"/>
  <c r="BO182"/>
  <c r="BM182"/>
  <c r="Y182"/>
  <c r="Y184" s="1"/>
  <c r="P182"/>
  <c r="X180"/>
  <c r="X179"/>
  <c r="BP178"/>
  <c r="BO178"/>
  <c r="BN178"/>
  <c r="BM178"/>
  <c r="Z178"/>
  <c r="Y178"/>
  <c r="P178"/>
  <c r="BO177"/>
  <c r="BM177"/>
  <c r="Y177"/>
  <c r="BP177" s="1"/>
  <c r="P177"/>
  <c r="BP176"/>
  <c r="BO176"/>
  <c r="BN176"/>
  <c r="BM176"/>
  <c r="Z176"/>
  <c r="Y176"/>
  <c r="P176"/>
  <c r="X174"/>
  <c r="X173"/>
  <c r="BO172"/>
  <c r="BM172"/>
  <c r="Y172"/>
  <c r="BP172" s="1"/>
  <c r="P172"/>
  <c r="BP171"/>
  <c r="BO171"/>
  <c r="BM171"/>
  <c r="Y171"/>
  <c r="BN171" s="1"/>
  <c r="P171"/>
  <c r="BO170"/>
  <c r="BM170"/>
  <c r="Y170"/>
  <c r="BP170" s="1"/>
  <c r="P170"/>
  <c r="BO169"/>
  <c r="BM169"/>
  <c r="Y169"/>
  <c r="BN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P166" s="1"/>
  <c r="P166"/>
  <c r="BO165"/>
  <c r="BM165"/>
  <c r="Z165"/>
  <c r="Y165"/>
  <c r="BP165" s="1"/>
  <c r="P165"/>
  <c r="BO164"/>
  <c r="BM164"/>
  <c r="Y164"/>
  <c r="Z164" s="1"/>
  <c r="P164"/>
  <c r="X162"/>
  <c r="X161"/>
  <c r="BO160"/>
  <c r="BM160"/>
  <c r="Y160"/>
  <c r="P160"/>
  <c r="X156"/>
  <c r="X155"/>
  <c r="BO154"/>
  <c r="BM154"/>
  <c r="Z154"/>
  <c r="Y154"/>
  <c r="BN154" s="1"/>
  <c r="P154"/>
  <c r="BO153"/>
  <c r="BN153"/>
  <c r="BM153"/>
  <c r="Z153"/>
  <c r="Y153"/>
  <c r="BP153" s="1"/>
  <c r="P153"/>
  <c r="BO152"/>
  <c r="BM152"/>
  <c r="Y152"/>
  <c r="Y155" s="1"/>
  <c r="P152"/>
  <c r="X150"/>
  <c r="X149"/>
  <c r="BO148"/>
  <c r="BM148"/>
  <c r="Y148"/>
  <c r="P148"/>
  <c r="X145"/>
  <c r="X144"/>
  <c r="BO143"/>
  <c r="BM143"/>
  <c r="Y143"/>
  <c r="BP143" s="1"/>
  <c r="P143"/>
  <c r="BO142"/>
  <c r="BN142"/>
  <c r="BM142"/>
  <c r="Y142"/>
  <c r="BP142" s="1"/>
  <c r="P142"/>
  <c r="X140"/>
  <c r="X139"/>
  <c r="BO138"/>
  <c r="BM138"/>
  <c r="Y138"/>
  <c r="P138"/>
  <c r="BO137"/>
  <c r="BM137"/>
  <c r="Y137"/>
  <c r="BP137" s="1"/>
  <c r="P137"/>
  <c r="X135"/>
  <c r="X134"/>
  <c r="BO133"/>
  <c r="BM133"/>
  <c r="Y133"/>
  <c r="BP133" s="1"/>
  <c r="P133"/>
  <c r="BO132"/>
  <c r="BM132"/>
  <c r="Y132"/>
  <c r="Z132" s="1"/>
  <c r="P132"/>
  <c r="X129"/>
  <c r="X128"/>
  <c r="BO127"/>
  <c r="BM127"/>
  <c r="Z127"/>
  <c r="Y127"/>
  <c r="BP127" s="1"/>
  <c r="P127"/>
  <c r="BO126"/>
  <c r="BM126"/>
  <c r="Y126"/>
  <c r="Z126" s="1"/>
  <c r="P126"/>
  <c r="X124"/>
  <c r="X123"/>
  <c r="BO122"/>
  <c r="BM122"/>
  <c r="Y122"/>
  <c r="BP122" s="1"/>
  <c r="P122"/>
  <c r="BO121"/>
  <c r="BM121"/>
  <c r="Y121"/>
  <c r="BN121" s="1"/>
  <c r="P121"/>
  <c r="BO120"/>
  <c r="BM120"/>
  <c r="Y120"/>
  <c r="BP120" s="1"/>
  <c r="P120"/>
  <c r="BO119"/>
  <c r="BM119"/>
  <c r="Z119"/>
  <c r="Y119"/>
  <c r="BN119" s="1"/>
  <c r="P119"/>
  <c r="BO118"/>
  <c r="BM118"/>
  <c r="Y118"/>
  <c r="BP118" s="1"/>
  <c r="P118"/>
  <c r="X116"/>
  <c r="X115"/>
  <c r="BO114"/>
  <c r="BM114"/>
  <c r="Y114"/>
  <c r="BN114" s="1"/>
  <c r="P114"/>
  <c r="BO113"/>
  <c r="BM113"/>
  <c r="Y113"/>
  <c r="BN113" s="1"/>
  <c r="P113"/>
  <c r="BO112"/>
  <c r="BM112"/>
  <c r="Y112"/>
  <c r="P112"/>
  <c r="X110"/>
  <c r="X109"/>
  <c r="BO108"/>
  <c r="BM108"/>
  <c r="Y108"/>
  <c r="BN108" s="1"/>
  <c r="P108"/>
  <c r="BO107"/>
  <c r="BM107"/>
  <c r="Y107"/>
  <c r="BP107" s="1"/>
  <c r="P107"/>
  <c r="BO106"/>
  <c r="BM106"/>
  <c r="Z106"/>
  <c r="Y106"/>
  <c r="BN106" s="1"/>
  <c r="P106"/>
  <c r="BO105"/>
  <c r="BM105"/>
  <c r="Y105"/>
  <c r="Y109" s="1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N97" s="1"/>
  <c r="P97"/>
  <c r="BO96"/>
  <c r="BM96"/>
  <c r="Y96"/>
  <c r="BP96" s="1"/>
  <c r="P96"/>
  <c r="BO95"/>
  <c r="BM95"/>
  <c r="Z95"/>
  <c r="Y95"/>
  <c r="BN95" s="1"/>
  <c r="X93"/>
  <c r="X92"/>
  <c r="BO91"/>
  <c r="BM91"/>
  <c r="Y91"/>
  <c r="BP91" s="1"/>
  <c r="P91"/>
  <c r="BO90"/>
  <c r="BM90"/>
  <c r="Z90"/>
  <c r="Y90"/>
  <c r="BN90" s="1"/>
  <c r="P90"/>
  <c r="BO89"/>
  <c r="BM89"/>
  <c r="Y89"/>
  <c r="P89"/>
  <c r="X86"/>
  <c r="X85"/>
  <c r="BO84"/>
  <c r="BM84"/>
  <c r="Y84"/>
  <c r="BP84" s="1"/>
  <c r="P84"/>
  <c r="BO83"/>
  <c r="BM83"/>
  <c r="Y83"/>
  <c r="BP83" s="1"/>
  <c r="P83"/>
  <c r="X81"/>
  <c r="X80"/>
  <c r="BP79"/>
  <c r="BO79"/>
  <c r="BN79"/>
  <c r="BM79"/>
  <c r="Z79"/>
  <c r="Y79"/>
  <c r="P79"/>
  <c r="BO78"/>
  <c r="BM78"/>
  <c r="Y78"/>
  <c r="BP78" s="1"/>
  <c r="P78"/>
  <c r="BO77"/>
  <c r="BM77"/>
  <c r="Y77"/>
  <c r="Z77" s="1"/>
  <c r="P77"/>
  <c r="BO76"/>
  <c r="BM76"/>
  <c r="Y76"/>
  <c r="BP76" s="1"/>
  <c r="P76"/>
  <c r="BO75"/>
  <c r="BM75"/>
  <c r="Y75"/>
  <c r="BP75" s="1"/>
  <c r="P75"/>
  <c r="BO74"/>
  <c r="BM74"/>
  <c r="Y74"/>
  <c r="BP74" s="1"/>
  <c r="P74"/>
  <c r="X72"/>
  <c r="X71"/>
  <c r="BO70"/>
  <c r="BM70"/>
  <c r="Y70"/>
  <c r="BP70" s="1"/>
  <c r="P70"/>
  <c r="BP69"/>
  <c r="BO69"/>
  <c r="BN69"/>
  <c r="BM69"/>
  <c r="Z69"/>
  <c r="Y69"/>
  <c r="P69"/>
  <c r="BO68"/>
  <c r="BM68"/>
  <c r="Y68"/>
  <c r="BP68" s="1"/>
  <c r="P68"/>
  <c r="X66"/>
  <c r="X65"/>
  <c r="BP64"/>
  <c r="BO64"/>
  <c r="BM64"/>
  <c r="Y64"/>
  <c r="BN64" s="1"/>
  <c r="P64"/>
  <c r="BO63"/>
  <c r="BM63"/>
  <c r="Y63"/>
  <c r="BP63" s="1"/>
  <c r="P63"/>
  <c r="BO62"/>
  <c r="BM62"/>
  <c r="Y62"/>
  <c r="BN62" s="1"/>
  <c r="P62"/>
  <c r="BO61"/>
  <c r="BM61"/>
  <c r="Y61"/>
  <c r="Y65" s="1"/>
  <c r="P61"/>
  <c r="X59"/>
  <c r="X58"/>
  <c r="BO57"/>
  <c r="BM57"/>
  <c r="Z57"/>
  <c r="Y57"/>
  <c r="BN57" s="1"/>
  <c r="P57"/>
  <c r="BO56"/>
  <c r="BM56"/>
  <c r="Y56"/>
  <c r="BP56" s="1"/>
  <c r="P56"/>
  <c r="BP55"/>
  <c r="BO55"/>
  <c r="BN55"/>
  <c r="BM55"/>
  <c r="Z55"/>
  <c r="Y55"/>
  <c r="P55"/>
  <c r="BO54"/>
  <c r="BM54"/>
  <c r="Y54"/>
  <c r="BN54" s="1"/>
  <c r="P54"/>
  <c r="BO53"/>
  <c r="BM53"/>
  <c r="Y53"/>
  <c r="BP53" s="1"/>
  <c r="P53"/>
  <c r="BO52"/>
  <c r="BM52"/>
  <c r="Y52"/>
  <c r="BN52" s="1"/>
  <c r="P52"/>
  <c r="X49"/>
  <c r="X48"/>
  <c r="BO47"/>
  <c r="BM47"/>
  <c r="Y47"/>
  <c r="Y49" s="1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Y37"/>
  <c r="X37"/>
  <c r="X36"/>
  <c r="BP35"/>
  <c r="BO35"/>
  <c r="BN35"/>
  <c r="BM35"/>
  <c r="Z35"/>
  <c r="Z36" s="1"/>
  <c r="Y35"/>
  <c r="Y36" s="1"/>
  <c r="P35"/>
  <c r="X33"/>
  <c r="X32"/>
  <c r="BO31"/>
  <c r="BM31"/>
  <c r="Y31"/>
  <c r="BP31" s="1"/>
  <c r="P31"/>
  <c r="BP30"/>
  <c r="BO30"/>
  <c r="BN30"/>
  <c r="BM30"/>
  <c r="Z30"/>
  <c r="Y30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P26" s="1"/>
  <c r="P26"/>
  <c r="X24"/>
  <c r="X23"/>
  <c r="BO22"/>
  <c r="BM22"/>
  <c r="Y22"/>
  <c r="BN22" s="1"/>
  <c r="H10"/>
  <c r="A9"/>
  <c r="F10" s="1"/>
  <c r="D7"/>
  <c r="Q6"/>
  <c r="P2"/>
  <c r="Z361" l="1"/>
  <c r="Z114"/>
  <c r="BP114"/>
  <c r="Y116"/>
  <c r="BN456"/>
  <c r="Z386"/>
  <c r="BP386"/>
  <c r="Z142"/>
  <c r="Y135"/>
  <c r="E524"/>
  <c r="Z366"/>
  <c r="Z456"/>
  <c r="Z459" s="1"/>
  <c r="Z421"/>
  <c r="BP421"/>
  <c r="BN352"/>
  <c r="Y325"/>
  <c r="Z400"/>
  <c r="BN210"/>
  <c r="Z210"/>
  <c r="BP119"/>
  <c r="Z303"/>
  <c r="Z352"/>
  <c r="X516"/>
  <c r="Z199"/>
  <c r="BP199"/>
  <c r="Y205"/>
  <c r="X514"/>
  <c r="BP442"/>
  <c r="BN31"/>
  <c r="BN56"/>
  <c r="Y72"/>
  <c r="BN89"/>
  <c r="BP97"/>
  <c r="BN98"/>
  <c r="BP98"/>
  <c r="BN105"/>
  <c r="BP108"/>
  <c r="Y139"/>
  <c r="Y179"/>
  <c r="Y183"/>
  <c r="Y222"/>
  <c r="Y233"/>
  <c r="Y290"/>
  <c r="BP305"/>
  <c r="BN306"/>
  <c r="BP306"/>
  <c r="Y319"/>
  <c r="BN323"/>
  <c r="Z323"/>
  <c r="BP329"/>
  <c r="BN329"/>
  <c r="Z329"/>
  <c r="BN342"/>
  <c r="BP342"/>
  <c r="BN343"/>
  <c r="BP343"/>
  <c r="BN351"/>
  <c r="Z351"/>
  <c r="BP356"/>
  <c r="BN356"/>
  <c r="Z356"/>
  <c r="BN360"/>
  <c r="BP365"/>
  <c r="BN365"/>
  <c r="Z365"/>
  <c r="Z367" s="1"/>
  <c r="BN377"/>
  <c r="BP377"/>
  <c r="BN378"/>
  <c r="BP378"/>
  <c r="Z388"/>
  <c r="BP387"/>
  <c r="BN387"/>
  <c r="Z387"/>
  <c r="BN398"/>
  <c r="Z398"/>
  <c r="BP403"/>
  <c r="BN403"/>
  <c r="Z403"/>
  <c r="BN405"/>
  <c r="BP405"/>
  <c r="BP417"/>
  <c r="BN417"/>
  <c r="Z417"/>
  <c r="BN424"/>
  <c r="Z424"/>
  <c r="BN440"/>
  <c r="Z440"/>
  <c r="BN463"/>
  <c r="BP463"/>
  <c r="BN464"/>
  <c r="BP466"/>
  <c r="BN466"/>
  <c r="Z466"/>
  <c r="BN467"/>
  <c r="Z467"/>
  <c r="BN480"/>
  <c r="BP480"/>
  <c r="Y484"/>
  <c r="Y491"/>
  <c r="BP487"/>
  <c r="X515"/>
  <c r="X518"/>
  <c r="Z26"/>
  <c r="BN26"/>
  <c r="BN29"/>
  <c r="BP29"/>
  <c r="Z41"/>
  <c r="BN41"/>
  <c r="BP43"/>
  <c r="Y44"/>
  <c r="Z47"/>
  <c r="Z48" s="1"/>
  <c r="BN47"/>
  <c r="BP54"/>
  <c r="Z61"/>
  <c r="BN61"/>
  <c r="BP61"/>
  <c r="Z68"/>
  <c r="Z71" s="1"/>
  <c r="Z70"/>
  <c r="BN70"/>
  <c r="Z74"/>
  <c r="BN74"/>
  <c r="Z78"/>
  <c r="Z84"/>
  <c r="BN84"/>
  <c r="Z91"/>
  <c r="BN91"/>
  <c r="Z96"/>
  <c r="BN96"/>
  <c r="Z97"/>
  <c r="Z100"/>
  <c r="BN100"/>
  <c r="Z107"/>
  <c r="BN107"/>
  <c r="Z108"/>
  <c r="BP113"/>
  <c r="Z118"/>
  <c r="BN118"/>
  <c r="Z120"/>
  <c r="BN120"/>
  <c r="Z128"/>
  <c r="Y129"/>
  <c r="BN132"/>
  <c r="BP132"/>
  <c r="Z137"/>
  <c r="BN137"/>
  <c r="Y140"/>
  <c r="BN138"/>
  <c r="Y145"/>
  <c r="Z143"/>
  <c r="BN143"/>
  <c r="Y144"/>
  <c r="H524"/>
  <c r="Y149"/>
  <c r="Z152"/>
  <c r="Z155" s="1"/>
  <c r="BP154"/>
  <c r="I524"/>
  <c r="Z166"/>
  <c r="BN166"/>
  <c r="Z168"/>
  <c r="BN168"/>
  <c r="Z172"/>
  <c r="BN172"/>
  <c r="Y180"/>
  <c r="Z177"/>
  <c r="Z179" s="1"/>
  <c r="BN177"/>
  <c r="Z188"/>
  <c r="Z189" s="1"/>
  <c r="BN188"/>
  <c r="Z198"/>
  <c r="Z200"/>
  <c r="BN200"/>
  <c r="BP204"/>
  <c r="Y218"/>
  <c r="Z209"/>
  <c r="BN209"/>
  <c r="Z211"/>
  <c r="BN211"/>
  <c r="Z215"/>
  <c r="BN215"/>
  <c r="BN216"/>
  <c r="Z220"/>
  <c r="Z222" s="1"/>
  <c r="BN220"/>
  <c r="BP220"/>
  <c r="Z229"/>
  <c r="Z231"/>
  <c r="BN231"/>
  <c r="Y238"/>
  <c r="Y243"/>
  <c r="Z246"/>
  <c r="BN246"/>
  <c r="Z250"/>
  <c r="BN250"/>
  <c r="Z256"/>
  <c r="BN256"/>
  <c r="Z260"/>
  <c r="BN265"/>
  <c r="BP265"/>
  <c r="Y270"/>
  <c r="Z268"/>
  <c r="BN268"/>
  <c r="Y276"/>
  <c r="Z280"/>
  <c r="Z281" s="1"/>
  <c r="BN280"/>
  <c r="BP295"/>
  <c r="BN296"/>
  <c r="BP296"/>
  <c r="Z304"/>
  <c r="BN304"/>
  <c r="Z305"/>
  <c r="Z308"/>
  <c r="BN308"/>
  <c r="Z313"/>
  <c r="BP315"/>
  <c r="BN316"/>
  <c r="BP316"/>
  <c r="Z321"/>
  <c r="BN321"/>
  <c r="BP321"/>
  <c r="BN322"/>
  <c r="BN331"/>
  <c r="Z331"/>
  <c r="BN370"/>
  <c r="Y371"/>
  <c r="BP370"/>
  <c r="Y379"/>
  <c r="BN375"/>
  <c r="Z375"/>
  <c r="BN376"/>
  <c r="Z376"/>
  <c r="Y380"/>
  <c r="Y384"/>
  <c r="Y383"/>
  <c r="BP382"/>
  <c r="BN382"/>
  <c r="Z382"/>
  <c r="Z383" s="1"/>
  <c r="Y426"/>
  <c r="BP422"/>
  <c r="BN422"/>
  <c r="Z422"/>
  <c r="Z425" s="1"/>
  <c r="BP443"/>
  <c r="BN443"/>
  <c r="Z443"/>
  <c r="BN445"/>
  <c r="Z445"/>
  <c r="BP450"/>
  <c r="BN450"/>
  <c r="Z450"/>
  <c r="Y453"/>
  <c r="BP467"/>
  <c r="BN468"/>
  <c r="BP468"/>
  <c r="Y476"/>
  <c r="BP472"/>
  <c r="BN488"/>
  <c r="BP488"/>
  <c r="AB524"/>
  <c r="Y513"/>
  <c r="BN327"/>
  <c r="BN350"/>
  <c r="BP353"/>
  <c r="BN354"/>
  <c r="BP354"/>
  <c r="Y388"/>
  <c r="Y389"/>
  <c r="Y392"/>
  <c r="Y393"/>
  <c r="V524"/>
  <c r="BN397"/>
  <c r="BP400"/>
  <c r="BN401"/>
  <c r="BP401"/>
  <c r="BP410"/>
  <c r="BN411"/>
  <c r="BP411"/>
  <c r="Y412"/>
  <c r="Y413"/>
  <c r="BN444"/>
  <c r="BP447"/>
  <c r="BN448"/>
  <c r="BP448"/>
  <c r="BP457"/>
  <c r="BN458"/>
  <c r="BP458"/>
  <c r="Y459"/>
  <c r="Y460"/>
  <c r="BN473"/>
  <c r="BP473"/>
  <c r="BN482"/>
  <c r="BP482"/>
  <c r="Y490"/>
  <c r="BP22"/>
  <c r="Y45"/>
  <c r="BP57"/>
  <c r="BN77"/>
  <c r="Y80"/>
  <c r="BP90"/>
  <c r="BP95"/>
  <c r="BP106"/>
  <c r="BN126"/>
  <c r="BP152"/>
  <c r="BN164"/>
  <c r="BP187"/>
  <c r="BN197"/>
  <c r="BN228"/>
  <c r="Y239"/>
  <c r="Y244"/>
  <c r="BN248"/>
  <c r="BN259"/>
  <c r="Y277"/>
  <c r="Y291"/>
  <c r="BP303"/>
  <c r="BP313"/>
  <c r="BP323"/>
  <c r="BN336"/>
  <c r="BP351"/>
  <c r="BP361"/>
  <c r="Y372"/>
  <c r="BP398"/>
  <c r="BN406"/>
  <c r="Y431"/>
  <c r="BP445"/>
  <c r="Y454"/>
  <c r="BP465"/>
  <c r="Z480"/>
  <c r="Y483"/>
  <c r="BN493"/>
  <c r="BP503"/>
  <c r="BP506"/>
  <c r="J524"/>
  <c r="Z52"/>
  <c r="Z62"/>
  <c r="Z192"/>
  <c r="BP27"/>
  <c r="BP52"/>
  <c r="Y85"/>
  <c r="Y101"/>
  <c r="Y110"/>
  <c r="BP121"/>
  <c r="Y156"/>
  <c r="BP169"/>
  <c r="BP192"/>
  <c r="BP202"/>
  <c r="BP212"/>
  <c r="BP284"/>
  <c r="BP331"/>
  <c r="Y345"/>
  <c r="Y357"/>
  <c r="BP366"/>
  <c r="BP424"/>
  <c r="BP440"/>
  <c r="BP498"/>
  <c r="K524"/>
  <c r="Z121"/>
  <c r="Z169"/>
  <c r="Z202"/>
  <c r="BP62"/>
  <c r="Y23"/>
  <c r="Z42"/>
  <c r="Y58"/>
  <c r="Y66"/>
  <c r="Z75"/>
  <c r="BP77"/>
  <c r="BP126"/>
  <c r="Z148"/>
  <c r="Z149" s="1"/>
  <c r="BP164"/>
  <c r="Z182"/>
  <c r="Z183" s="1"/>
  <c r="BP197"/>
  <c r="Y206"/>
  <c r="Z226"/>
  <c r="BP228"/>
  <c r="Z236"/>
  <c r="Z241"/>
  <c r="BP248"/>
  <c r="Z257"/>
  <c r="BP259"/>
  <c r="Z274"/>
  <c r="Z299"/>
  <c r="Z309"/>
  <c r="Y324"/>
  <c r="BP336"/>
  <c r="Y362"/>
  <c r="Z404"/>
  <c r="BP406"/>
  <c r="Z451"/>
  <c r="BP493"/>
  <c r="Z504"/>
  <c r="Y507"/>
  <c r="L524"/>
  <c r="Z27"/>
  <c r="Y81"/>
  <c r="Y285"/>
  <c r="Y332"/>
  <c r="Y367"/>
  <c r="Y425"/>
  <c r="Z499"/>
  <c r="M524"/>
  <c r="Z22"/>
  <c r="Z23" s="1"/>
  <c r="Z28"/>
  <c r="BN42"/>
  <c r="Z53"/>
  <c r="Z63"/>
  <c r="BN75"/>
  <c r="Y86"/>
  <c r="Y102"/>
  <c r="Z112"/>
  <c r="Z122"/>
  <c r="BN148"/>
  <c r="Z160"/>
  <c r="Z161" s="1"/>
  <c r="Z170"/>
  <c r="BN182"/>
  <c r="Z193"/>
  <c r="Z203"/>
  <c r="Z213"/>
  <c r="BN226"/>
  <c r="BN236"/>
  <c r="BN241"/>
  <c r="BN257"/>
  <c r="BN274"/>
  <c r="BN299"/>
  <c r="BN309"/>
  <c r="Y346"/>
  <c r="Y358"/>
  <c r="BN404"/>
  <c r="Y407"/>
  <c r="Z441"/>
  <c r="BN451"/>
  <c r="Z494"/>
  <c r="Z495" s="1"/>
  <c r="BN504"/>
  <c r="O524"/>
  <c r="Y59"/>
  <c r="Y363"/>
  <c r="Y469"/>
  <c r="Z486"/>
  <c r="Z489"/>
  <c r="BN499"/>
  <c r="Y508"/>
  <c r="P524"/>
  <c r="Z83"/>
  <c r="Z85" s="1"/>
  <c r="Z99"/>
  <c r="Z101" s="1"/>
  <c r="BN112"/>
  <c r="BN122"/>
  <c r="Z133"/>
  <c r="Z134" s="1"/>
  <c r="BP148"/>
  <c r="BN160"/>
  <c r="BN170"/>
  <c r="Y173"/>
  <c r="BP182"/>
  <c r="BN193"/>
  <c r="BN203"/>
  <c r="BN213"/>
  <c r="BP226"/>
  <c r="Z266"/>
  <c r="Z269" s="1"/>
  <c r="Y286"/>
  <c r="Z297"/>
  <c r="Z300" s="1"/>
  <c r="Z307"/>
  <c r="Z310" s="1"/>
  <c r="Z317"/>
  <c r="Z318" s="1"/>
  <c r="Y333"/>
  <c r="Z343"/>
  <c r="Z345" s="1"/>
  <c r="Z355"/>
  <c r="Y368"/>
  <c r="Z378"/>
  <c r="Z379" s="1"/>
  <c r="Z402"/>
  <c r="Y418"/>
  <c r="BN441"/>
  <c r="Z449"/>
  <c r="Z481"/>
  <c r="BN494"/>
  <c r="Q524"/>
  <c r="Y24"/>
  <c r="BN28"/>
  <c r="BN53"/>
  <c r="BN63"/>
  <c r="Y115"/>
  <c r="F9"/>
  <c r="Z31"/>
  <c r="BP47"/>
  <c r="Z56"/>
  <c r="BN68"/>
  <c r="Y71"/>
  <c r="BN78"/>
  <c r="Z89"/>
  <c r="Z92" s="1"/>
  <c r="Z105"/>
  <c r="Z109" s="1"/>
  <c r="BN127"/>
  <c r="Z138"/>
  <c r="BN165"/>
  <c r="BN198"/>
  <c r="BN208"/>
  <c r="Z216"/>
  <c r="BN229"/>
  <c r="BP246"/>
  <c r="BN249"/>
  <c r="BN260"/>
  <c r="Y269"/>
  <c r="BP280"/>
  <c r="BP294"/>
  <c r="Z322"/>
  <c r="Z324" s="1"/>
  <c r="Z327"/>
  <c r="Z332" s="1"/>
  <c r="BN337"/>
  <c r="Z350"/>
  <c r="Z360"/>
  <c r="Z362" s="1"/>
  <c r="BP375"/>
  <c r="Z397"/>
  <c r="Y408"/>
  <c r="BP434"/>
  <c r="Z444"/>
  <c r="Z464"/>
  <c r="Z474"/>
  <c r="BN486"/>
  <c r="BN489"/>
  <c r="Z511"/>
  <c r="Z512" s="1"/>
  <c r="R524"/>
  <c r="BN266"/>
  <c r="BN297"/>
  <c r="Y300"/>
  <c r="BN307"/>
  <c r="Y310"/>
  <c r="BN317"/>
  <c r="Y470"/>
  <c r="Z505"/>
  <c r="S524"/>
  <c r="H9"/>
  <c r="BN83"/>
  <c r="BN99"/>
  <c r="BP112"/>
  <c r="BN133"/>
  <c r="BP160"/>
  <c r="J9"/>
  <c r="Z43"/>
  <c r="Y48"/>
  <c r="Z76"/>
  <c r="Z80" s="1"/>
  <c r="Y92"/>
  <c r="Y174"/>
  <c r="Y189"/>
  <c r="BP208"/>
  <c r="Z227"/>
  <c r="Z237"/>
  <c r="Z242"/>
  <c r="Z247"/>
  <c r="Z252" s="1"/>
  <c r="Z258"/>
  <c r="Z275"/>
  <c r="Y281"/>
  <c r="Z289"/>
  <c r="Z290" s="1"/>
  <c r="Z335"/>
  <c r="Z338" s="1"/>
  <c r="Z370"/>
  <c r="Z371" s="1"/>
  <c r="Z405"/>
  <c r="Y419"/>
  <c r="Z429"/>
  <c r="Z430" s="1"/>
  <c r="Y435"/>
  <c r="Z452"/>
  <c r="BN474"/>
  <c r="BP486"/>
  <c r="Y500"/>
  <c r="BN511"/>
  <c r="T524"/>
  <c r="Y123"/>
  <c r="Y161"/>
  <c r="Y194"/>
  <c r="Y253"/>
  <c r="BP266"/>
  <c r="Y495"/>
  <c r="BN505"/>
  <c r="B524"/>
  <c r="U524"/>
  <c r="A10"/>
  <c r="Z54"/>
  <c r="Z64"/>
  <c r="BN76"/>
  <c r="BP89"/>
  <c r="BP105"/>
  <c r="Z113"/>
  <c r="Y128"/>
  <c r="BP138"/>
  <c r="Y150"/>
  <c r="Z171"/>
  <c r="Z204"/>
  <c r="Z214"/>
  <c r="BN227"/>
  <c r="BN237"/>
  <c r="BN242"/>
  <c r="BN247"/>
  <c r="BN258"/>
  <c r="Y261"/>
  <c r="BN275"/>
  <c r="BN289"/>
  <c r="Y311"/>
  <c r="BN335"/>
  <c r="Y338"/>
  <c r="BP397"/>
  <c r="Z416"/>
  <c r="Z418" s="1"/>
  <c r="BN429"/>
  <c r="Z442"/>
  <c r="BN452"/>
  <c r="Z462"/>
  <c r="Z472"/>
  <c r="Z487"/>
  <c r="BP511"/>
  <c r="C524"/>
  <c r="Y93"/>
  <c r="Y134"/>
  <c r="Y190"/>
  <c r="Y318"/>
  <c r="Y436"/>
  <c r="Y501"/>
  <c r="D524"/>
  <c r="W524"/>
  <c r="Y124"/>
  <c r="Y162"/>
  <c r="Y195"/>
  <c r="Y217"/>
  <c r="BN472"/>
  <c r="Y475"/>
  <c r="BN487"/>
  <c r="Y496"/>
  <c r="Y512"/>
  <c r="Y262"/>
  <c r="Y339"/>
  <c r="Z503"/>
  <c r="Z506"/>
  <c r="F524"/>
  <c r="Z498"/>
  <c r="G524"/>
  <c r="Z524"/>
  <c r="Y32"/>
  <c r="BN152"/>
  <c r="Z212"/>
  <c r="Y33"/>
  <c r="Z197"/>
  <c r="Z139" l="1"/>
  <c r="Z469"/>
  <c r="Z144"/>
  <c r="Z407"/>
  <c r="Z453"/>
  <c r="Z357"/>
  <c r="X517"/>
  <c r="Z32"/>
  <c r="Z123"/>
  <c r="Z65"/>
  <c r="Y515"/>
  <c r="Z276"/>
  <c r="Z261"/>
  <c r="Z44"/>
  <c r="Z173"/>
  <c r="Y518"/>
  <c r="Z238"/>
  <c r="Z115"/>
  <c r="Z233"/>
  <c r="Z194"/>
  <c r="Z205"/>
  <c r="Z58"/>
  <c r="Z507"/>
  <c r="Y516"/>
  <c r="Z217"/>
  <c r="Z243"/>
  <c r="Y514"/>
  <c r="Z490"/>
  <c r="Z500"/>
  <c r="Z475"/>
  <c r="Z483"/>
  <c r="Z519" l="1"/>
  <c r="Y517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<sst xmlns="http://schemas.openxmlformats.org/spreadsheetml/2006/main" count="3842" uniqueCount="818">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</sst>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4"/>
  <sheetViews>
    <sheetView showGridLines="0" tabSelected="1" topLeftCell="G493" zoomScaleNormal="100" zoomScaleSheetLayoutView="100" workbookViewId="0">
      <selection activeCell="X353" sqref="X353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20</v>
      </c>
      <c r="Y76" s="55">
        <f t="shared" si="11"/>
        <v>25.200000000000003</v>
      </c>
      <c r="Z76" s="41">
        <f>IFERROR(IF(Y76=0,"",ROUNDUP(Y76/H76,0)*0.01898),"")</f>
        <v>5.6940000000000004E-2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21.207142857142856</v>
      </c>
      <c r="BN76" s="78">
        <f t="shared" si="13"/>
        <v>26.721000000000004</v>
      </c>
      <c r="BO76" s="78">
        <f t="shared" si="14"/>
        <v>3.7202380952380952E-2</v>
      </c>
      <c r="BP76" s="78">
        <f t="shared" si="15"/>
        <v>4.6875E-2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2.3809523809523809</v>
      </c>
      <c r="Y80" s="43">
        <f>IFERROR(Y74/H74,"0")+IFERROR(Y75/H75,"0")+IFERROR(Y76/H76,"0")+IFERROR(Y77/H77,"0")+IFERROR(Y78/H78,"0")+IFERROR(Y79/H79,"0")</f>
        <v>3</v>
      </c>
      <c r="Z80" s="43">
        <f>IFERROR(IF(Z74="",0,Z74),"0")+IFERROR(IF(Z75="",0,Z75),"0")+IFERROR(IF(Z76="",0,Z76),"0")+IFERROR(IF(Z77="",0,Z77),"0")+IFERROR(IF(Z78="",0,Z78),"0")+IFERROR(IF(Z79="",0,Z79),"0")</f>
        <v>5.6940000000000004E-2</v>
      </c>
      <c r="AA80" s="67"/>
      <c r="AB80" s="67"/>
      <c r="AC80" s="67"/>
    </row>
    <row r="81" spans="1:68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20</v>
      </c>
      <c r="Y81" s="43">
        <f>IFERROR(SUM(Y74:Y79),"0")</f>
        <v>25.200000000000003</v>
      </c>
      <c r="Z81" s="42"/>
      <c r="AA81" s="67"/>
      <c r="AB81" s="67"/>
      <c r="AC81" s="67"/>
    </row>
    <row r="82" spans="1:68" ht="14.25" customHeight="1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4</v>
      </c>
      <c r="Y99" s="55">
        <f t="shared" si="16"/>
        <v>5.4</v>
      </c>
      <c r="Z99" s="41">
        <f>IFERROR(IF(Y99=0,"",ROUNDUP(Y99/H99,0)*0.00651),"")</f>
        <v>1.302E-2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4.3733333333333331</v>
      </c>
      <c r="BN99" s="78">
        <f t="shared" si="18"/>
        <v>5.9039999999999999</v>
      </c>
      <c r="BO99" s="78">
        <f t="shared" si="19"/>
        <v>8.1400081400081394E-3</v>
      </c>
      <c r="BP99" s="78">
        <f t="shared" si="20"/>
        <v>1.098901098901099E-2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1.4814814814814814</v>
      </c>
      <c r="Y101" s="43">
        <f>IFERROR(Y95/H95,"0")+IFERROR(Y96/H96,"0")+IFERROR(Y97/H97,"0")+IFERROR(Y98/H98,"0")+IFERROR(Y99/H99,"0")+IFERROR(Y100/H100,"0")</f>
        <v>2</v>
      </c>
      <c r="Z101" s="43">
        <f>IFERROR(IF(Z95="",0,Z95),"0")+IFERROR(IF(Z96="",0,Z96),"0")+IFERROR(IF(Z97="",0,Z97),"0")+IFERROR(IF(Z98="",0,Z98),"0")+IFERROR(IF(Z99="",0,Z99),"0")+IFERROR(IF(Z100="",0,Z100),"0")</f>
        <v>1.302E-2</v>
      </c>
      <c r="AA101" s="67"/>
      <c r="AB101" s="67"/>
      <c r="AC101" s="67"/>
    </row>
    <row r="102" spans="1:68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4</v>
      </c>
      <c r="Y102" s="43">
        <f>IFERROR(SUM(Y95:Y100),"0")</f>
        <v>5.4</v>
      </c>
      <c r="Z102" s="42"/>
      <c r="AA102" s="67"/>
      <c r="AB102" s="67"/>
      <c r="AC102" s="67"/>
    </row>
    <row r="103" spans="1:68" ht="16.5" customHeight="1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40</v>
      </c>
      <c r="Y114" s="55">
        <f>IFERROR(IF(X114="",0,CEILING((X114/$H114),1)*$H114),"")</f>
        <v>40.799999999999997</v>
      </c>
      <c r="Z114" s="41">
        <f>IFERROR(IF(Y114=0,"",ROUNDUP(Y114/H114,0)*0.00651),"")</f>
        <v>0.11067</v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43</v>
      </c>
      <c r="BN114" s="78">
        <f>IFERROR(Y114*I114/H114,"0")</f>
        <v>43.86</v>
      </c>
      <c r="BO114" s="78">
        <f>IFERROR(1/J114*(X114/H114),"0")</f>
        <v>9.1575091575091583E-2</v>
      </c>
      <c r="BP114" s="78">
        <f>IFERROR(1/J114*(Y114/H114),"0")</f>
        <v>9.3406593406593408E-2</v>
      </c>
    </row>
    <row r="115" spans="1:68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16.666666666666668</v>
      </c>
      <c r="Y115" s="43">
        <f>IFERROR(Y112/H112,"0")+IFERROR(Y113/H113,"0")+IFERROR(Y114/H114,"0")</f>
        <v>17</v>
      </c>
      <c r="Z115" s="43">
        <f>IFERROR(IF(Z112="",0,Z112),"0")+IFERROR(IF(Z113="",0,Z113),"0")+IFERROR(IF(Z114="",0,Z114),"0")</f>
        <v>0.11067</v>
      </c>
      <c r="AA115" s="67"/>
      <c r="AB115" s="67"/>
      <c r="AC115" s="67"/>
    </row>
    <row r="116" spans="1:68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40</v>
      </c>
      <c r="Y116" s="43">
        <f>IFERROR(SUM(Y112:Y114),"0")</f>
        <v>40.799999999999997</v>
      </c>
      <c r="Z116" s="42"/>
      <c r="AA116" s="67"/>
      <c r="AB116" s="67"/>
      <c r="AC116" s="67"/>
    </row>
    <row r="117" spans="1:68" ht="14.25" customHeight="1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3</v>
      </c>
      <c r="Y122" s="55">
        <f>IFERROR(IF(X122="",0,CEILING((X122/$H122),1)*$H122),"")</f>
        <v>3.6</v>
      </c>
      <c r="Z122" s="41">
        <f>IFERROR(IF(Y122=0,"",ROUNDUP(Y122/H122,0)*0.00651),"")</f>
        <v>1.302E-2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3.3</v>
      </c>
      <c r="BN122" s="78">
        <f>IFERROR(Y122*I122/H122,"0")</f>
        <v>3.96</v>
      </c>
      <c r="BO122" s="78">
        <f>IFERROR(1/J122*(X122/H122),"0")</f>
        <v>9.1575091575091579E-3</v>
      </c>
      <c r="BP122" s="78">
        <f>IFERROR(1/J122*(Y122/H122),"0")</f>
        <v>1.098901098901099E-2</v>
      </c>
    </row>
    <row r="123" spans="1:68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20.185185185185187</v>
      </c>
      <c r="Y123" s="43">
        <f>IFERROR(Y118/H118,"0")+IFERROR(Y119/H119,"0")+IFERROR(Y120/H120,"0")+IFERROR(Y121/H121,"0")+IFERROR(Y122/H122,"0")</f>
        <v>21</v>
      </c>
      <c r="Z123" s="43">
        <f>IFERROR(IF(Z118="",0,Z118),"0")+IFERROR(IF(Z119="",0,Z119),"0")+IFERROR(IF(Z120="",0,Z120),"0")+IFERROR(IF(Z121="",0,Z121),"0")+IFERROR(IF(Z122="",0,Z122),"0")</f>
        <v>0.37363999999999997</v>
      </c>
      <c r="AA123" s="67"/>
      <c r="AB123" s="67"/>
      <c r="AC123" s="67"/>
    </row>
    <row r="124" spans="1:68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153</v>
      </c>
      <c r="Y124" s="43">
        <f>IFERROR(SUM(Y118:Y122),"0")</f>
        <v>157.5</v>
      </c>
      <c r="Z124" s="42"/>
      <c r="AA124" s="67"/>
      <c r="AB124" s="67"/>
      <c r="AC124" s="67"/>
    </row>
    <row r="125" spans="1:68" ht="14.25" customHeight="1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96</v>
      </c>
      <c r="Y132" s="55">
        <f>IFERROR(IF(X132="",0,CEILING((X132/$H132),1)*$H132),"")</f>
        <v>96</v>
      </c>
      <c r="Z132" s="41">
        <f>IFERROR(IF(Y132=0,"",ROUNDUP(Y132/H132,0)*0.00651),"")</f>
        <v>0.1953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101.4</v>
      </c>
      <c r="BN132" s="78">
        <f>IFERROR(Y132*I132/H132,"0")</f>
        <v>101.4</v>
      </c>
      <c r="BO132" s="78">
        <f>IFERROR(1/J132*(X132/H132),"0")</f>
        <v>0.16483516483516486</v>
      </c>
      <c r="BP132" s="78">
        <f>IFERROR(1/J132*(Y132/H132),"0")</f>
        <v>0.16483516483516486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30</v>
      </c>
      <c r="Y134" s="43">
        <f>IFERROR(Y132/H132,"0")+IFERROR(Y133/H133,"0")</f>
        <v>30</v>
      </c>
      <c r="Z134" s="43">
        <f>IFERROR(IF(Z132="",0,Z132),"0")+IFERROR(IF(Z133="",0,Z133),"0")</f>
        <v>0.1953</v>
      </c>
      <c r="AA134" s="67"/>
      <c r="AB134" s="67"/>
      <c r="AC134" s="67"/>
    </row>
    <row r="135" spans="1:68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96</v>
      </c>
      <c r="Y135" s="43">
        <f>IFERROR(SUM(Y132:Y133),"0")</f>
        <v>96</v>
      </c>
      <c r="Z135" s="42"/>
      <c r="AA135" s="67"/>
      <c r="AB135" s="67"/>
      <c r="AC135" s="67"/>
    </row>
    <row r="136" spans="1:68" ht="14.25" customHeight="1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78</v>
      </c>
      <c r="Y137" s="55">
        <f>IFERROR(IF(X137="",0,CEILING((X137/$H137),1)*$H137),"")</f>
        <v>78.399999999999991</v>
      </c>
      <c r="Z137" s="41">
        <f>IFERROR(IF(Y137=0,"",ROUNDUP(Y137/H137,0)*0.00651),"")</f>
        <v>0.18228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85.465714285714299</v>
      </c>
      <c r="BN137" s="78">
        <f>IFERROR(Y137*I137/H137,"0")</f>
        <v>85.903999999999996</v>
      </c>
      <c r="BO137" s="78">
        <f>IFERROR(1/J137*(X137/H137),"0")</f>
        <v>0.15306122448979592</v>
      </c>
      <c r="BP137" s="78">
        <f>IFERROR(1/J137*(Y137/H137),"0")</f>
        <v>0.15384615384615385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27.857142857142858</v>
      </c>
      <c r="Y139" s="43">
        <f>IFERROR(Y137/H137,"0")+IFERROR(Y138/H138,"0")</f>
        <v>28</v>
      </c>
      <c r="Z139" s="43">
        <f>IFERROR(IF(Z137="",0,Z137),"0")+IFERROR(IF(Z138="",0,Z138),"0")</f>
        <v>0.18228</v>
      </c>
      <c r="AA139" s="67"/>
      <c r="AB139" s="67"/>
      <c r="AC139" s="67"/>
    </row>
    <row r="140" spans="1:68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78</v>
      </c>
      <c r="Y140" s="43">
        <f>IFERROR(SUM(Y137:Y138),"0")</f>
        <v>78.399999999999991</v>
      </c>
      <c r="Z140" s="42"/>
      <c r="AA140" s="67"/>
      <c r="AB140" s="67"/>
      <c r="AC140" s="67"/>
    </row>
    <row r="141" spans="1:68" ht="14.25" customHeight="1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customHeight="1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160</v>
      </c>
      <c r="Y166" s="55">
        <f t="shared" si="21"/>
        <v>163.80000000000001</v>
      </c>
      <c r="Z166" s="41">
        <f>IFERROR(IF(Y166=0,"",ROUNDUP(Y166/H166,0)*0.00902),"")</f>
        <v>0.35177999999999998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168</v>
      </c>
      <c r="BN166" s="78">
        <f t="shared" si="23"/>
        <v>171.99</v>
      </c>
      <c r="BO166" s="78">
        <f t="shared" si="24"/>
        <v>0.28860028860028858</v>
      </c>
      <c r="BP166" s="78">
        <f t="shared" si="25"/>
        <v>0.29545454545454547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42.857142857142854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44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0.39688000000000001</v>
      </c>
      <c r="AA173" s="67"/>
      <c r="AB173" s="67"/>
      <c r="AC173" s="67"/>
    </row>
    <row r="174" spans="1:68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180</v>
      </c>
      <c r="Y174" s="43">
        <f>IFERROR(SUM(Y164:Y172),"0")</f>
        <v>184.8</v>
      </c>
      <c r="Z174" s="42"/>
      <c r="AA174" s="67"/>
      <c r="AB174" s="67"/>
      <c r="AC174" s="67"/>
    </row>
    <row r="175" spans="1:68" ht="14.25" customHeight="1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13</v>
      </c>
      <c r="Y188" s="55">
        <f>IFERROR(IF(X188="",0,CEILING((X188/$H188),1)*$H188),"")</f>
        <v>13.5</v>
      </c>
      <c r="Z188" s="41">
        <f>IFERROR(IF(Y188=0,"",ROUNDUP(Y188/H188,0)*0.00651),"")</f>
        <v>3.2550000000000003E-2</v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13.866666666666665</v>
      </c>
      <c r="BN188" s="78">
        <f>IFERROR(Y188*I188/H188,"0")</f>
        <v>14.399999999999997</v>
      </c>
      <c r="BO188" s="78">
        <f>IFERROR(1/J188*(X188/H188),"0")</f>
        <v>2.6455026455026457E-2</v>
      </c>
      <c r="BP188" s="78">
        <f>IFERROR(1/J188*(Y188/H188),"0")</f>
        <v>2.7472527472527476E-2</v>
      </c>
    </row>
    <row r="189" spans="1:68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4.8148148148148149</v>
      </c>
      <c r="Y189" s="43">
        <f>IFERROR(Y187/H187,"0")+IFERROR(Y188/H188,"0")</f>
        <v>5</v>
      </c>
      <c r="Z189" s="43">
        <f>IFERROR(IF(Z187="",0,Z187),"0")+IFERROR(IF(Z188="",0,Z188),"0")</f>
        <v>3.2550000000000003E-2</v>
      </c>
      <c r="AA189" s="67"/>
      <c r="AB189" s="67"/>
      <c r="AC189" s="67"/>
    </row>
    <row r="190" spans="1:68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13</v>
      </c>
      <c r="Y190" s="43">
        <f>IFERROR(SUM(Y187:Y188),"0")</f>
        <v>13.5</v>
      </c>
      <c r="Z190" s="42"/>
      <c r="AA190" s="67"/>
      <c r="AB190" s="67"/>
      <c r="AC190" s="67"/>
    </row>
    <row r="191" spans="1:68" ht="14.25" customHeight="1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430</v>
      </c>
      <c r="Y198" s="55">
        <f t="shared" si="26"/>
        <v>432</v>
      </c>
      <c r="Z198" s="41">
        <f>IFERROR(IF(Y198=0,"",ROUNDUP(Y198/H198,0)*0.00902),"")</f>
        <v>0.72160000000000002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446.72222222222223</v>
      </c>
      <c r="BN198" s="78">
        <f t="shared" si="28"/>
        <v>448.79999999999995</v>
      </c>
      <c r="BO198" s="78">
        <f t="shared" si="29"/>
        <v>0.60325476992143656</v>
      </c>
      <c r="BP198" s="78">
        <f t="shared" si="30"/>
        <v>0.60606060606060608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540</v>
      </c>
      <c r="Y199" s="55">
        <f t="shared" si="26"/>
        <v>540</v>
      </c>
      <c r="Z199" s="41">
        <f>IFERROR(IF(Y199=0,"",ROUNDUP(Y199/H199,0)*0.00902),"")</f>
        <v>0.90200000000000002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561</v>
      </c>
      <c r="BN199" s="78">
        <f t="shared" si="28"/>
        <v>561</v>
      </c>
      <c r="BO199" s="78">
        <f t="shared" si="29"/>
        <v>0.75757575757575757</v>
      </c>
      <c r="BP199" s="78">
        <f t="shared" si="30"/>
        <v>0.75757575757575757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630</v>
      </c>
      <c r="Y200" s="55">
        <f t="shared" si="26"/>
        <v>631.80000000000007</v>
      </c>
      <c r="Z200" s="41">
        <f>IFERROR(IF(Y200=0,"",ROUNDUP(Y200/H200,0)*0.00902),"")</f>
        <v>1.0553399999999999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654.5</v>
      </c>
      <c r="BN200" s="78">
        <f t="shared" si="28"/>
        <v>656.37000000000012</v>
      </c>
      <c r="BO200" s="78">
        <f t="shared" si="29"/>
        <v>0.88383838383838376</v>
      </c>
      <c r="BP200" s="78">
        <f t="shared" si="30"/>
        <v>0.88636363636363635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392.59259259259261</v>
      </c>
      <c r="Y205" s="43">
        <f>IFERROR(Y197/H197,"0")+IFERROR(Y198/H198,"0")+IFERROR(Y199/H199,"0")+IFERROR(Y200/H200,"0")+IFERROR(Y201/H201,"0")+IFERROR(Y202/H202,"0")+IFERROR(Y203/H203,"0")+IFERROR(Y204/H204,"0")</f>
        <v>394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3.5538800000000004</v>
      </c>
      <c r="AA205" s="67"/>
      <c r="AB205" s="67"/>
      <c r="AC205" s="67"/>
    </row>
    <row r="206" spans="1:68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2120</v>
      </c>
      <c r="Y206" s="43">
        <f>IFERROR(SUM(Y197:Y204),"0")</f>
        <v>2127.6000000000004</v>
      </c>
      <c r="Z206" s="42"/>
      <c r="AA206" s="67"/>
      <c r="AB206" s="67"/>
      <c r="AC206" s="67"/>
    </row>
    <row r="207" spans="1:68" ht="14.25" customHeight="1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40</v>
      </c>
      <c r="Y208" s="55">
        <f t="shared" ref="Y208:Y216" si="31">IFERROR(IF(X208="",0,CEILING((X208/$H208),1)*$H208),"")</f>
        <v>40.5</v>
      </c>
      <c r="Z208" s="41">
        <f>IFERROR(IF(Y208=0,"",ROUNDUP(Y208/H208,0)*0.01898),"")</f>
        <v>9.4899999999999998E-2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42.562962962962963</v>
      </c>
      <c r="BN208" s="78">
        <f t="shared" ref="BN208:BN216" si="33">IFERROR(Y208*I208/H208,"0")</f>
        <v>43.095000000000006</v>
      </c>
      <c r="BO208" s="78">
        <f t="shared" ref="BO208:BO216" si="34">IFERROR(1/J208*(X208/H208),"0")</f>
        <v>7.7160493827160503E-2</v>
      </c>
      <c r="BP208" s="78">
        <f t="shared" ref="BP208:BP216" si="35">IFERROR(1/J208*(Y208/H208),"0")</f>
        <v>7.8125E-2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400</v>
      </c>
      <c r="Y210" s="55">
        <f t="shared" si="31"/>
        <v>400.2</v>
      </c>
      <c r="Z210" s="41">
        <f>IFERROR(IF(Y210=0,"",ROUNDUP(Y210/H210,0)*0.01898),"")</f>
        <v>0.87307999999999997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423.86206896551727</v>
      </c>
      <c r="BN210" s="78">
        <f t="shared" si="33"/>
        <v>424.07399999999996</v>
      </c>
      <c r="BO210" s="78">
        <f t="shared" si="34"/>
        <v>0.71839080459770122</v>
      </c>
      <c r="BP210" s="78">
        <f t="shared" si="35"/>
        <v>0.71875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96</v>
      </c>
      <c r="Y213" s="55">
        <f t="shared" si="31"/>
        <v>96</v>
      </c>
      <c r="Z213" s="41">
        <f t="shared" si="36"/>
        <v>0.26040000000000002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106.08000000000001</v>
      </c>
      <c r="BN213" s="78">
        <f t="shared" si="33"/>
        <v>106.08000000000001</v>
      </c>
      <c r="BO213" s="78">
        <f t="shared" si="34"/>
        <v>0.2197802197802198</v>
      </c>
      <c r="BP213" s="78">
        <f t="shared" si="35"/>
        <v>0.2197802197802198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164</v>
      </c>
      <c r="Y215" s="55">
        <f t="shared" si="31"/>
        <v>165.6</v>
      </c>
      <c r="Z215" s="41">
        <f t="shared" si="36"/>
        <v>0.44919000000000003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181.22</v>
      </c>
      <c r="BN215" s="78">
        <f t="shared" si="33"/>
        <v>182.988</v>
      </c>
      <c r="BO215" s="78">
        <f t="shared" si="34"/>
        <v>0.37545787545787551</v>
      </c>
      <c r="BP215" s="78">
        <f t="shared" si="35"/>
        <v>0.37912087912087916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84</v>
      </c>
      <c r="Y216" s="55">
        <f t="shared" si="31"/>
        <v>84</v>
      </c>
      <c r="Z216" s="41">
        <f t="shared" si="36"/>
        <v>0.22785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93.03</v>
      </c>
      <c r="BN216" s="78">
        <f t="shared" si="33"/>
        <v>93.03</v>
      </c>
      <c r="BO216" s="78">
        <f t="shared" si="34"/>
        <v>0.19230769230769232</v>
      </c>
      <c r="BP216" s="78">
        <f t="shared" si="35"/>
        <v>0.19230769230769232</v>
      </c>
    </row>
    <row r="217" spans="1:68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194.2486164325245</v>
      </c>
      <c r="Y217" s="43">
        <f>IFERROR(Y208/H208,"0")+IFERROR(Y209/H209,"0")+IFERROR(Y210/H210,"0")+IFERROR(Y211/H211,"0")+IFERROR(Y212/H212,"0")+IFERROR(Y213/H213,"0")+IFERROR(Y214/H214,"0")+IFERROR(Y215/H215,"0")+IFERROR(Y216/H216,"0")</f>
        <v>195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1.9054199999999999</v>
      </c>
      <c r="AA217" s="67"/>
      <c r="AB217" s="67"/>
      <c r="AC217" s="67"/>
    </row>
    <row r="218" spans="1:68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784</v>
      </c>
      <c r="Y218" s="43">
        <f>IFERROR(SUM(Y208:Y216),"0")</f>
        <v>786.30000000000007</v>
      </c>
      <c r="Z218" s="42"/>
      <c r="AA218" s="67"/>
      <c r="AB218" s="67"/>
      <c r="AC218" s="67"/>
    </row>
    <row r="219" spans="1:68" ht="14.25" customHeight="1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38</v>
      </c>
      <c r="Y220" s="55">
        <f>IFERROR(IF(X220="",0,CEILING((X220/$H220),1)*$H220),"")</f>
        <v>38.4</v>
      </c>
      <c r="Z220" s="41">
        <f>IFERROR(IF(Y220=0,"",ROUNDUP(Y220/H220,0)*0.00651),"")</f>
        <v>0.10416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41.990000000000009</v>
      </c>
      <c r="BN220" s="78">
        <f>IFERROR(Y220*I220/H220,"0")</f>
        <v>42.432000000000002</v>
      </c>
      <c r="BO220" s="78">
        <f>IFERROR(1/J220*(X220/H220),"0")</f>
        <v>8.6996336996337006E-2</v>
      </c>
      <c r="BP220" s="78">
        <f>IFERROR(1/J220*(Y220/H220),"0")</f>
        <v>8.7912087912087919E-2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25.833333333333336</v>
      </c>
      <c r="Y222" s="43">
        <f>IFERROR(Y220/H220,"0")+IFERROR(Y221/H221,"0")</f>
        <v>26</v>
      </c>
      <c r="Z222" s="43">
        <f>IFERROR(IF(Z220="",0,Z220),"0")+IFERROR(IF(Z221="",0,Z221),"0")</f>
        <v>0.16926000000000002</v>
      </c>
      <c r="AA222" s="67"/>
      <c r="AB222" s="67"/>
      <c r="AC222" s="67"/>
    </row>
    <row r="223" spans="1:68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62</v>
      </c>
      <c r="Y223" s="43">
        <f>IFERROR(SUM(Y220:Y221),"0")</f>
        <v>62.4</v>
      </c>
      <c r="Z223" s="42"/>
      <c r="AA223" s="67"/>
      <c r="AB223" s="67"/>
      <c r="AC223" s="67"/>
    </row>
    <row r="224" spans="1:68" ht="16.5" customHeight="1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40</v>
      </c>
      <c r="Y304" s="55">
        <f t="shared" si="53"/>
        <v>42</v>
      </c>
      <c r="Z304" s="41">
        <f>IFERROR(IF(Y304=0,"",ROUNDUP(Y304/H304,0)*0.00902),"")</f>
        <v>9.0200000000000002E-2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42.571428571428562</v>
      </c>
      <c r="BN304" s="78">
        <f t="shared" si="55"/>
        <v>44.699999999999996</v>
      </c>
      <c r="BO304" s="78">
        <f t="shared" si="56"/>
        <v>7.2150072150072145E-2</v>
      </c>
      <c r="BP304" s="78">
        <f t="shared" si="57"/>
        <v>7.575757575757576E-2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14.285714285714285</v>
      </c>
      <c r="Y310" s="43">
        <f>IFERROR(Y303/H303,"0")+IFERROR(Y304/H304,"0")+IFERROR(Y305/H305,"0")+IFERROR(Y306/H306,"0")+IFERROR(Y307/H307,"0")+IFERROR(Y308/H308,"0")+IFERROR(Y309/H309,"0")</f>
        <v>15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0.1353</v>
      </c>
      <c r="AA310" s="67"/>
      <c r="AB310" s="67"/>
      <c r="AC310" s="67"/>
    </row>
    <row r="311" spans="1:68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60</v>
      </c>
      <c r="Y311" s="43">
        <f>IFERROR(SUM(Y303:Y309),"0")</f>
        <v>63</v>
      </c>
      <c r="Z311" s="42"/>
      <c r="AA311" s="67"/>
      <c r="AB311" s="67"/>
      <c r="AC311" s="67"/>
    </row>
    <row r="312" spans="1:68" ht="14.25" customHeight="1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60</v>
      </c>
      <c r="Y321" s="55">
        <f>IFERROR(IF(X321="",0,CEILING((X321/$H321),1)*$H321),"")</f>
        <v>67.2</v>
      </c>
      <c r="Z321" s="41">
        <f>IFERROR(IF(Y321=0,"",ROUNDUP(Y321/H321,0)*0.01898),"")</f>
        <v>0.15184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63.707142857142856</v>
      </c>
      <c r="BN321" s="78">
        <f>IFERROR(Y321*I321/H321,"0")</f>
        <v>71.352000000000004</v>
      </c>
      <c r="BO321" s="78">
        <f>IFERROR(1/J321*(X321/H321),"0")</f>
        <v>0.11160714285714285</v>
      </c>
      <c r="BP321" s="78">
        <f>IFERROR(1/J321*(Y321/H321),"0")</f>
        <v>0.125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120</v>
      </c>
      <c r="Y322" s="55">
        <f>IFERROR(IF(X322="",0,CEILING((X322/$H322),1)*$H322),"")</f>
        <v>124.8</v>
      </c>
      <c r="Z322" s="41">
        <f>IFERROR(IF(Y322=0,"",ROUNDUP(Y322/H322,0)*0.01898),"")</f>
        <v>0.30368000000000001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127.9846153846154</v>
      </c>
      <c r="BN322" s="78">
        <f>IFERROR(Y322*I322/H322,"0")</f>
        <v>133.10400000000001</v>
      </c>
      <c r="BO322" s="78">
        <f>IFERROR(1/J322*(X322/H322),"0")</f>
        <v>0.24038461538461539</v>
      </c>
      <c r="BP322" s="78">
        <f>IFERROR(1/J322*(Y322/H322),"0")</f>
        <v>0.25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100</v>
      </c>
      <c r="Y323" s="55">
        <f>IFERROR(IF(X323="",0,CEILING((X323/$H323),1)*$H323),"")</f>
        <v>100.80000000000001</v>
      </c>
      <c r="Z323" s="41">
        <f>IFERROR(IF(Y323=0,"",ROUNDUP(Y323/H323,0)*0.01898),"")</f>
        <v>0.22776000000000002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106.17857142857143</v>
      </c>
      <c r="BN323" s="78">
        <f>IFERROR(Y323*I323/H323,"0")</f>
        <v>107.02800000000001</v>
      </c>
      <c r="BO323" s="78">
        <f>IFERROR(1/J323*(X323/H323),"0")</f>
        <v>0.18601190476190477</v>
      </c>
      <c r="BP323" s="78">
        <f>IFERROR(1/J323*(Y323/H323),"0")</f>
        <v>0.1875</v>
      </c>
    </row>
    <row r="324" spans="1:68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34.432234432234431</v>
      </c>
      <c r="Y324" s="43">
        <f>IFERROR(Y321/H321,"0")+IFERROR(Y322/H322,"0")+IFERROR(Y323/H323,"0")</f>
        <v>36</v>
      </c>
      <c r="Z324" s="43">
        <f>IFERROR(IF(Z321="",0,Z321),"0")+IFERROR(IF(Z322="",0,Z322),"0")+IFERROR(IF(Z323="",0,Z323),"0")</f>
        <v>0.68328000000000011</v>
      </c>
      <c r="AA324" s="67"/>
      <c r="AB324" s="67"/>
      <c r="AC324" s="67"/>
    </row>
    <row r="325" spans="1:68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280</v>
      </c>
      <c r="Y325" s="43">
        <f>IFERROR(SUM(Y321:Y323),"0")</f>
        <v>292.8</v>
      </c>
      <c r="Z325" s="42"/>
      <c r="AA325" s="67"/>
      <c r="AB325" s="67"/>
      <c r="AC325" s="67"/>
    </row>
    <row r="326" spans="1:68" ht="14.25" customHeight="1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10</v>
      </c>
      <c r="Y343" s="55">
        <f>IFERROR(IF(X343="",0,CEILING((X343/$H343),1)*$H343),"")</f>
        <v>10.5</v>
      </c>
      <c r="Z343" s="41">
        <f>IFERROR(IF(Y343=0,"",ROUNDUP(Y343/H343,0)*0.00651),"")</f>
        <v>3.2550000000000003E-2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11.2</v>
      </c>
      <c r="BN343" s="78">
        <f>IFERROR(Y343*I343/H343,"0")</f>
        <v>11.759999999999998</v>
      </c>
      <c r="BO343" s="78">
        <f>IFERROR(1/J343*(X343/H343),"0")</f>
        <v>2.6164311878597593E-2</v>
      </c>
      <c r="BP343" s="78">
        <f>IFERROR(1/J343*(Y343/H343),"0")</f>
        <v>2.7472527472527476E-2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13.403880070546737</v>
      </c>
      <c r="Y345" s="43">
        <f>IFERROR(Y342/H342,"0")+IFERROR(Y343/H343,"0")+IFERROR(Y344/H344,"0")</f>
        <v>14</v>
      </c>
      <c r="Z345" s="43">
        <f>IFERROR(IF(Z342="",0,Z342),"0")+IFERROR(IF(Z343="",0,Z343),"0")+IFERROR(IF(Z344="",0,Z344),"0")</f>
        <v>0.20337</v>
      </c>
      <c r="AA345" s="67"/>
      <c r="AB345" s="67"/>
      <c r="AC345" s="67"/>
    </row>
    <row r="346" spans="1:68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80</v>
      </c>
      <c r="Y346" s="43">
        <f>IFERROR(SUM(Y342:Y344),"0")</f>
        <v>83.399999999999991</v>
      </c>
      <c r="Z346" s="42"/>
      <c r="AA346" s="67"/>
      <c r="AB346" s="67"/>
      <c r="AC346" s="67"/>
    </row>
    <row r="347" spans="1:68" ht="27.75" customHeight="1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1440</v>
      </c>
      <c r="Y351" s="55">
        <f t="shared" si="58"/>
        <v>1440</v>
      </c>
      <c r="Z351" s="41">
        <f>IFERROR(IF(Y351=0,"",ROUNDUP(Y351/H351,0)*0.02175),"")</f>
        <v>2.0880000000000001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1486.0800000000002</v>
      </c>
      <c r="BN351" s="78">
        <f t="shared" si="60"/>
        <v>1486.0800000000002</v>
      </c>
      <c r="BO351" s="78">
        <f t="shared" si="61"/>
        <v>2</v>
      </c>
      <c r="BP351" s="78">
        <f t="shared" si="62"/>
        <v>2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3800</v>
      </c>
      <c r="Y352" s="55">
        <f t="shared" si="58"/>
        <v>3810</v>
      </c>
      <c r="Z352" s="41">
        <f>IFERROR(IF(Y352=0,"",ROUNDUP(Y352/H352,0)*0.02175),"")</f>
        <v>5.5244999999999997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3921.6</v>
      </c>
      <c r="BN352" s="78">
        <f t="shared" si="60"/>
        <v>3931.92</v>
      </c>
      <c r="BO352" s="78">
        <f t="shared" si="61"/>
        <v>5.2777777777777777</v>
      </c>
      <c r="BP352" s="78">
        <f t="shared" si="62"/>
        <v>5.2916666666666661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25</v>
      </c>
      <c r="Y355" s="55">
        <f t="shared" si="58"/>
        <v>25</v>
      </c>
      <c r="Z355" s="41">
        <f>IFERROR(IF(Y355=0,"",ROUNDUP(Y355/H355,0)*0.00902),"")</f>
        <v>4.5100000000000001E-2</v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26.05</v>
      </c>
      <c r="BN355" s="78">
        <f t="shared" si="60"/>
        <v>26.05</v>
      </c>
      <c r="BO355" s="78">
        <f t="shared" si="61"/>
        <v>3.787878787878788E-2</v>
      </c>
      <c r="BP355" s="78">
        <f t="shared" si="62"/>
        <v>3.787878787878788E-2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546.33333333333337</v>
      </c>
      <c r="Y357" s="43">
        <f>IFERROR(Y350/H350,"0")+IFERROR(Y351/H351,"0")+IFERROR(Y352/H352,"0")+IFERROR(Y353/H353,"0")+IFERROR(Y354/H354,"0")+IFERROR(Y355/H355,"0")+IFERROR(Y356/H356,"0")</f>
        <v>547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11.833599999999999</v>
      </c>
      <c r="AA357" s="67"/>
      <c r="AB357" s="67"/>
      <c r="AC357" s="67"/>
    </row>
    <row r="358" spans="1:68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8145</v>
      </c>
      <c r="Y358" s="43">
        <f>IFERROR(SUM(Y350:Y356),"0")</f>
        <v>8155</v>
      </c>
      <c r="Z358" s="42"/>
      <c r="AA358" s="67"/>
      <c r="AB358" s="67"/>
      <c r="AC358" s="67"/>
    </row>
    <row r="359" spans="1:68" ht="14.25" customHeight="1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28</v>
      </c>
      <c r="Y361" s="55">
        <f>IFERROR(IF(X361="",0,CEILING((X361/$H361),1)*$H361),"")</f>
        <v>28</v>
      </c>
      <c r="Z361" s="41">
        <f>IFERROR(IF(Y361=0,"",ROUNDUP(Y361/H361,0)*0.00902),"")</f>
        <v>6.3140000000000002E-2</v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29.47</v>
      </c>
      <c r="BN361" s="78">
        <f>IFERROR(Y361*I361/H361,"0")</f>
        <v>29.47</v>
      </c>
      <c r="BO361" s="78">
        <f>IFERROR(1/J361*(X361/H361),"0")</f>
        <v>5.3030303030303032E-2</v>
      </c>
      <c r="BP361" s="78">
        <f>IFERROR(1/J361*(Y361/H361),"0")</f>
        <v>5.3030303030303032E-2</v>
      </c>
    </row>
    <row r="362" spans="1:68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103</v>
      </c>
      <c r="Y362" s="43">
        <f>IFERROR(Y360/H360,"0")+IFERROR(Y361/H361,"0")</f>
        <v>103</v>
      </c>
      <c r="Z362" s="43">
        <f>IFERROR(IF(Z360="",0,Z360),"0")+IFERROR(IF(Z361="",0,Z361),"0")</f>
        <v>2.1511400000000003</v>
      </c>
      <c r="AA362" s="67"/>
      <c r="AB362" s="67"/>
      <c r="AC362" s="67"/>
    </row>
    <row r="363" spans="1:68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1468</v>
      </c>
      <c r="Y363" s="43">
        <f>IFERROR(SUM(Y360:Y361),"0")</f>
        <v>1468</v>
      </c>
      <c r="Z363" s="42"/>
      <c r="AA363" s="67"/>
      <c r="AB363" s="67"/>
      <c r="AC363" s="67"/>
    </row>
    <row r="364" spans="1:68" ht="14.25" customHeight="1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1050</v>
      </c>
      <c r="Y365" s="55">
        <f>IFERROR(IF(X365="",0,CEILING((X365/$H365),1)*$H365),"")</f>
        <v>1053</v>
      </c>
      <c r="Z365" s="41">
        <f>IFERROR(IF(Y365=0,"",ROUNDUP(Y365/H365,0)*0.01898),"")</f>
        <v>2.2206600000000001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1111.25</v>
      </c>
      <c r="BN365" s="78">
        <f>IFERROR(Y365*I365/H365,"0")</f>
        <v>1114.4250000000002</v>
      </c>
      <c r="BO365" s="78">
        <f>IFERROR(1/J365*(X365/H365),"0")</f>
        <v>1.8229166666666667</v>
      </c>
      <c r="BP365" s="78">
        <f>IFERROR(1/J365*(Y365/H365),"0")</f>
        <v>1.828125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500</v>
      </c>
      <c r="Y366" s="55">
        <f>IFERROR(IF(X366="",0,CEILING((X366/$H366),1)*$H366),"")</f>
        <v>504</v>
      </c>
      <c r="Z366" s="41">
        <f>IFERROR(IF(Y366=0,"",ROUNDUP(Y366/H366,0)*0.01898),"")</f>
        <v>1.06288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528.83333333333337</v>
      </c>
      <c r="BN366" s="78">
        <f>IFERROR(Y366*I366/H366,"0")</f>
        <v>533.06399999999996</v>
      </c>
      <c r="BO366" s="78">
        <f>IFERROR(1/J366*(X366/H366),"0")</f>
        <v>0.86805555555555558</v>
      </c>
      <c r="BP366" s="78">
        <f>IFERROR(1/J366*(Y366/H366),"0")</f>
        <v>0.875</v>
      </c>
    </row>
    <row r="367" spans="1:68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172.22222222222223</v>
      </c>
      <c r="Y367" s="43">
        <f>IFERROR(Y365/H365,"0")+IFERROR(Y366/H366,"0")</f>
        <v>173</v>
      </c>
      <c r="Z367" s="43">
        <f>IFERROR(IF(Z365="",0,Z365),"0")+IFERROR(IF(Z366="",0,Z366),"0")</f>
        <v>3.2835400000000003</v>
      </c>
      <c r="AA367" s="67"/>
      <c r="AB367" s="67"/>
      <c r="AC367" s="67"/>
    </row>
    <row r="368" spans="1:68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1550</v>
      </c>
      <c r="Y368" s="43">
        <f>IFERROR(SUM(Y365:Y366),"0")</f>
        <v>1557</v>
      </c>
      <c r="Z368" s="42"/>
      <c r="AA368" s="67"/>
      <c r="AB368" s="67"/>
      <c r="AC368" s="67"/>
    </row>
    <row r="369" spans="1:68" ht="14.25" customHeight="1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customHeight="1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60</v>
      </c>
      <c r="Y376" s="55">
        <f>IFERROR(IF(X376="",0,CEILING((X376/$H376),1)*$H376),"")</f>
        <v>64.800000000000011</v>
      </c>
      <c r="Z376" s="41">
        <f>IFERROR(IF(Y376=0,"",ROUNDUP(Y376/H376,0)*0.01898),"")</f>
        <v>0.11388000000000001</v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62.416666666666657</v>
      </c>
      <c r="BN376" s="78">
        <f>IFERROR(Y376*I376/H376,"0")</f>
        <v>67.410000000000011</v>
      </c>
      <c r="BO376" s="78">
        <f>IFERROR(1/J376*(X376/H376),"0")</f>
        <v>8.6805555555555552E-2</v>
      </c>
      <c r="BP376" s="78">
        <f>IFERROR(1/J376*(Y376/H376),"0")</f>
        <v>9.3750000000000014E-2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5.5555555555555554</v>
      </c>
      <c r="Y379" s="43">
        <f>IFERROR(Y375/H375,"0")+IFERROR(Y376/H376,"0")+IFERROR(Y377/H377,"0")+IFERROR(Y378/H378,"0")</f>
        <v>6.0000000000000009</v>
      </c>
      <c r="Z379" s="43">
        <f>IFERROR(IF(Z375="",0,Z375),"0")+IFERROR(IF(Z376="",0,Z376),"0")+IFERROR(IF(Z377="",0,Z377),"0")+IFERROR(IF(Z378="",0,Z378),"0")</f>
        <v>0.11388000000000001</v>
      </c>
      <c r="AA379" s="67"/>
      <c r="AB379" s="67"/>
      <c r="AC379" s="67"/>
    </row>
    <row r="380" spans="1:68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60</v>
      </c>
      <c r="Y380" s="43">
        <f>IFERROR(SUM(Y375:Y378),"0")</f>
        <v>64.800000000000011</v>
      </c>
      <c r="Z380" s="42"/>
      <c r="AA380" s="67"/>
      <c r="AB380" s="67"/>
      <c r="AC380" s="67"/>
    </row>
    <row r="381" spans="1:68" ht="14.25" customHeight="1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45</v>
      </c>
      <c r="Y382" s="55">
        <f>IFERROR(IF(X382="",0,CEILING((X382/$H382),1)*$H382),"")</f>
        <v>48.18</v>
      </c>
      <c r="Z382" s="41">
        <f>IFERROR(IF(Y382=0,"",ROUNDUP(Y382/H382,0)*0.00902),"")</f>
        <v>9.9220000000000003E-2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47.773972602739732</v>
      </c>
      <c r="BN382" s="78">
        <f>IFERROR(Y382*I382/H382,"0")</f>
        <v>51.150000000000006</v>
      </c>
      <c r="BO382" s="78">
        <f>IFERROR(1/J382*(X382/H382),"0")</f>
        <v>7.7833125778331264E-2</v>
      </c>
      <c r="BP382" s="78">
        <f>IFERROR(1/J382*(Y382/H382),"0")</f>
        <v>8.3333333333333343E-2</v>
      </c>
    </row>
    <row r="383" spans="1:68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10.273972602739727</v>
      </c>
      <c r="Y383" s="43">
        <f>IFERROR(Y382/H382,"0")</f>
        <v>11</v>
      </c>
      <c r="Z383" s="43">
        <f>IFERROR(IF(Z382="",0,Z382),"0")</f>
        <v>9.9220000000000003E-2</v>
      </c>
      <c r="AA383" s="67"/>
      <c r="AB383" s="67"/>
      <c r="AC383" s="67"/>
    </row>
    <row r="384" spans="1:68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45</v>
      </c>
      <c r="Y384" s="43">
        <f>IFERROR(SUM(Y382:Y382),"0")</f>
        <v>48.18</v>
      </c>
      <c r="Z384" s="42"/>
      <c r="AA384" s="67"/>
      <c r="AB384" s="67"/>
      <c r="AC384" s="67"/>
    </row>
    <row r="385" spans="1:68" ht="14.25" customHeight="1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customHeight="1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70</v>
      </c>
      <c r="Y400" s="55">
        <f t="shared" si="63"/>
        <v>70.2</v>
      </c>
      <c r="Z400" s="41">
        <f>IFERROR(IF(Y400=0,"",ROUNDUP(Y400/H400,0)*0.00902),"")</f>
        <v>0.11726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72.722222222222229</v>
      </c>
      <c r="BN400" s="78">
        <f t="shared" si="65"/>
        <v>72.930000000000007</v>
      </c>
      <c r="BO400" s="78">
        <f t="shared" si="66"/>
        <v>9.8204264870931535E-2</v>
      </c>
      <c r="BP400" s="78">
        <f t="shared" si="67"/>
        <v>9.8484848484848481E-2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12.962962962962962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13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0.11726</v>
      </c>
      <c r="AA407" s="67"/>
      <c r="AB407" s="67"/>
      <c r="AC407" s="67"/>
    </row>
    <row r="408" spans="1:68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70</v>
      </c>
      <c r="Y408" s="43">
        <f>IFERROR(SUM(Y397:Y406),"0")</f>
        <v>70.2</v>
      </c>
      <c r="Z408" s="42"/>
      <c r="AA408" s="67"/>
      <c r="AB408" s="67"/>
      <c r="AC408" s="67"/>
    </row>
    <row r="409" spans="1:68" ht="14.25" customHeight="1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210</v>
      </c>
      <c r="Y421" s="55">
        <f>IFERROR(IF(X421="",0,CEILING((X421/$H421),1)*$H421),"")</f>
        <v>210.60000000000002</v>
      </c>
      <c r="Z421" s="41">
        <f>IFERROR(IF(Y421=0,"",ROUNDUP(Y421/H421,0)*0.00902),"")</f>
        <v>0.35177999999999998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218.16666666666669</v>
      </c>
      <c r="BN421" s="78">
        <f>IFERROR(Y421*I421/H421,"0")</f>
        <v>218.79000000000002</v>
      </c>
      <c r="BO421" s="78">
        <f>IFERROR(1/J421*(X421/H421),"0")</f>
        <v>0.2946127946127946</v>
      </c>
      <c r="BP421" s="78">
        <f>IFERROR(1/J421*(Y421/H421),"0")</f>
        <v>0.29545454545454547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38.888888888888886</v>
      </c>
      <c r="Y425" s="43">
        <f>IFERROR(Y421/H421,"0")+IFERROR(Y422/H422,"0")+IFERROR(Y423/H423,"0")+IFERROR(Y424/H424,"0")</f>
        <v>39</v>
      </c>
      <c r="Z425" s="43">
        <f>IFERROR(IF(Z421="",0,Z421),"0")+IFERROR(IF(Z422="",0,Z422),"0")+IFERROR(IF(Z423="",0,Z423),"0")+IFERROR(IF(Z424="",0,Z424),"0")</f>
        <v>0.35177999999999998</v>
      </c>
      <c r="AA425" s="67"/>
      <c r="AB425" s="67"/>
      <c r="AC425" s="67"/>
    </row>
    <row r="426" spans="1:68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210</v>
      </c>
      <c r="Y426" s="43">
        <f>IFERROR(SUM(Y421:Y424),"0")</f>
        <v>210.60000000000002</v>
      </c>
      <c r="Z426" s="42"/>
      <c r="AA426" s="67"/>
      <c r="AB426" s="67"/>
      <c r="AC426" s="67"/>
    </row>
    <row r="427" spans="1:68" ht="16.5" customHeight="1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600</v>
      </c>
      <c r="Y442" s="55">
        <f t="shared" si="69"/>
        <v>601.92000000000007</v>
      </c>
      <c r="Z442" s="41">
        <f t="shared" si="70"/>
        <v>1.36344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640.90909090909088</v>
      </c>
      <c r="BN442" s="78">
        <f t="shared" si="72"/>
        <v>642.96</v>
      </c>
      <c r="BO442" s="78">
        <f t="shared" si="73"/>
        <v>1.0926573426573427</v>
      </c>
      <c r="BP442" s="78">
        <f t="shared" si="74"/>
        <v>1.0961538461538463</v>
      </c>
    </row>
    <row r="443" spans="1:68" ht="16.5" customHeight="1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280</v>
      </c>
      <c r="Y444" s="55">
        <f t="shared" si="69"/>
        <v>285.12</v>
      </c>
      <c r="Z444" s="41">
        <f t="shared" si="70"/>
        <v>0.64583999999999997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299.09090909090907</v>
      </c>
      <c r="BN444" s="78">
        <f t="shared" si="72"/>
        <v>304.55999999999995</v>
      </c>
      <c r="BO444" s="78">
        <f t="shared" si="73"/>
        <v>0.50990675990675993</v>
      </c>
      <c r="BP444" s="78">
        <f t="shared" si="74"/>
        <v>0.51923076923076927</v>
      </c>
    </row>
    <row r="445" spans="1:68" ht="16.5" customHeight="1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166.66666666666666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168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2.00928</v>
      </c>
      <c r="AA453" s="67"/>
      <c r="AB453" s="67"/>
      <c r="AC453" s="67"/>
    </row>
    <row r="454" spans="1:68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880</v>
      </c>
      <c r="Y454" s="43">
        <f>IFERROR(SUM(Y440:Y452),"0")</f>
        <v>887.04000000000008</v>
      </c>
      <c r="Z454" s="42"/>
      <c r="AA454" s="67"/>
      <c r="AB454" s="67"/>
      <c r="AC454" s="67"/>
    </row>
    <row r="455" spans="1:68" ht="14.25" customHeight="1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200</v>
      </c>
      <c r="Y456" s="55">
        <f>IFERROR(IF(X456="",0,CEILING((X456/$H456),1)*$H456),"")</f>
        <v>200.64000000000001</v>
      </c>
      <c r="Z456" s="41">
        <f>IFERROR(IF(Y456=0,"",ROUNDUP(Y456/H456,0)*0.01196),"")</f>
        <v>0.45448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213.63636363636363</v>
      </c>
      <c r="BN456" s="78">
        <f>IFERROR(Y456*I456/H456,"0")</f>
        <v>214.32</v>
      </c>
      <c r="BO456" s="78">
        <f>IFERROR(1/J456*(X456/H456),"0")</f>
        <v>0.36421911421911418</v>
      </c>
      <c r="BP456" s="78">
        <f>IFERROR(1/J456*(Y456/H456),"0")</f>
        <v>0.36538461538461542</v>
      </c>
    </row>
    <row r="457" spans="1:68" ht="16.5" customHeight="1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37.878787878787875</v>
      </c>
      <c r="Y459" s="43">
        <f>IFERROR(Y456/H456,"0")+IFERROR(Y457/H457,"0")+IFERROR(Y458/H458,"0")</f>
        <v>38</v>
      </c>
      <c r="Z459" s="43">
        <f>IFERROR(IF(Z456="",0,Z456),"0")+IFERROR(IF(Z457="",0,Z457),"0")+IFERROR(IF(Z458="",0,Z458),"0")</f>
        <v>0.45448</v>
      </c>
      <c r="AA459" s="67"/>
      <c r="AB459" s="67"/>
      <c r="AC459" s="67"/>
    </row>
    <row r="460" spans="1:68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200</v>
      </c>
      <c r="Y460" s="43">
        <f>IFERROR(SUM(Y456:Y458),"0")</f>
        <v>200.64000000000001</v>
      </c>
      <c r="Z460" s="42"/>
      <c r="AA460" s="67"/>
      <c r="AB460" s="67"/>
      <c r="AC460" s="67"/>
    </row>
    <row r="461" spans="1:68" ht="14.25" customHeight="1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70</v>
      </c>
      <c r="Y462" s="55">
        <f t="shared" ref="Y462:Y468" si="75">IFERROR(IF(X462="",0,CEILING((X462/$H462),1)*$H462),"")</f>
        <v>73.92</v>
      </c>
      <c r="Z462" s="41">
        <f>IFERROR(IF(Y462=0,"",ROUNDUP(Y462/H462,0)*0.01196),"")</f>
        <v>0.16744000000000001</v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74.772727272727266</v>
      </c>
      <c r="BN462" s="78">
        <f t="shared" ref="BN462:BN468" si="77">IFERROR(Y462*I462/H462,"0")</f>
        <v>78.959999999999994</v>
      </c>
      <c r="BO462" s="78">
        <f t="shared" ref="BO462:BO468" si="78">IFERROR(1/J462*(X462/H462),"0")</f>
        <v>0.12747668997668998</v>
      </c>
      <c r="BP462" s="78">
        <f t="shared" ref="BP462:BP468" si="79">IFERROR(1/J462*(Y462/H462),"0")</f>
        <v>0.13461538461538464</v>
      </c>
    </row>
    <row r="463" spans="1:68" ht="27" customHeight="1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60</v>
      </c>
      <c r="Y463" s="55">
        <f t="shared" si="75"/>
        <v>63.36</v>
      </c>
      <c r="Z463" s="41">
        <f>IFERROR(IF(Y463=0,"",ROUNDUP(Y463/H463,0)*0.01196),"")</f>
        <v>0.14352000000000001</v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64.090909090909079</v>
      </c>
      <c r="BN463" s="78">
        <f t="shared" si="77"/>
        <v>67.679999999999993</v>
      </c>
      <c r="BO463" s="78">
        <f t="shared" si="78"/>
        <v>0.10926573426573427</v>
      </c>
      <c r="BP463" s="78">
        <f t="shared" si="79"/>
        <v>0.11538461538461539</v>
      </c>
    </row>
    <row r="464" spans="1:68" ht="27" customHeight="1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120</v>
      </c>
      <c r="Y464" s="55">
        <f t="shared" si="75"/>
        <v>121.44000000000001</v>
      </c>
      <c r="Z464" s="41">
        <f>IFERROR(IF(Y464=0,"",ROUNDUP(Y464/H464,0)*0.01196),"")</f>
        <v>0.27507999999999999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128.18181818181816</v>
      </c>
      <c r="BN464" s="78">
        <f t="shared" si="77"/>
        <v>129.72</v>
      </c>
      <c r="BO464" s="78">
        <f t="shared" si="78"/>
        <v>0.21853146853146854</v>
      </c>
      <c r="BP464" s="78">
        <f t="shared" si="79"/>
        <v>0.22115384615384617</v>
      </c>
    </row>
    <row r="465" spans="1:68" ht="27" customHeight="1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47.348484848484844</v>
      </c>
      <c r="Y469" s="43">
        <f>IFERROR(Y462/H462,"0")+IFERROR(Y463/H463,"0")+IFERROR(Y464/H464,"0")+IFERROR(Y465/H465,"0")+IFERROR(Y466/H466,"0")+IFERROR(Y467/H467,"0")+IFERROR(Y468/H468,"0")</f>
        <v>49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0.58604000000000001</v>
      </c>
      <c r="AA469" s="67"/>
      <c r="AB469" s="67"/>
      <c r="AC469" s="67"/>
    </row>
    <row r="470" spans="1:68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250</v>
      </c>
      <c r="Y470" s="43">
        <f>IFERROR(SUM(Y462:Y468),"0")</f>
        <v>258.72000000000003</v>
      </c>
      <c r="Z470" s="42"/>
      <c r="AA470" s="67"/>
      <c r="AB470" s="67"/>
      <c r="AC470" s="67"/>
    </row>
    <row r="471" spans="1:68" ht="14.25" customHeight="1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120</v>
      </c>
      <c r="Y482" s="55">
        <f>IFERROR(IF(X482="",0,CEILING((X482/$H482),1)*$H482),"")</f>
        <v>120</v>
      </c>
      <c r="Z482" s="41">
        <f>IFERROR(IF(Y482=0,"",ROUNDUP(Y482/H482,0)*0.01898),"")</f>
        <v>0.1898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124.35000000000001</v>
      </c>
      <c r="BN482" s="78">
        <f>IFERROR(Y482*I482/H482,"0")</f>
        <v>124.35000000000001</v>
      </c>
      <c r="BO482" s="78">
        <f>IFERROR(1/J482*(X482/H482),"0")</f>
        <v>0.15625</v>
      </c>
      <c r="BP482" s="78">
        <f>IFERROR(1/J482*(Y482/H482),"0")</f>
        <v>0.15625</v>
      </c>
    </row>
    <row r="483" spans="1:68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10</v>
      </c>
      <c r="Y483" s="43">
        <f>IFERROR(Y480/H480,"0")+IFERROR(Y481/H481,"0")+IFERROR(Y482/H482,"0")</f>
        <v>10</v>
      </c>
      <c r="Z483" s="43">
        <f>IFERROR(IF(Z480="",0,Z480),"0")+IFERROR(IF(Z481="",0,Z481),"0")+IFERROR(IF(Z482="",0,Z482),"0")</f>
        <v>0.1898</v>
      </c>
      <c r="AA483" s="67"/>
      <c r="AB483" s="67"/>
      <c r="AC483" s="67"/>
    </row>
    <row r="484" spans="1:68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120</v>
      </c>
      <c r="Y484" s="43">
        <f>IFERROR(SUM(Y480:Y482),"0")</f>
        <v>120</v>
      </c>
      <c r="Z484" s="42"/>
      <c r="AA484" s="67"/>
      <c r="AB484" s="67"/>
      <c r="AC484" s="67"/>
    </row>
    <row r="485" spans="1:68" ht="14.25" customHeight="1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90</v>
      </c>
      <c r="Y493" s="55">
        <f>IFERROR(IF(X493="",0,CEILING((X493/$H493),1)*$H493),"")</f>
        <v>92.4</v>
      </c>
      <c r="Z493" s="41">
        <f>IFERROR(IF(Y493=0,"",ROUNDUP(Y493/H493,0)*0.00902),"")</f>
        <v>0.19844000000000001</v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95.785714285714278</v>
      </c>
      <c r="BN493" s="78">
        <f>IFERROR(Y493*I493/H493,"0")</f>
        <v>98.34</v>
      </c>
      <c r="BO493" s="78">
        <f>IFERROR(1/J493*(X493/H493),"0")</f>
        <v>0.16233766233766234</v>
      </c>
      <c r="BP493" s="78">
        <f>IFERROR(1/J493*(Y493/H493),"0")</f>
        <v>0.16666666666666669</v>
      </c>
    </row>
    <row r="494" spans="1:68" ht="27" customHeight="1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38.095238095238088</v>
      </c>
      <c r="Y495" s="43">
        <f>IFERROR(Y493/H493,"0")+IFERROR(Y494/H494,"0")</f>
        <v>39</v>
      </c>
      <c r="Z495" s="43">
        <f>IFERROR(IF(Z493="",0,Z493),"0")+IFERROR(IF(Z494="",0,Z494),"0")</f>
        <v>0.35177999999999998</v>
      </c>
      <c r="AA495" s="67"/>
      <c r="AB495" s="67"/>
      <c r="AC495" s="67"/>
    </row>
    <row r="496" spans="1:68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160</v>
      </c>
      <c r="Y496" s="43">
        <f>IFERROR(SUM(Y493:Y494),"0")</f>
        <v>163.80000000000001</v>
      </c>
      <c r="Z496" s="42"/>
      <c r="AA496" s="67"/>
      <c r="AB496" s="67"/>
      <c r="AC496" s="67"/>
    </row>
    <row r="497" spans="1:68" ht="14.25" customHeight="1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17971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18089.28</v>
      </c>
      <c r="Z514" s="42"/>
      <c r="AA514" s="67"/>
      <c r="AB514" s="67"/>
      <c r="AC514" s="67"/>
    </row>
    <row r="515" spans="1:3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18755.062249434464</v>
      </c>
      <c r="Y515" s="43">
        <f>IFERROR(SUM(BN22:BN511),"0")</f>
        <v>18880.134000000005</v>
      </c>
      <c r="Z515" s="42"/>
      <c r="AA515" s="67"/>
      <c r="AB515" s="67"/>
      <c r="AC515" s="67"/>
    </row>
    <row r="516" spans="1:3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28</v>
      </c>
      <c r="Y516" s="44">
        <f>ROUNDUP(SUM(BP22:BP511),0)</f>
        <v>28</v>
      </c>
      <c r="Z516" s="42"/>
      <c r="AA516" s="67"/>
      <c r="AB516" s="67"/>
      <c r="AC516" s="67"/>
    </row>
    <row r="517" spans="1:3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19455.062249434464</v>
      </c>
      <c r="Y517" s="43">
        <f>GrossWeightTotalR+PalletQtyTotalR*25</f>
        <v>19580.134000000005</v>
      </c>
      <c r="Z517" s="42"/>
      <c r="AA517" s="67"/>
      <c r="AB517" s="67"/>
      <c r="AC517" s="67"/>
    </row>
    <row r="518" spans="1:3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2107.4693151486576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2126</v>
      </c>
      <c r="Z518" s="42"/>
      <c r="AA518" s="67"/>
      <c r="AB518" s="67"/>
      <c r="AC518" s="67"/>
    </row>
    <row r="519" spans="1:32" ht="14.25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31.389240000000008</v>
      </c>
      <c r="AA519" s="67"/>
      <c r="AB519" s="67"/>
      <c r="AC519" s="67"/>
    </row>
    <row r="520" spans="1:32" ht="13.5" thickBot="1"/>
    <row r="521" spans="1:32" ht="27" thickTop="1" thickBot="1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118.8</v>
      </c>
      <c r="E524" s="52">
        <f>IFERROR(Y89*1,"0")+IFERROR(Y90*1,"0")+IFERROR(Y91*1,"0")+IFERROR(Y95*1,"0")+IFERROR(Y96*1,"0")+IFERROR(Y97*1,"0")+IFERROR(Y98*1,"0")+IFERROR(Y99*1,"0")+IFERROR(Y100*1,"0")</f>
        <v>91.800000000000011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198.29999999999998</v>
      </c>
      <c r="G524" s="52">
        <f>IFERROR(Y132*1,"0")+IFERROR(Y133*1,"0")+IFERROR(Y137*1,"0")+IFERROR(Y138*1,"0")+IFERROR(Y142*1,"0")+IFERROR(Y143*1,"0")</f>
        <v>187.59999999999997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184.8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2989.8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355.8</v>
      </c>
      <c r="S524" s="52">
        <f>IFERROR(Y342*1,"0")+IFERROR(Y343*1,"0")+IFERROR(Y344*1,"0")</f>
        <v>83.399999999999991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11648</v>
      </c>
      <c r="U524" s="52">
        <f>IFERROR(Y375*1,"0")+IFERROR(Y376*1,"0")+IFERROR(Y377*1,"0")+IFERROR(Y378*1,"0")+IFERROR(Y382*1,"0")+IFERROR(Y386*1,"0")+IFERROR(Y387*1,"0")+IFERROR(Y391*1,"0")</f>
        <v>319.98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70.2</v>
      </c>
      <c r="W524" s="52">
        <f>IFERROR(Y416*1,"0")+IFERROR(Y417*1,"0")+IFERROR(Y421*1,"0")+IFERROR(Y422*1,"0")+IFERROR(Y423*1,"0")+IFERROR(Y424*1,"0")</f>
        <v>210.60000000000002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1346.4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283.8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2025-06-17T07:35:09Z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