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И Краснодар\17,06,25 Пушкарный\"/>
    </mc:Choice>
  </mc:AlternateContent>
  <xr:revisionPtr revIDLastSave="0" documentId="13_ncr:1_{874E9966-7A24-4750-9443-AE18C29018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O493" i="2"/>
  <c r="BM493" i="2"/>
  <c r="Y493" i="2"/>
  <c r="Z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BN481" i="2" s="1"/>
  <c r="BO480" i="2"/>
  <c r="BM480" i="2"/>
  <c r="Y480" i="2"/>
  <c r="X476" i="2"/>
  <c r="X475" i="2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Z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N462" i="2" s="1"/>
  <c r="P462" i="2"/>
  <c r="X460" i="2"/>
  <c r="X459" i="2"/>
  <c r="BO458" i="2"/>
  <c r="BM458" i="2"/>
  <c r="Y458" i="2"/>
  <c r="Z458" i="2" s="1"/>
  <c r="P458" i="2"/>
  <c r="BO457" i="2"/>
  <c r="BM457" i="2"/>
  <c r="Z457" i="2"/>
  <c r="Y457" i="2"/>
  <c r="BN457" i="2" s="1"/>
  <c r="P457" i="2"/>
  <c r="BO456" i="2"/>
  <c r="BN456" i="2"/>
  <c r="BM456" i="2"/>
  <c r="Z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Z447" i="2"/>
  <c r="Y447" i="2"/>
  <c r="BN447" i="2" s="1"/>
  <c r="P447" i="2"/>
  <c r="BO446" i="2"/>
  <c r="BN446" i="2"/>
  <c r="BM446" i="2"/>
  <c r="Z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P440" i="2"/>
  <c r="X436" i="2"/>
  <c r="X435" i="2"/>
  <c r="BO434" i="2"/>
  <c r="BM434" i="2"/>
  <c r="Y434" i="2"/>
  <c r="Y524" i="2" s="1"/>
  <c r="P434" i="2"/>
  <c r="X431" i="2"/>
  <c r="X430" i="2"/>
  <c r="BO429" i="2"/>
  <c r="BM429" i="2"/>
  <c r="Y429" i="2"/>
  <c r="X524" i="2" s="1"/>
  <c r="P429" i="2"/>
  <c r="X426" i="2"/>
  <c r="X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BP421" i="2" s="1"/>
  <c r="P421" i="2"/>
  <c r="X419" i="2"/>
  <c r="X418" i="2"/>
  <c r="BO417" i="2"/>
  <c r="BM417" i="2"/>
  <c r="Y417" i="2"/>
  <c r="P417" i="2"/>
  <c r="BP416" i="2"/>
  <c r="BO416" i="2"/>
  <c r="BM416" i="2"/>
  <c r="Y416" i="2"/>
  <c r="BN416" i="2" s="1"/>
  <c r="P416" i="2"/>
  <c r="X413" i="2"/>
  <c r="X412" i="2"/>
  <c r="BO411" i="2"/>
  <c r="BM411" i="2"/>
  <c r="Y411" i="2"/>
  <c r="Z411" i="2" s="1"/>
  <c r="P411" i="2"/>
  <c r="BO410" i="2"/>
  <c r="BM410" i="2"/>
  <c r="Y410" i="2"/>
  <c r="BN410" i="2" s="1"/>
  <c r="P410" i="2"/>
  <c r="X408" i="2"/>
  <c r="X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P402" i="2"/>
  <c r="BO402" i="2"/>
  <c r="BM402" i="2"/>
  <c r="Y402" i="2"/>
  <c r="BN402" i="2" s="1"/>
  <c r="P402" i="2"/>
  <c r="BO401" i="2"/>
  <c r="BM401" i="2"/>
  <c r="Y401" i="2"/>
  <c r="Z401" i="2" s="1"/>
  <c r="P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BP391" i="2" s="1"/>
  <c r="P391" i="2"/>
  <c r="X389" i="2"/>
  <c r="X388" i="2"/>
  <c r="BO387" i="2"/>
  <c r="BM387" i="2"/>
  <c r="Y387" i="2"/>
  <c r="P387" i="2"/>
  <c r="BP386" i="2"/>
  <c r="BO386" i="2"/>
  <c r="BN386" i="2"/>
  <c r="BM386" i="2"/>
  <c r="Z386" i="2"/>
  <c r="Y386" i="2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Z366" i="2"/>
  <c r="Y366" i="2"/>
  <c r="BN366" i="2" s="1"/>
  <c r="P366" i="2"/>
  <c r="BO365" i="2"/>
  <c r="BM365" i="2"/>
  <c r="Y365" i="2"/>
  <c r="P365" i="2"/>
  <c r="X363" i="2"/>
  <c r="X362" i="2"/>
  <c r="BO361" i="2"/>
  <c r="BM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P355" i="2"/>
  <c r="BO355" i="2"/>
  <c r="BM355" i="2"/>
  <c r="Y355" i="2"/>
  <c r="BN355" i="2" s="1"/>
  <c r="P355" i="2"/>
  <c r="BO354" i="2"/>
  <c r="BM354" i="2"/>
  <c r="Y354" i="2"/>
  <c r="Z354" i="2" s="1"/>
  <c r="P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P350" i="2" s="1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39" i="2"/>
  <c r="X338" i="2"/>
  <c r="BO337" i="2"/>
  <c r="BM337" i="2"/>
  <c r="Z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BO328" i="2"/>
  <c r="BN328" i="2"/>
  <c r="BM328" i="2"/>
  <c r="Z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Y325" i="2" s="1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BN305" i="2" s="1"/>
  <c r="P305" i="2"/>
  <c r="BO304" i="2"/>
  <c r="BM304" i="2"/>
  <c r="Y304" i="2"/>
  <c r="BP304" i="2" s="1"/>
  <c r="P304" i="2"/>
  <c r="BO303" i="2"/>
  <c r="BM303" i="2"/>
  <c r="Z303" i="2"/>
  <c r="Y303" i="2"/>
  <c r="BN303" i="2" s="1"/>
  <c r="P303" i="2"/>
  <c r="X301" i="2"/>
  <c r="X300" i="2"/>
  <c r="BO299" i="2"/>
  <c r="BM299" i="2"/>
  <c r="Y299" i="2"/>
  <c r="BP299" i="2" s="1"/>
  <c r="P299" i="2"/>
  <c r="BO298" i="2"/>
  <c r="BN298" i="2"/>
  <c r="BM298" i="2"/>
  <c r="Z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BN295" i="2" s="1"/>
  <c r="P295" i="2"/>
  <c r="BO294" i="2"/>
  <c r="BM294" i="2"/>
  <c r="Y294" i="2"/>
  <c r="Y301" i="2" s="1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Z284" i="2"/>
  <c r="Z285" i="2" s="1"/>
  <c r="Y284" i="2"/>
  <c r="BN284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N273" i="2"/>
  <c r="BM273" i="2"/>
  <c r="Z273" i="2"/>
  <c r="Y273" i="2"/>
  <c r="BP273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P251" i="2"/>
  <c r="BO251" i="2"/>
  <c r="BN251" i="2"/>
  <c r="BM251" i="2"/>
  <c r="Z251" i="2"/>
  <c r="Y251" i="2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P246" i="2"/>
  <c r="X244" i="2"/>
  <c r="X243" i="2"/>
  <c r="BO242" i="2"/>
  <c r="BM242" i="2"/>
  <c r="Y242" i="2"/>
  <c r="BP242" i="2" s="1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P232" i="2"/>
  <c r="BO232" i="2"/>
  <c r="BN232" i="2"/>
  <c r="BM232" i="2"/>
  <c r="Z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Y234" i="2" s="1"/>
  <c r="P226" i="2"/>
  <c r="X223" i="2"/>
  <c r="X222" i="2"/>
  <c r="BP221" i="2"/>
  <c r="BO221" i="2"/>
  <c r="BN221" i="2"/>
  <c r="BM221" i="2"/>
  <c r="Z221" i="2"/>
  <c r="Y221" i="2"/>
  <c r="P221" i="2"/>
  <c r="BO220" i="2"/>
  <c r="BM220" i="2"/>
  <c r="Y220" i="2"/>
  <c r="Y223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BP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P201" i="2"/>
  <c r="BO201" i="2"/>
  <c r="BN201" i="2"/>
  <c r="BM201" i="2"/>
  <c r="Z201" i="2"/>
  <c r="Y201" i="2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Y205" i="2" s="1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Z187" i="2"/>
  <c r="Y187" i="2"/>
  <c r="BN187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P176" i="2"/>
  <c r="BO176" i="2"/>
  <c r="BN176" i="2"/>
  <c r="BM176" i="2"/>
  <c r="Z176" i="2"/>
  <c r="Y176" i="2"/>
  <c r="P176" i="2"/>
  <c r="X174" i="2"/>
  <c r="X173" i="2"/>
  <c r="BO172" i="2"/>
  <c r="BM172" i="2"/>
  <c r="Y172" i="2"/>
  <c r="BP172" i="2" s="1"/>
  <c r="P172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P160" i="2"/>
  <c r="X156" i="2"/>
  <c r="X155" i="2"/>
  <c r="BO154" i="2"/>
  <c r="BM154" i="2"/>
  <c r="Z154" i="2"/>
  <c r="Y154" i="2"/>
  <c r="BN154" i="2" s="1"/>
  <c r="P154" i="2"/>
  <c r="BO153" i="2"/>
  <c r="BN153" i="2"/>
  <c r="BM153" i="2"/>
  <c r="Z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Y135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BP127" i="2" s="1"/>
  <c r="P127" i="2"/>
  <c r="BO126" i="2"/>
  <c r="BM126" i="2"/>
  <c r="Y126" i="2"/>
  <c r="Z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P119" i="2"/>
  <c r="BO119" i="2"/>
  <c r="BN119" i="2"/>
  <c r="BM119" i="2"/>
  <c r="Z119" i="2"/>
  <c r="Y119" i="2"/>
  <c r="P119" i="2"/>
  <c r="BO118" i="2"/>
  <c r="BM118" i="2"/>
  <c r="Y118" i="2"/>
  <c r="BP118" i="2" s="1"/>
  <c r="P118" i="2"/>
  <c r="X116" i="2"/>
  <c r="X115" i="2"/>
  <c r="BO114" i="2"/>
  <c r="BM114" i="2"/>
  <c r="Y114" i="2"/>
  <c r="BP114" i="2" s="1"/>
  <c r="P114" i="2"/>
  <c r="BO113" i="2"/>
  <c r="BM113" i="2"/>
  <c r="Y113" i="2"/>
  <c r="BN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Z106" i="2"/>
  <c r="Y106" i="2"/>
  <c r="BN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E524" i="2" s="1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P35" i="2"/>
  <c r="BO35" i="2"/>
  <c r="BN35" i="2"/>
  <c r="BM35" i="2"/>
  <c r="Z35" i="2"/>
  <c r="Z36" i="2" s="1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N22" i="2" s="1"/>
  <c r="H10" i="2"/>
  <c r="A9" i="2"/>
  <c r="F10" i="2" s="1"/>
  <c r="D7" i="2"/>
  <c r="Q6" i="2"/>
  <c r="P2" i="2"/>
  <c r="Z30" i="2" l="1"/>
  <c r="BN30" i="2"/>
  <c r="Y37" i="2"/>
  <c r="Z69" i="2"/>
  <c r="BN69" i="2"/>
  <c r="Z90" i="2"/>
  <c r="Z95" i="2"/>
  <c r="Y109" i="2"/>
  <c r="Z114" i="2"/>
  <c r="BN114" i="2"/>
  <c r="Z127" i="2"/>
  <c r="Z142" i="2"/>
  <c r="BN142" i="2"/>
  <c r="Z165" i="2"/>
  <c r="BP171" i="2"/>
  <c r="Z178" i="2"/>
  <c r="BN178" i="2"/>
  <c r="Z199" i="2"/>
  <c r="BN199" i="2"/>
  <c r="BP214" i="2"/>
  <c r="Z230" i="2"/>
  <c r="BN230" i="2"/>
  <c r="Y252" i="2"/>
  <c r="Z249" i="2"/>
  <c r="Z267" i="2"/>
  <c r="BN267" i="2"/>
  <c r="Z294" i="2"/>
  <c r="BN294" i="2"/>
  <c r="Z295" i="2"/>
  <c r="Z314" i="2"/>
  <c r="BN314" i="2"/>
  <c r="Z315" i="2"/>
  <c r="Z330" i="2"/>
  <c r="BN330" i="2"/>
  <c r="Z344" i="2"/>
  <c r="BN344" i="2"/>
  <c r="Z352" i="2"/>
  <c r="BN352" i="2"/>
  <c r="Z353" i="2"/>
  <c r="Z361" i="2"/>
  <c r="Z391" i="2"/>
  <c r="Z392" i="2" s="1"/>
  <c r="BN391" i="2"/>
  <c r="Z399" i="2"/>
  <c r="BN399" i="2"/>
  <c r="Z400" i="2"/>
  <c r="Z410" i="2"/>
  <c r="Z412" i="2" s="1"/>
  <c r="Z421" i="2"/>
  <c r="BN421" i="2"/>
  <c r="BP429" i="2"/>
  <c r="Y430" i="2"/>
  <c r="Z434" i="2"/>
  <c r="Z435" i="2" s="1"/>
  <c r="BN434" i="2"/>
  <c r="BP442" i="2"/>
  <c r="BP449" i="2"/>
  <c r="BP462" i="2"/>
  <c r="AA524" i="2"/>
  <c r="BP481" i="2"/>
  <c r="BP64" i="2"/>
  <c r="Z57" i="2"/>
  <c r="X516" i="2"/>
  <c r="X514" i="2"/>
  <c r="BN31" i="2"/>
  <c r="BN56" i="2"/>
  <c r="Y72" i="2"/>
  <c r="BN89" i="2"/>
  <c r="BP97" i="2"/>
  <c r="BN98" i="2"/>
  <c r="BP98" i="2"/>
  <c r="BN105" i="2"/>
  <c r="BP108" i="2"/>
  <c r="Y139" i="2"/>
  <c r="Y179" i="2"/>
  <c r="Y183" i="2"/>
  <c r="Y222" i="2"/>
  <c r="Y233" i="2"/>
  <c r="Y290" i="2"/>
  <c r="BP305" i="2"/>
  <c r="BN306" i="2"/>
  <c r="BP306" i="2"/>
  <c r="Y319" i="2"/>
  <c r="BN323" i="2"/>
  <c r="Z323" i="2"/>
  <c r="BP329" i="2"/>
  <c r="BN329" i="2"/>
  <c r="Z329" i="2"/>
  <c r="BN342" i="2"/>
  <c r="BP342" i="2"/>
  <c r="BN343" i="2"/>
  <c r="BP343" i="2"/>
  <c r="BN351" i="2"/>
  <c r="Z351" i="2"/>
  <c r="BP356" i="2"/>
  <c r="BN356" i="2"/>
  <c r="Z356" i="2"/>
  <c r="BN360" i="2"/>
  <c r="BP365" i="2"/>
  <c r="BN365" i="2"/>
  <c r="Z365" i="2"/>
  <c r="Z367" i="2" s="1"/>
  <c r="BN377" i="2"/>
  <c r="BP377" i="2"/>
  <c r="BN378" i="2"/>
  <c r="BP378" i="2"/>
  <c r="Z388" i="2"/>
  <c r="BP387" i="2"/>
  <c r="BN387" i="2"/>
  <c r="Z387" i="2"/>
  <c r="BN398" i="2"/>
  <c r="Z398" i="2"/>
  <c r="BP403" i="2"/>
  <c r="BN403" i="2"/>
  <c r="Z403" i="2"/>
  <c r="BN405" i="2"/>
  <c r="BP405" i="2"/>
  <c r="BP417" i="2"/>
  <c r="BN417" i="2"/>
  <c r="Z417" i="2"/>
  <c r="BN424" i="2"/>
  <c r="Z424" i="2"/>
  <c r="BN440" i="2"/>
  <c r="Z440" i="2"/>
  <c r="BN463" i="2"/>
  <c r="BP463" i="2"/>
  <c r="BN464" i="2"/>
  <c r="BP466" i="2"/>
  <c r="BN466" i="2"/>
  <c r="Z466" i="2"/>
  <c r="BN467" i="2"/>
  <c r="Z467" i="2"/>
  <c r="BN480" i="2"/>
  <c r="BP480" i="2"/>
  <c r="Y484" i="2"/>
  <c r="Y491" i="2"/>
  <c r="BP487" i="2"/>
  <c r="X515" i="2"/>
  <c r="X518" i="2"/>
  <c r="Z26" i="2"/>
  <c r="BN26" i="2"/>
  <c r="BN29" i="2"/>
  <c r="BP29" i="2"/>
  <c r="Z41" i="2"/>
  <c r="BN41" i="2"/>
  <c r="BP43" i="2"/>
  <c r="Y44" i="2"/>
  <c r="Z47" i="2"/>
  <c r="Z48" i="2" s="1"/>
  <c r="BN47" i="2"/>
  <c r="BP54" i="2"/>
  <c r="Z61" i="2"/>
  <c r="BN61" i="2"/>
  <c r="BP61" i="2"/>
  <c r="Z68" i="2"/>
  <c r="Z71" i="2" s="1"/>
  <c r="Z70" i="2"/>
  <c r="BN70" i="2"/>
  <c r="Z74" i="2"/>
  <c r="BN74" i="2"/>
  <c r="Z78" i="2"/>
  <c r="Z84" i="2"/>
  <c r="BN84" i="2"/>
  <c r="Z91" i="2"/>
  <c r="BN91" i="2"/>
  <c r="Z96" i="2"/>
  <c r="BN96" i="2"/>
  <c r="Z97" i="2"/>
  <c r="Z100" i="2"/>
  <c r="BN100" i="2"/>
  <c r="Z107" i="2"/>
  <c r="BN107" i="2"/>
  <c r="Z108" i="2"/>
  <c r="BP113" i="2"/>
  <c r="Z118" i="2"/>
  <c r="BN118" i="2"/>
  <c r="Z120" i="2"/>
  <c r="BN120" i="2"/>
  <c r="Z128" i="2"/>
  <c r="Y129" i="2"/>
  <c r="BN132" i="2"/>
  <c r="BP132" i="2"/>
  <c r="Z137" i="2"/>
  <c r="BN137" i="2"/>
  <c r="Y140" i="2"/>
  <c r="BN138" i="2"/>
  <c r="Y145" i="2"/>
  <c r="Z143" i="2"/>
  <c r="Z144" i="2" s="1"/>
  <c r="BN143" i="2"/>
  <c r="Y144" i="2"/>
  <c r="H524" i="2"/>
  <c r="Y149" i="2"/>
  <c r="Z152" i="2"/>
  <c r="Z155" i="2" s="1"/>
  <c r="BP154" i="2"/>
  <c r="I524" i="2"/>
  <c r="Z166" i="2"/>
  <c r="BN166" i="2"/>
  <c r="Z168" i="2"/>
  <c r="BN168" i="2"/>
  <c r="Z172" i="2"/>
  <c r="BN172" i="2"/>
  <c r="Y180" i="2"/>
  <c r="Z177" i="2"/>
  <c r="Z179" i="2" s="1"/>
  <c r="BN177" i="2"/>
  <c r="Z188" i="2"/>
  <c r="Z189" i="2" s="1"/>
  <c r="BN188" i="2"/>
  <c r="Z198" i="2"/>
  <c r="Z200" i="2"/>
  <c r="BN200" i="2"/>
  <c r="BP204" i="2"/>
  <c r="Y218" i="2"/>
  <c r="Z209" i="2"/>
  <c r="BN209" i="2"/>
  <c r="Z211" i="2"/>
  <c r="BN211" i="2"/>
  <c r="Z215" i="2"/>
  <c r="BN215" i="2"/>
  <c r="BN216" i="2"/>
  <c r="Z220" i="2"/>
  <c r="Z222" i="2" s="1"/>
  <c r="BN220" i="2"/>
  <c r="BP220" i="2"/>
  <c r="Z229" i="2"/>
  <c r="Z231" i="2"/>
  <c r="BN231" i="2"/>
  <c r="Y238" i="2"/>
  <c r="Y243" i="2"/>
  <c r="Z246" i="2"/>
  <c r="BN246" i="2"/>
  <c r="Z250" i="2"/>
  <c r="BN250" i="2"/>
  <c r="Z256" i="2"/>
  <c r="BN256" i="2"/>
  <c r="Z260" i="2"/>
  <c r="BN265" i="2"/>
  <c r="BP265" i="2"/>
  <c r="Y270" i="2"/>
  <c r="Z268" i="2"/>
  <c r="BN268" i="2"/>
  <c r="Y276" i="2"/>
  <c r="Z280" i="2"/>
  <c r="Z281" i="2" s="1"/>
  <c r="BN280" i="2"/>
  <c r="BP295" i="2"/>
  <c r="BN296" i="2"/>
  <c r="BP296" i="2"/>
  <c r="Z304" i="2"/>
  <c r="BN304" i="2"/>
  <c r="Z305" i="2"/>
  <c r="Z308" i="2"/>
  <c r="BN308" i="2"/>
  <c r="Z313" i="2"/>
  <c r="BP315" i="2"/>
  <c r="BN316" i="2"/>
  <c r="BP316" i="2"/>
  <c r="Z321" i="2"/>
  <c r="BN321" i="2"/>
  <c r="BP321" i="2"/>
  <c r="BN322" i="2"/>
  <c r="BN331" i="2"/>
  <c r="Z331" i="2"/>
  <c r="BN370" i="2"/>
  <c r="Y371" i="2"/>
  <c r="BP370" i="2"/>
  <c r="Y379" i="2"/>
  <c r="BN375" i="2"/>
  <c r="Z375" i="2"/>
  <c r="BN376" i="2"/>
  <c r="Z376" i="2"/>
  <c r="Y380" i="2"/>
  <c r="Y384" i="2"/>
  <c r="Y383" i="2"/>
  <c r="BP382" i="2"/>
  <c r="BN382" i="2"/>
  <c r="Z382" i="2"/>
  <c r="Z383" i="2" s="1"/>
  <c r="Y426" i="2"/>
  <c r="BP422" i="2"/>
  <c r="BN422" i="2"/>
  <c r="Z422" i="2"/>
  <c r="Z425" i="2" s="1"/>
  <c r="BP443" i="2"/>
  <c r="BN443" i="2"/>
  <c r="Z443" i="2"/>
  <c r="BN445" i="2"/>
  <c r="Z445" i="2"/>
  <c r="BP450" i="2"/>
  <c r="BN450" i="2"/>
  <c r="Z450" i="2"/>
  <c r="Y453" i="2"/>
  <c r="BP467" i="2"/>
  <c r="BN468" i="2"/>
  <c r="BP468" i="2"/>
  <c r="Y476" i="2"/>
  <c r="BP472" i="2"/>
  <c r="BN488" i="2"/>
  <c r="BP488" i="2"/>
  <c r="AB524" i="2"/>
  <c r="Y513" i="2"/>
  <c r="BN327" i="2"/>
  <c r="BN350" i="2"/>
  <c r="BP353" i="2"/>
  <c r="BN354" i="2"/>
  <c r="BP354" i="2"/>
  <c r="Y388" i="2"/>
  <c r="Y389" i="2"/>
  <c r="Y392" i="2"/>
  <c r="Y393" i="2"/>
  <c r="V524" i="2"/>
  <c r="BN397" i="2"/>
  <c r="BP400" i="2"/>
  <c r="BN401" i="2"/>
  <c r="BP401" i="2"/>
  <c r="BP410" i="2"/>
  <c r="BN411" i="2"/>
  <c r="BP411" i="2"/>
  <c r="Y412" i="2"/>
  <c r="Y413" i="2"/>
  <c r="BN444" i="2"/>
  <c r="BP447" i="2"/>
  <c r="BN448" i="2"/>
  <c r="BP448" i="2"/>
  <c r="BP457" i="2"/>
  <c r="BN458" i="2"/>
  <c r="BP458" i="2"/>
  <c r="Y459" i="2"/>
  <c r="Y460" i="2"/>
  <c r="BN473" i="2"/>
  <c r="BP473" i="2"/>
  <c r="BN482" i="2"/>
  <c r="BP482" i="2"/>
  <c r="Y490" i="2"/>
  <c r="Z459" i="2"/>
  <c r="BP22" i="2"/>
  <c r="Y45" i="2"/>
  <c r="BP57" i="2"/>
  <c r="BN77" i="2"/>
  <c r="Y80" i="2"/>
  <c r="BP90" i="2"/>
  <c r="BP95" i="2"/>
  <c r="BP106" i="2"/>
  <c r="BN126" i="2"/>
  <c r="BP152" i="2"/>
  <c r="BN164" i="2"/>
  <c r="BP187" i="2"/>
  <c r="BN197" i="2"/>
  <c r="BN228" i="2"/>
  <c r="Y239" i="2"/>
  <c r="Y244" i="2"/>
  <c r="BN248" i="2"/>
  <c r="BN259" i="2"/>
  <c r="Y277" i="2"/>
  <c r="Y291" i="2"/>
  <c r="BP303" i="2"/>
  <c r="BP313" i="2"/>
  <c r="BP323" i="2"/>
  <c r="BN336" i="2"/>
  <c r="BP351" i="2"/>
  <c r="BP361" i="2"/>
  <c r="Y372" i="2"/>
  <c r="BP398" i="2"/>
  <c r="BN406" i="2"/>
  <c r="Y431" i="2"/>
  <c r="BP445" i="2"/>
  <c r="Y454" i="2"/>
  <c r="BP465" i="2"/>
  <c r="Z480" i="2"/>
  <c r="Y483" i="2"/>
  <c r="BN493" i="2"/>
  <c r="BP503" i="2"/>
  <c r="BP506" i="2"/>
  <c r="J524" i="2"/>
  <c r="Z52" i="2"/>
  <c r="Z62" i="2"/>
  <c r="Z192" i="2"/>
  <c r="BP27" i="2"/>
  <c r="BP52" i="2"/>
  <c r="Y85" i="2"/>
  <c r="Y101" i="2"/>
  <c r="Y110" i="2"/>
  <c r="BP121" i="2"/>
  <c r="Y156" i="2"/>
  <c r="BP169" i="2"/>
  <c r="BP192" i="2"/>
  <c r="BP202" i="2"/>
  <c r="BP212" i="2"/>
  <c r="BP284" i="2"/>
  <c r="BP331" i="2"/>
  <c r="Y345" i="2"/>
  <c r="Y357" i="2"/>
  <c r="BP366" i="2"/>
  <c r="BP424" i="2"/>
  <c r="BP440" i="2"/>
  <c r="BP498" i="2"/>
  <c r="K524" i="2"/>
  <c r="Z121" i="2"/>
  <c r="Z169" i="2"/>
  <c r="Z202" i="2"/>
  <c r="BP62" i="2"/>
  <c r="Y23" i="2"/>
  <c r="Z42" i="2"/>
  <c r="Y58" i="2"/>
  <c r="Y66" i="2"/>
  <c r="Z75" i="2"/>
  <c r="BP77" i="2"/>
  <c r="BP126" i="2"/>
  <c r="Z148" i="2"/>
  <c r="Z149" i="2" s="1"/>
  <c r="BP164" i="2"/>
  <c r="Z182" i="2"/>
  <c r="Z183" i="2" s="1"/>
  <c r="BP197" i="2"/>
  <c r="Y206" i="2"/>
  <c r="Z226" i="2"/>
  <c r="BP228" i="2"/>
  <c r="Z236" i="2"/>
  <c r="Z241" i="2"/>
  <c r="BP248" i="2"/>
  <c r="Z257" i="2"/>
  <c r="BP259" i="2"/>
  <c r="Z274" i="2"/>
  <c r="Z299" i="2"/>
  <c r="Z309" i="2"/>
  <c r="Y324" i="2"/>
  <c r="BP336" i="2"/>
  <c r="Y362" i="2"/>
  <c r="Z404" i="2"/>
  <c r="BP406" i="2"/>
  <c r="Z451" i="2"/>
  <c r="BP493" i="2"/>
  <c r="Z504" i="2"/>
  <c r="Y507" i="2"/>
  <c r="L524" i="2"/>
  <c r="Z27" i="2"/>
  <c r="Y81" i="2"/>
  <c r="Y285" i="2"/>
  <c r="Y332" i="2"/>
  <c r="Y367" i="2"/>
  <c r="Y425" i="2"/>
  <c r="Z499" i="2"/>
  <c r="M524" i="2"/>
  <c r="Z22" i="2"/>
  <c r="Z23" i="2" s="1"/>
  <c r="Z28" i="2"/>
  <c r="BN42" i="2"/>
  <c r="Z53" i="2"/>
  <c r="Z63" i="2"/>
  <c r="BN75" i="2"/>
  <c r="Y86" i="2"/>
  <c r="Y102" i="2"/>
  <c r="Z112" i="2"/>
  <c r="Z122" i="2"/>
  <c r="BN148" i="2"/>
  <c r="Z160" i="2"/>
  <c r="Z161" i="2" s="1"/>
  <c r="Z170" i="2"/>
  <c r="BN182" i="2"/>
  <c r="Z193" i="2"/>
  <c r="Z203" i="2"/>
  <c r="Z213" i="2"/>
  <c r="BN226" i="2"/>
  <c r="BN236" i="2"/>
  <c r="BN241" i="2"/>
  <c r="BN257" i="2"/>
  <c r="BN274" i="2"/>
  <c r="BN299" i="2"/>
  <c r="BN309" i="2"/>
  <c r="Y346" i="2"/>
  <c r="Y358" i="2"/>
  <c r="BN404" i="2"/>
  <c r="Y407" i="2"/>
  <c r="Z441" i="2"/>
  <c r="BN451" i="2"/>
  <c r="Z494" i="2"/>
  <c r="Z495" i="2" s="1"/>
  <c r="BN504" i="2"/>
  <c r="O524" i="2"/>
  <c r="Y59" i="2"/>
  <c r="Y363" i="2"/>
  <c r="Y469" i="2"/>
  <c r="Z486" i="2"/>
  <c r="Z489" i="2"/>
  <c r="BN499" i="2"/>
  <c r="Y508" i="2"/>
  <c r="P524" i="2"/>
  <c r="Z83" i="2"/>
  <c r="Z85" i="2" s="1"/>
  <c r="Z99" i="2"/>
  <c r="Z101" i="2" s="1"/>
  <c r="BN112" i="2"/>
  <c r="BN122" i="2"/>
  <c r="Z133" i="2"/>
  <c r="Z134" i="2" s="1"/>
  <c r="BP148" i="2"/>
  <c r="BN160" i="2"/>
  <c r="BN170" i="2"/>
  <c r="Y173" i="2"/>
  <c r="BP182" i="2"/>
  <c r="BN193" i="2"/>
  <c r="BN203" i="2"/>
  <c r="BN213" i="2"/>
  <c r="BP226" i="2"/>
  <c r="Z266" i="2"/>
  <c r="Z269" i="2" s="1"/>
  <c r="Y286" i="2"/>
  <c r="Z297" i="2"/>
  <c r="Z300" i="2" s="1"/>
  <c r="Z307" i="2"/>
  <c r="Z310" i="2" s="1"/>
  <c r="Z317" i="2"/>
  <c r="Y333" i="2"/>
  <c r="Z343" i="2"/>
  <c r="Z345" i="2" s="1"/>
  <c r="Z355" i="2"/>
  <c r="Y368" i="2"/>
  <c r="Z378" i="2"/>
  <c r="Z379" i="2" s="1"/>
  <c r="Z402" i="2"/>
  <c r="Y418" i="2"/>
  <c r="BN441" i="2"/>
  <c r="Z449" i="2"/>
  <c r="Z481" i="2"/>
  <c r="BN494" i="2"/>
  <c r="Q524" i="2"/>
  <c r="Y24" i="2"/>
  <c r="BN28" i="2"/>
  <c r="BN53" i="2"/>
  <c r="BN63" i="2"/>
  <c r="Y115" i="2"/>
  <c r="F9" i="2"/>
  <c r="Z31" i="2"/>
  <c r="BP47" i="2"/>
  <c r="Z56" i="2"/>
  <c r="BN68" i="2"/>
  <c r="Y71" i="2"/>
  <c r="BN78" i="2"/>
  <c r="Z89" i="2"/>
  <c r="Z92" i="2" s="1"/>
  <c r="Z105" i="2"/>
  <c r="Z109" i="2" s="1"/>
  <c r="BN127" i="2"/>
  <c r="Z138" i="2"/>
  <c r="Z139" i="2" s="1"/>
  <c r="BN165" i="2"/>
  <c r="BN198" i="2"/>
  <c r="BN208" i="2"/>
  <c r="Z216" i="2"/>
  <c r="BN229" i="2"/>
  <c r="BP246" i="2"/>
  <c r="BN249" i="2"/>
  <c r="BN260" i="2"/>
  <c r="Y269" i="2"/>
  <c r="BP280" i="2"/>
  <c r="BP294" i="2"/>
  <c r="Z322" i="2"/>
  <c r="Z324" i="2" s="1"/>
  <c r="Z327" i="2"/>
  <c r="Z332" i="2" s="1"/>
  <c r="BN337" i="2"/>
  <c r="Z350" i="2"/>
  <c r="Z357" i="2" s="1"/>
  <c r="Z360" i="2"/>
  <c r="Z362" i="2" s="1"/>
  <c r="BP375" i="2"/>
  <c r="Z397" i="2"/>
  <c r="Y408" i="2"/>
  <c r="BP434" i="2"/>
  <c r="Z444" i="2"/>
  <c r="Z464" i="2"/>
  <c r="Z474" i="2"/>
  <c r="BN486" i="2"/>
  <c r="BN489" i="2"/>
  <c r="Z511" i="2"/>
  <c r="Z512" i="2" s="1"/>
  <c r="R524" i="2"/>
  <c r="BN266" i="2"/>
  <c r="BN297" i="2"/>
  <c r="Y300" i="2"/>
  <c r="BN307" i="2"/>
  <c r="Y310" i="2"/>
  <c r="BN317" i="2"/>
  <c r="Y470" i="2"/>
  <c r="Z505" i="2"/>
  <c r="S524" i="2"/>
  <c r="H9" i="2"/>
  <c r="BN83" i="2"/>
  <c r="BN99" i="2"/>
  <c r="BP112" i="2"/>
  <c r="BN133" i="2"/>
  <c r="BP160" i="2"/>
  <c r="J9" i="2"/>
  <c r="Z43" i="2"/>
  <c r="Y48" i="2"/>
  <c r="Z76" i="2"/>
  <c r="Z80" i="2" s="1"/>
  <c r="Y92" i="2"/>
  <c r="Y174" i="2"/>
  <c r="Y189" i="2"/>
  <c r="BP208" i="2"/>
  <c r="Z227" i="2"/>
  <c r="Z237" i="2"/>
  <c r="Z242" i="2"/>
  <c r="Z247" i="2"/>
  <c r="Z252" i="2" s="1"/>
  <c r="Z258" i="2"/>
  <c r="Z275" i="2"/>
  <c r="Y281" i="2"/>
  <c r="Z289" i="2"/>
  <c r="Z290" i="2" s="1"/>
  <c r="Z335" i="2"/>
  <c r="Z338" i="2" s="1"/>
  <c r="Z370" i="2"/>
  <c r="Z371" i="2" s="1"/>
  <c r="Z405" i="2"/>
  <c r="Y419" i="2"/>
  <c r="Z429" i="2"/>
  <c r="Z430" i="2" s="1"/>
  <c r="Y435" i="2"/>
  <c r="Z452" i="2"/>
  <c r="BN474" i="2"/>
  <c r="BP486" i="2"/>
  <c r="Y500" i="2"/>
  <c r="BN511" i="2"/>
  <c r="T524" i="2"/>
  <c r="Y123" i="2"/>
  <c r="Y161" i="2"/>
  <c r="Y194" i="2"/>
  <c r="Y253" i="2"/>
  <c r="BP266" i="2"/>
  <c r="Y495" i="2"/>
  <c r="BN505" i="2"/>
  <c r="B524" i="2"/>
  <c r="U524" i="2"/>
  <c r="A10" i="2"/>
  <c r="Z54" i="2"/>
  <c r="Z64" i="2"/>
  <c r="BN76" i="2"/>
  <c r="BP89" i="2"/>
  <c r="BP105" i="2"/>
  <c r="Z113" i="2"/>
  <c r="Y128" i="2"/>
  <c r="BP138" i="2"/>
  <c r="Y150" i="2"/>
  <c r="Z171" i="2"/>
  <c r="Z204" i="2"/>
  <c r="Z214" i="2"/>
  <c r="BN227" i="2"/>
  <c r="BN237" i="2"/>
  <c r="BN242" i="2"/>
  <c r="BN247" i="2"/>
  <c r="BN258" i="2"/>
  <c r="Y261" i="2"/>
  <c r="BN275" i="2"/>
  <c r="BN289" i="2"/>
  <c r="Y311" i="2"/>
  <c r="BN335" i="2"/>
  <c r="Y338" i="2"/>
  <c r="BP397" i="2"/>
  <c r="Z416" i="2"/>
  <c r="Z418" i="2" s="1"/>
  <c r="BN429" i="2"/>
  <c r="Z442" i="2"/>
  <c r="Z453" i="2" s="1"/>
  <c r="BN452" i="2"/>
  <c r="Z462" i="2"/>
  <c r="Z469" i="2" s="1"/>
  <c r="Z472" i="2"/>
  <c r="Z487" i="2"/>
  <c r="BP511" i="2"/>
  <c r="C524" i="2"/>
  <c r="Y93" i="2"/>
  <c r="Y134" i="2"/>
  <c r="Y190" i="2"/>
  <c r="Y318" i="2"/>
  <c r="Y436" i="2"/>
  <c r="Y501" i="2"/>
  <c r="D524" i="2"/>
  <c r="W524" i="2"/>
  <c r="Y124" i="2"/>
  <c r="Y162" i="2"/>
  <c r="Y195" i="2"/>
  <c r="Y217" i="2"/>
  <c r="BN472" i="2"/>
  <c r="Y475" i="2"/>
  <c r="BN487" i="2"/>
  <c r="Y496" i="2"/>
  <c r="Y512" i="2"/>
  <c r="Y262" i="2"/>
  <c r="Y339" i="2"/>
  <c r="Z503" i="2"/>
  <c r="Z506" i="2"/>
  <c r="F524" i="2"/>
  <c r="Z498" i="2"/>
  <c r="G524" i="2"/>
  <c r="Z524" i="2"/>
  <c r="Y32" i="2"/>
  <c r="BN152" i="2"/>
  <c r="Z212" i="2"/>
  <c r="Y33" i="2"/>
  <c r="Z197" i="2"/>
  <c r="Z407" i="2" l="1"/>
  <c r="Z318" i="2"/>
  <c r="X517" i="2"/>
  <c r="Z32" i="2"/>
  <c r="Z123" i="2"/>
  <c r="Z65" i="2"/>
  <c r="Y515" i="2"/>
  <c r="Z276" i="2"/>
  <c r="Z261" i="2"/>
  <c r="Z44" i="2"/>
  <c r="Z173" i="2"/>
  <c r="Y518" i="2"/>
  <c r="Z238" i="2"/>
  <c r="Z115" i="2"/>
  <c r="Z233" i="2"/>
  <c r="Z194" i="2"/>
  <c r="Z205" i="2"/>
  <c r="Z58" i="2"/>
  <c r="Z507" i="2"/>
  <c r="Y516" i="2"/>
  <c r="Z217" i="2"/>
  <c r="Z243" i="2"/>
  <c r="Y514" i="2"/>
  <c r="Z490" i="2"/>
  <c r="Z500" i="2"/>
  <c r="Z475" i="2"/>
  <c r="Z483" i="2"/>
  <c r="Y517" i="2" l="1"/>
  <c r="Z519" i="2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<sst xmlns="http://schemas.openxmlformats.org/spreadsheetml/2006/main" count="3842" uniqueCount="818">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</sst>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497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45827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customHeight="1" x14ac:dyDescent="0.25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4838.3999999999996</v>
      </c>
      <c r="Y53" s="55">
        <f t="shared" si="6"/>
        <v>4838.4000000000005</v>
      </c>
      <c r="Z53" s="41">
        <f>IFERROR(IF(Y53=0,"",ROUNDUP(Y53/H53,0)*0.01898),"")</f>
        <v>8.5030400000000004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5033.2799999999988</v>
      </c>
      <c r="BN53" s="78">
        <f t="shared" si="8"/>
        <v>5033.2800000000007</v>
      </c>
      <c r="BO53" s="78">
        <f t="shared" si="9"/>
        <v>6.9999999999999991</v>
      </c>
      <c r="BP53" s="78">
        <f t="shared" si="10"/>
        <v>7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2970</v>
      </c>
      <c r="Y57" s="55">
        <f t="shared" si="6"/>
        <v>2970</v>
      </c>
      <c r="Z57" s="41">
        <f>IFERROR(IF(Y57=0,"",ROUNDUP(Y57/H57,0)*0.00902),"")</f>
        <v>5.9531999999999998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3108.6000000000004</v>
      </c>
      <c r="BN57" s="78">
        <f t="shared" si="8"/>
        <v>3108.6000000000004</v>
      </c>
      <c r="BO57" s="78">
        <f t="shared" si="9"/>
        <v>5</v>
      </c>
      <c r="BP57" s="78">
        <f t="shared" si="10"/>
        <v>5</v>
      </c>
    </row>
    <row r="58" spans="1:68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1108</v>
      </c>
      <c r="Y58" s="43">
        <f>IFERROR(Y52/H52,"0")+IFERROR(Y53/H53,"0")+IFERROR(Y54/H54,"0")+IFERROR(Y55/H55,"0")+IFERROR(Y56/H56,"0")+IFERROR(Y57/H57,"0")</f>
        <v>1108</v>
      </c>
      <c r="Z58" s="43">
        <f>IFERROR(IF(Z52="",0,Z52),"0")+IFERROR(IF(Z53="",0,Z53),"0")+IFERROR(IF(Z54="",0,Z54),"0")+IFERROR(IF(Z55="",0,Z55),"0")+IFERROR(IF(Z56="",0,Z56),"0")+IFERROR(IF(Z57="",0,Z57),"0")</f>
        <v>14.456240000000001</v>
      </c>
      <c r="AA58" s="67"/>
      <c r="AB58" s="67"/>
      <c r="AC58" s="67"/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7808.4</v>
      </c>
      <c r="Y59" s="43">
        <f>IFERROR(SUM(Y52:Y57),"0")</f>
        <v>7808.4000000000005</v>
      </c>
      <c r="Z59" s="42"/>
      <c r="AA59" s="67"/>
      <c r="AB59" s="67"/>
      <c r="AC59" s="67"/>
    </row>
    <row r="60" spans="1:68" ht="14.25" customHeight="1" x14ac:dyDescent="0.25">
      <c r="A60" s="654" t="s">
        <v>150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2760</v>
      </c>
      <c r="Y61" s="55">
        <f>IFERROR(IF(X61="",0,CEILING((X61/$H61),1)*$H61),"")</f>
        <v>2764.8</v>
      </c>
      <c r="Z61" s="41">
        <f>IFERROR(IF(Y61=0,"",ROUNDUP(Y61/H61,0)*0.01898),"")</f>
        <v>4.8588800000000001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2871.1666666666665</v>
      </c>
      <c r="BN61" s="78">
        <f>IFERROR(Y61*I61/H61,"0")</f>
        <v>2876.16</v>
      </c>
      <c r="BO61" s="78">
        <f>IFERROR(1/J61*(X61/H61),"0")</f>
        <v>3.9930555555555554</v>
      </c>
      <c r="BP61" s="78">
        <f>IFERROR(1/J61*(Y61/H61),"0")</f>
        <v>4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982.8</v>
      </c>
      <c r="Y64" s="55">
        <f>IFERROR(IF(X64="",0,CEILING((X64/$H64),1)*$H64),"")</f>
        <v>982.80000000000007</v>
      </c>
      <c r="Z64" s="41">
        <f>IFERROR(IF(Y64=0,"",ROUNDUP(Y64/H64,0)*0.00651),"")</f>
        <v>2.36964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1048.32</v>
      </c>
      <c r="BN64" s="78">
        <f>IFERROR(Y64*I64/H64,"0")</f>
        <v>1048.32</v>
      </c>
      <c r="BO64" s="78">
        <f>IFERROR(1/J64*(X64/H64),"0")</f>
        <v>1.9999999999999998</v>
      </c>
      <c r="BP64" s="78">
        <f>IFERROR(1/J64*(Y64/H64),"0")</f>
        <v>2</v>
      </c>
    </row>
    <row r="65" spans="1:68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619.55555555555543</v>
      </c>
      <c r="Y65" s="43">
        <f>IFERROR(Y61/H61,"0")+IFERROR(Y62/H62,"0")+IFERROR(Y63/H63,"0")+IFERROR(Y64/H64,"0")</f>
        <v>620</v>
      </c>
      <c r="Z65" s="43">
        <f>IFERROR(IF(Z61="",0,Z61),"0")+IFERROR(IF(Z62="",0,Z62),"0")+IFERROR(IF(Z63="",0,Z63),"0")+IFERROR(IF(Z64="",0,Z64),"0")</f>
        <v>7.2285199999999996</v>
      </c>
      <c r="AA65" s="67"/>
      <c r="AB65" s="67"/>
      <c r="AC65" s="67"/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3742.8</v>
      </c>
      <c r="Y66" s="43">
        <f>IFERROR(SUM(Y61:Y64),"0")</f>
        <v>3747.6000000000004</v>
      </c>
      <c r="Z66" s="42"/>
      <c r="AA66" s="67"/>
      <c r="AB66" s="67"/>
      <c r="AC66" s="67"/>
    </row>
    <row r="67" spans="1:68" ht="14.25" customHeight="1" x14ac:dyDescent="0.25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4" t="s">
        <v>185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3" t="s">
        <v>192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customHeight="1" x14ac:dyDescent="0.25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202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3" t="s">
        <v>215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customHeight="1" x14ac:dyDescent="0.25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4" t="s">
        <v>150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54" t="s">
        <v>185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53" t="s">
        <v>250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customHeight="1" x14ac:dyDescent="0.25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customHeight="1" x14ac:dyDescent="0.25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customHeight="1" x14ac:dyDescent="0.25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customHeight="1" x14ac:dyDescent="0.25">
      <c r="A159" s="654" t="s">
        <v>150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54" t="s">
        <v>312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53" t="s">
        <v>315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customHeight="1" x14ac:dyDescent="0.25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54" t="s">
        <v>150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54" t="s">
        <v>185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53" t="s">
        <v>376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customHeight="1" x14ac:dyDescent="0.25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54" t="s">
        <v>150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54" t="s">
        <v>399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75" t="s">
        <v>402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405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78" t="s">
        <v>411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53" t="s">
        <v>419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customHeight="1" x14ac:dyDescent="0.25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3" t="s">
        <v>435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customHeight="1" x14ac:dyDescent="0.25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446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3" t="s">
        <v>448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customHeight="1" x14ac:dyDescent="0.25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3" t="s">
        <v>458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customHeight="1" x14ac:dyDescent="0.25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3" t="s">
        <v>465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customHeight="1" x14ac:dyDescent="0.25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3" t="s">
        <v>470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customHeight="1" x14ac:dyDescent="0.25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3600</v>
      </c>
      <c r="Y313" s="55">
        <f>IFERROR(IF(X313="",0,CEILING((X313/$H313),1)*$H313),"")</f>
        <v>3603.6</v>
      </c>
      <c r="Z313" s="41">
        <f>IFERROR(IF(Y313=0,"",ROUNDUP(Y313/H313,0)*0.01898),"")</f>
        <v>8.7687600000000003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3836.7692307692314</v>
      </c>
      <c r="BN313" s="78">
        <f>IFERROR(Y313*I313/H313,"0")</f>
        <v>3840.6060000000002</v>
      </c>
      <c r="BO313" s="78">
        <f>IFERROR(1/J313*(X313/H313),"0")</f>
        <v>7.2115384615384617</v>
      </c>
      <c r="BP313" s="78">
        <f>IFERROR(1/J313*(Y313/H313),"0")</f>
        <v>7.21875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461.53846153846155</v>
      </c>
      <c r="Y318" s="43">
        <f>IFERROR(Y313/H313,"0")+IFERROR(Y314/H314,"0")+IFERROR(Y315/H315,"0")+IFERROR(Y316/H316,"0")+IFERROR(Y317/H317,"0")</f>
        <v>462</v>
      </c>
      <c r="Z318" s="43">
        <f>IFERROR(IF(Z313="",0,Z313),"0")+IFERROR(IF(Z314="",0,Z314),"0")+IFERROR(IF(Z315="",0,Z315),"0")+IFERROR(IF(Z316="",0,Z316),"0")+IFERROR(IF(Z317="",0,Z317),"0")</f>
        <v>8.7687600000000003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3600</v>
      </c>
      <c r="Y319" s="43">
        <f>IFERROR(SUM(Y313:Y317),"0")</f>
        <v>3603.6</v>
      </c>
      <c r="Z319" s="42"/>
      <c r="AA319" s="67"/>
      <c r="AB319" s="67"/>
      <c r="AC319" s="67"/>
    </row>
    <row r="320" spans="1:68" ht="14.25" customHeight="1" x14ac:dyDescent="0.25">
      <c r="A320" s="654" t="s">
        <v>185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customHeight="1" x14ac:dyDescent="0.25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customHeight="1" x14ac:dyDescent="0.25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customHeight="1" x14ac:dyDescent="0.25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2880</v>
      </c>
      <c r="Y351" s="55">
        <f t="shared" si="58"/>
        <v>2880</v>
      </c>
      <c r="Z351" s="41">
        <f>IFERROR(IF(Y351=0,"",ROUNDUP(Y351/H351,0)*0.02175),"")</f>
        <v>4.1760000000000002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2972.1600000000003</v>
      </c>
      <c r="BN351" s="78">
        <f t="shared" si="60"/>
        <v>2972.1600000000003</v>
      </c>
      <c r="BO351" s="78">
        <f t="shared" si="61"/>
        <v>4</v>
      </c>
      <c r="BP351" s="78">
        <f t="shared" si="62"/>
        <v>4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192</v>
      </c>
      <c r="Y357" s="43">
        <f>IFERROR(Y350/H350,"0")+IFERROR(Y351/H351,"0")+IFERROR(Y352/H352,"0")+IFERROR(Y353/H353,"0")+IFERROR(Y354/H354,"0")+IFERROR(Y355/H355,"0")+IFERROR(Y356/H356,"0")</f>
        <v>192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4.1760000000000002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2880</v>
      </c>
      <c r="Y358" s="43">
        <f>IFERROR(SUM(Y350:Y356),"0")</f>
        <v>2880</v>
      </c>
      <c r="Z358" s="42"/>
      <c r="AA358" s="67"/>
      <c r="AB358" s="67"/>
      <c r="AC358" s="67"/>
    </row>
    <row r="359" spans="1:68" ht="14.25" customHeight="1" x14ac:dyDescent="0.25">
      <c r="A359" s="654" t="s">
        <v>150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54" t="s">
        <v>185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customHeight="1" x14ac:dyDescent="0.25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54" t="s">
        <v>185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customHeight="1" x14ac:dyDescent="0.25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customHeight="1" x14ac:dyDescent="0.25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customHeight="1" x14ac:dyDescent="0.25">
      <c r="A415" s="654" t="s">
        <v>150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customHeight="1" x14ac:dyDescent="0.25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customHeight="1" x14ac:dyDescent="0.25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customHeight="1" x14ac:dyDescent="0.25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customHeight="1" x14ac:dyDescent="0.25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customHeight="1" x14ac:dyDescent="0.25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customHeight="1" x14ac:dyDescent="0.25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customHeight="1" x14ac:dyDescent="0.25">
      <c r="A455" s="654" t="s">
        <v>150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customHeight="1" x14ac:dyDescent="0.25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customHeight="1" x14ac:dyDescent="0.25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customHeight="1" x14ac:dyDescent="0.25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customHeight="1" x14ac:dyDescent="0.25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customHeight="1" x14ac:dyDescent="0.25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54" t="s">
        <v>150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customHeight="1" x14ac:dyDescent="0.25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 x14ac:dyDescent="0.25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customHeight="1" x14ac:dyDescent="0.25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customHeight="1" x14ac:dyDescent="0.25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654" t="s">
        <v>185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customHeight="1" x14ac:dyDescent="0.25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 x14ac:dyDescent="0.25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customHeight="1" x14ac:dyDescent="0.25">
      <c r="A510" s="654" t="s">
        <v>150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customHeight="1" x14ac:dyDescent="0.25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18031.2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18039.599999999999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18870.295897435895</v>
      </c>
      <c r="Y515" s="43">
        <f>IFERROR(SUM(BN22:BN511),"0")</f>
        <v>18879.126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30</v>
      </c>
      <c r="Y516" s="44">
        <f>ROUNDUP(SUM(BP22:BP511),0)</f>
        <v>30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19620.295897435895</v>
      </c>
      <c r="Y517" s="43">
        <f>GrossWeightTotalR+PalletQtyTotalR*25</f>
        <v>19629.126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2381.0940170940171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2382</v>
      </c>
      <c r="Z518" s="42"/>
      <c r="AA518" s="67"/>
      <c r="AB518" s="67"/>
      <c r="AC518" s="67"/>
    </row>
    <row r="519" spans="1:32" ht="14.25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34.629519999999999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274</v>
      </c>
      <c r="J521" s="912" t="s">
        <v>274</v>
      </c>
      <c r="K521" s="912" t="s">
        <v>274</v>
      </c>
      <c r="L521" s="912" t="s">
        <v>274</v>
      </c>
      <c r="M521" s="912" t="s">
        <v>274</v>
      </c>
      <c r="N521" s="917"/>
      <c r="O521" s="912" t="s">
        <v>274</v>
      </c>
      <c r="P521" s="912" t="s">
        <v>274</v>
      </c>
      <c r="Q521" s="912" t="s">
        <v>274</v>
      </c>
      <c r="R521" s="912" t="s">
        <v>274</v>
      </c>
      <c r="S521" s="912" t="s">
        <v>274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192</v>
      </c>
      <c r="F522" s="912" t="s">
        <v>215</v>
      </c>
      <c r="G522" s="912" t="s">
        <v>250</v>
      </c>
      <c r="H522" s="912" t="s">
        <v>112</v>
      </c>
      <c r="I522" s="912" t="s">
        <v>275</v>
      </c>
      <c r="J522" s="912" t="s">
        <v>315</v>
      </c>
      <c r="K522" s="912" t="s">
        <v>376</v>
      </c>
      <c r="L522" s="912" t="s">
        <v>419</v>
      </c>
      <c r="M522" s="912" t="s">
        <v>435</v>
      </c>
      <c r="N522" s="1"/>
      <c r="O522" s="912" t="s">
        <v>448</v>
      </c>
      <c r="P522" s="912" t="s">
        <v>458</v>
      </c>
      <c r="Q522" s="912" t="s">
        <v>465</v>
      </c>
      <c r="R522" s="912" t="s">
        <v>470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11556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3603.6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2880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2025-06-17T07:50:40Z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