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D9EC7D9-3E14-45B3-A800-E6F7778311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2" l="1"/>
  <c r="X512" i="2"/>
  <c r="BO511" i="2"/>
  <c r="BM511" i="2"/>
  <c r="Y511" i="2"/>
  <c r="X508" i="2"/>
  <c r="X507" i="2"/>
  <c r="BO506" i="2"/>
  <c r="BM506" i="2"/>
  <c r="Y506" i="2"/>
  <c r="BN506" i="2" s="1"/>
  <c r="BO505" i="2"/>
  <c r="BM505" i="2"/>
  <c r="Y505" i="2"/>
  <c r="BP505" i="2" s="1"/>
  <c r="BO504" i="2"/>
  <c r="BM504" i="2"/>
  <c r="Y504" i="2"/>
  <c r="BP504" i="2" s="1"/>
  <c r="BO503" i="2"/>
  <c r="BM503" i="2"/>
  <c r="Y503" i="2"/>
  <c r="BN503" i="2" s="1"/>
  <c r="X501" i="2"/>
  <c r="X500" i="2"/>
  <c r="BO499" i="2"/>
  <c r="BM499" i="2"/>
  <c r="Y499" i="2"/>
  <c r="BP499" i="2" s="1"/>
  <c r="BO498" i="2"/>
  <c r="BM498" i="2"/>
  <c r="Y498" i="2"/>
  <c r="BN498" i="2" s="1"/>
  <c r="X496" i="2"/>
  <c r="X495" i="2"/>
  <c r="BO494" i="2"/>
  <c r="BM494" i="2"/>
  <c r="Y494" i="2"/>
  <c r="BP494" i="2" s="1"/>
  <c r="BO493" i="2"/>
  <c r="BM493" i="2"/>
  <c r="Y493" i="2"/>
  <c r="Z493" i="2" s="1"/>
  <c r="X491" i="2"/>
  <c r="X490" i="2"/>
  <c r="BO489" i="2"/>
  <c r="BM489" i="2"/>
  <c r="Y489" i="2"/>
  <c r="BP489" i="2" s="1"/>
  <c r="BO488" i="2"/>
  <c r="BM488" i="2"/>
  <c r="Y488" i="2"/>
  <c r="Z488" i="2" s="1"/>
  <c r="BO487" i="2"/>
  <c r="BM487" i="2"/>
  <c r="Y487" i="2"/>
  <c r="BO486" i="2"/>
  <c r="BM486" i="2"/>
  <c r="Y486" i="2"/>
  <c r="X484" i="2"/>
  <c r="X483" i="2"/>
  <c r="BO482" i="2"/>
  <c r="BM482" i="2"/>
  <c r="Y482" i="2"/>
  <c r="Z482" i="2" s="1"/>
  <c r="BP481" i="2"/>
  <c r="BO481" i="2"/>
  <c r="BM481" i="2"/>
  <c r="Y481" i="2"/>
  <c r="BN481" i="2" s="1"/>
  <c r="BO480" i="2"/>
  <c r="BM480" i="2"/>
  <c r="Y480" i="2"/>
  <c r="AA524" i="2" s="1"/>
  <c r="X476" i="2"/>
  <c r="X475" i="2"/>
  <c r="BO474" i="2"/>
  <c r="BM474" i="2"/>
  <c r="Y474" i="2"/>
  <c r="BP474" i="2" s="1"/>
  <c r="P474" i="2"/>
  <c r="BO473" i="2"/>
  <c r="BM473" i="2"/>
  <c r="Y473" i="2"/>
  <c r="Z473" i="2" s="1"/>
  <c r="P473" i="2"/>
  <c r="BO472" i="2"/>
  <c r="BM472" i="2"/>
  <c r="Y472" i="2"/>
  <c r="P472" i="2"/>
  <c r="X470" i="2"/>
  <c r="X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P466" i="2"/>
  <c r="BO465" i="2"/>
  <c r="BM465" i="2"/>
  <c r="Z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Z463" i="2" s="1"/>
  <c r="P463" i="2"/>
  <c r="BP462" i="2"/>
  <c r="BO462" i="2"/>
  <c r="BM462" i="2"/>
  <c r="Y462" i="2"/>
  <c r="BN462" i="2" s="1"/>
  <c r="P462" i="2"/>
  <c r="X460" i="2"/>
  <c r="X459" i="2"/>
  <c r="BO458" i="2"/>
  <c r="BM458" i="2"/>
  <c r="Y458" i="2"/>
  <c r="Z458" i="2" s="1"/>
  <c r="P458" i="2"/>
  <c r="BO457" i="2"/>
  <c r="BM457" i="2"/>
  <c r="Z457" i="2"/>
  <c r="Y457" i="2"/>
  <c r="BN457" i="2" s="1"/>
  <c r="P457" i="2"/>
  <c r="BO456" i="2"/>
  <c r="BN456" i="2"/>
  <c r="BM456" i="2"/>
  <c r="Z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P450" i="2"/>
  <c r="BP449" i="2"/>
  <c r="BO449" i="2"/>
  <c r="BM449" i="2"/>
  <c r="Y449" i="2"/>
  <c r="BN449" i="2" s="1"/>
  <c r="P449" i="2"/>
  <c r="BO448" i="2"/>
  <c r="BM448" i="2"/>
  <c r="Y448" i="2"/>
  <c r="Z448" i="2" s="1"/>
  <c r="P448" i="2"/>
  <c r="BO447" i="2"/>
  <c r="BM447" i="2"/>
  <c r="Z447" i="2"/>
  <c r="Y447" i="2"/>
  <c r="BN447" i="2" s="1"/>
  <c r="P447" i="2"/>
  <c r="BO446" i="2"/>
  <c r="BN446" i="2"/>
  <c r="BM446" i="2"/>
  <c r="Z446" i="2"/>
  <c r="Y446" i="2"/>
  <c r="BP446" i="2" s="1"/>
  <c r="P446" i="2"/>
  <c r="BO445" i="2"/>
  <c r="BM445" i="2"/>
  <c r="Y445" i="2"/>
  <c r="P445" i="2"/>
  <c r="BO444" i="2"/>
  <c r="BM444" i="2"/>
  <c r="Y444" i="2"/>
  <c r="BP444" i="2" s="1"/>
  <c r="P444" i="2"/>
  <c r="BO443" i="2"/>
  <c r="BM443" i="2"/>
  <c r="Y443" i="2"/>
  <c r="P443" i="2"/>
  <c r="BP442" i="2"/>
  <c r="BO442" i="2"/>
  <c r="BM442" i="2"/>
  <c r="Y442" i="2"/>
  <c r="BN442" i="2" s="1"/>
  <c r="P442" i="2"/>
  <c r="BO441" i="2"/>
  <c r="BM441" i="2"/>
  <c r="Y441" i="2"/>
  <c r="BP441" i="2" s="1"/>
  <c r="P441" i="2"/>
  <c r="BO440" i="2"/>
  <c r="BM440" i="2"/>
  <c r="Y440" i="2"/>
  <c r="P440" i="2"/>
  <c r="X436" i="2"/>
  <c r="X435" i="2"/>
  <c r="BO434" i="2"/>
  <c r="BN434" i="2"/>
  <c r="BM434" i="2"/>
  <c r="Z434" i="2"/>
  <c r="Z435" i="2" s="1"/>
  <c r="Y434" i="2"/>
  <c r="Y524" i="2" s="1"/>
  <c r="P434" i="2"/>
  <c r="X431" i="2"/>
  <c r="Y430" i="2"/>
  <c r="X430" i="2"/>
  <c r="BP429" i="2"/>
  <c r="BO429" i="2"/>
  <c r="BM429" i="2"/>
  <c r="Y429" i="2"/>
  <c r="X524" i="2" s="1"/>
  <c r="P429" i="2"/>
  <c r="X426" i="2"/>
  <c r="X425" i="2"/>
  <c r="BO424" i="2"/>
  <c r="BM424" i="2"/>
  <c r="Y424" i="2"/>
  <c r="P424" i="2"/>
  <c r="BP423" i="2"/>
  <c r="BO423" i="2"/>
  <c r="BN423" i="2"/>
  <c r="BM423" i="2"/>
  <c r="Z423" i="2"/>
  <c r="Y423" i="2"/>
  <c r="P423" i="2"/>
  <c r="BO422" i="2"/>
  <c r="BM422" i="2"/>
  <c r="Y422" i="2"/>
  <c r="P422" i="2"/>
  <c r="BP421" i="2"/>
  <c r="BO421" i="2"/>
  <c r="BN421" i="2"/>
  <c r="BM421" i="2"/>
  <c r="Z421" i="2"/>
  <c r="Y421" i="2"/>
  <c r="P421" i="2"/>
  <c r="X419" i="2"/>
  <c r="X418" i="2"/>
  <c r="BO417" i="2"/>
  <c r="BM417" i="2"/>
  <c r="Y417" i="2"/>
  <c r="P417" i="2"/>
  <c r="BP416" i="2"/>
  <c r="BO416" i="2"/>
  <c r="BM416" i="2"/>
  <c r="Y416" i="2"/>
  <c r="BN416" i="2" s="1"/>
  <c r="P416" i="2"/>
  <c r="X413" i="2"/>
  <c r="X412" i="2"/>
  <c r="BO411" i="2"/>
  <c r="BM411" i="2"/>
  <c r="Y411" i="2"/>
  <c r="Z411" i="2" s="1"/>
  <c r="P411" i="2"/>
  <c r="BO410" i="2"/>
  <c r="BM410" i="2"/>
  <c r="Z410" i="2"/>
  <c r="Z412" i="2" s="1"/>
  <c r="Y410" i="2"/>
  <c r="BN410" i="2" s="1"/>
  <c r="P410" i="2"/>
  <c r="X408" i="2"/>
  <c r="X407" i="2"/>
  <c r="BO406" i="2"/>
  <c r="BM406" i="2"/>
  <c r="Y406" i="2"/>
  <c r="Z406" i="2" s="1"/>
  <c r="P406" i="2"/>
  <c r="BO405" i="2"/>
  <c r="BM405" i="2"/>
  <c r="Y405" i="2"/>
  <c r="P405" i="2"/>
  <c r="BO404" i="2"/>
  <c r="BM404" i="2"/>
  <c r="Y404" i="2"/>
  <c r="BP404" i="2" s="1"/>
  <c r="P404" i="2"/>
  <c r="BO403" i="2"/>
  <c r="BM403" i="2"/>
  <c r="Y403" i="2"/>
  <c r="P403" i="2"/>
  <c r="BP402" i="2"/>
  <c r="BO402" i="2"/>
  <c r="BM402" i="2"/>
  <c r="Y402" i="2"/>
  <c r="BN402" i="2" s="1"/>
  <c r="P402" i="2"/>
  <c r="BO401" i="2"/>
  <c r="BM401" i="2"/>
  <c r="Y401" i="2"/>
  <c r="Z401" i="2" s="1"/>
  <c r="P401" i="2"/>
  <c r="BO400" i="2"/>
  <c r="BM400" i="2"/>
  <c r="Z400" i="2"/>
  <c r="Y400" i="2"/>
  <c r="BN400" i="2" s="1"/>
  <c r="P400" i="2"/>
  <c r="BO399" i="2"/>
  <c r="BN399" i="2"/>
  <c r="BM399" i="2"/>
  <c r="Z399" i="2"/>
  <c r="Y399" i="2"/>
  <c r="BP399" i="2" s="1"/>
  <c r="P399" i="2"/>
  <c r="BO398" i="2"/>
  <c r="BM398" i="2"/>
  <c r="Y398" i="2"/>
  <c r="P398" i="2"/>
  <c r="BO397" i="2"/>
  <c r="BM397" i="2"/>
  <c r="Y397" i="2"/>
  <c r="P397" i="2"/>
  <c r="X393" i="2"/>
  <c r="X392" i="2"/>
  <c r="BO391" i="2"/>
  <c r="BN391" i="2"/>
  <c r="BM391" i="2"/>
  <c r="Z391" i="2"/>
  <c r="Z392" i="2" s="1"/>
  <c r="Y391" i="2"/>
  <c r="BP391" i="2" s="1"/>
  <c r="P391" i="2"/>
  <c r="X389" i="2"/>
  <c r="X388" i="2"/>
  <c r="BO387" i="2"/>
  <c r="BM387" i="2"/>
  <c r="Y387" i="2"/>
  <c r="P387" i="2"/>
  <c r="BP386" i="2"/>
  <c r="BO386" i="2"/>
  <c r="BN386" i="2"/>
  <c r="BM386" i="2"/>
  <c r="Z386" i="2"/>
  <c r="Y386" i="2"/>
  <c r="P386" i="2"/>
  <c r="X384" i="2"/>
  <c r="X383" i="2"/>
  <c r="BO382" i="2"/>
  <c r="BM382" i="2"/>
  <c r="Y382" i="2"/>
  <c r="P382" i="2"/>
  <c r="X380" i="2"/>
  <c r="X379" i="2"/>
  <c r="BO378" i="2"/>
  <c r="BM378" i="2"/>
  <c r="Y378" i="2"/>
  <c r="P378" i="2"/>
  <c r="BO377" i="2"/>
  <c r="BM377" i="2"/>
  <c r="Y377" i="2"/>
  <c r="Z377" i="2" s="1"/>
  <c r="P377" i="2"/>
  <c r="BP376" i="2"/>
  <c r="BO376" i="2"/>
  <c r="BM376" i="2"/>
  <c r="Y376" i="2"/>
  <c r="P376" i="2"/>
  <c r="BO375" i="2"/>
  <c r="BM375" i="2"/>
  <c r="Y375" i="2"/>
  <c r="P375" i="2"/>
  <c r="X372" i="2"/>
  <c r="X371" i="2"/>
  <c r="BO370" i="2"/>
  <c r="BM370" i="2"/>
  <c r="Y370" i="2"/>
  <c r="P370" i="2"/>
  <c r="X368" i="2"/>
  <c r="X367" i="2"/>
  <c r="BO366" i="2"/>
  <c r="BM366" i="2"/>
  <c r="Z366" i="2"/>
  <c r="Y366" i="2"/>
  <c r="BN366" i="2" s="1"/>
  <c r="P366" i="2"/>
  <c r="BO365" i="2"/>
  <c r="BM365" i="2"/>
  <c r="Y365" i="2"/>
  <c r="P365" i="2"/>
  <c r="X363" i="2"/>
  <c r="X362" i="2"/>
  <c r="BO361" i="2"/>
  <c r="BM361" i="2"/>
  <c r="Z361" i="2"/>
  <c r="Y361" i="2"/>
  <c r="BN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P356" i="2"/>
  <c r="BP355" i="2"/>
  <c r="BO355" i="2"/>
  <c r="BM355" i="2"/>
  <c r="Y355" i="2"/>
  <c r="BN355" i="2" s="1"/>
  <c r="P355" i="2"/>
  <c r="BO354" i="2"/>
  <c r="BM354" i="2"/>
  <c r="Y354" i="2"/>
  <c r="Z354" i="2" s="1"/>
  <c r="P354" i="2"/>
  <c r="BO353" i="2"/>
  <c r="BM353" i="2"/>
  <c r="Z353" i="2"/>
  <c r="Y353" i="2"/>
  <c r="BN353" i="2" s="1"/>
  <c r="P353" i="2"/>
  <c r="BO352" i="2"/>
  <c r="BN352" i="2"/>
  <c r="BM352" i="2"/>
  <c r="Z352" i="2"/>
  <c r="Y352" i="2"/>
  <c r="BP352" i="2" s="1"/>
  <c r="P352" i="2"/>
  <c r="BO351" i="2"/>
  <c r="BM351" i="2"/>
  <c r="Y351" i="2"/>
  <c r="P351" i="2"/>
  <c r="BO350" i="2"/>
  <c r="BM350" i="2"/>
  <c r="Y350" i="2"/>
  <c r="BP350" i="2" s="1"/>
  <c r="P350" i="2"/>
  <c r="X346" i="2"/>
  <c r="X345" i="2"/>
  <c r="BO344" i="2"/>
  <c r="BN344" i="2"/>
  <c r="BM344" i="2"/>
  <c r="Z344" i="2"/>
  <c r="Y344" i="2"/>
  <c r="BP344" i="2" s="1"/>
  <c r="P344" i="2"/>
  <c r="BO343" i="2"/>
  <c r="BM343" i="2"/>
  <c r="Y343" i="2"/>
  <c r="P343" i="2"/>
  <c r="BO342" i="2"/>
  <c r="BM342" i="2"/>
  <c r="Y342" i="2"/>
  <c r="Z342" i="2" s="1"/>
  <c r="P342" i="2"/>
  <c r="X339" i="2"/>
  <c r="X338" i="2"/>
  <c r="BO337" i="2"/>
  <c r="BM337" i="2"/>
  <c r="Z337" i="2"/>
  <c r="Y337" i="2"/>
  <c r="BP337" i="2" s="1"/>
  <c r="P337" i="2"/>
  <c r="BO336" i="2"/>
  <c r="BM336" i="2"/>
  <c r="Y336" i="2"/>
  <c r="Z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P330" i="2"/>
  <c r="BO330" i="2"/>
  <c r="BN330" i="2"/>
  <c r="BM330" i="2"/>
  <c r="Z330" i="2"/>
  <c r="Y330" i="2"/>
  <c r="P330" i="2"/>
  <c r="BO329" i="2"/>
  <c r="BM329" i="2"/>
  <c r="Y329" i="2"/>
  <c r="BO328" i="2"/>
  <c r="BN328" i="2"/>
  <c r="BM328" i="2"/>
  <c r="Z328" i="2"/>
  <c r="Y328" i="2"/>
  <c r="BP328" i="2" s="1"/>
  <c r="BO327" i="2"/>
  <c r="BM327" i="2"/>
  <c r="Y327" i="2"/>
  <c r="BP327" i="2" s="1"/>
  <c r="X325" i="2"/>
  <c r="X324" i="2"/>
  <c r="BO323" i="2"/>
  <c r="BM323" i="2"/>
  <c r="Y323" i="2"/>
  <c r="P323" i="2"/>
  <c r="BO322" i="2"/>
  <c r="BM322" i="2"/>
  <c r="Y322" i="2"/>
  <c r="BP322" i="2" s="1"/>
  <c r="P322" i="2"/>
  <c r="BO321" i="2"/>
  <c r="BM321" i="2"/>
  <c r="Y321" i="2"/>
  <c r="Y325" i="2" s="1"/>
  <c r="P321" i="2"/>
  <c r="X319" i="2"/>
  <c r="X318" i="2"/>
  <c r="BO317" i="2"/>
  <c r="BM317" i="2"/>
  <c r="Y317" i="2"/>
  <c r="BP317" i="2" s="1"/>
  <c r="P317" i="2"/>
  <c r="BO316" i="2"/>
  <c r="BM316" i="2"/>
  <c r="Y316" i="2"/>
  <c r="Z316" i="2" s="1"/>
  <c r="P316" i="2"/>
  <c r="BO315" i="2"/>
  <c r="BM315" i="2"/>
  <c r="Z315" i="2"/>
  <c r="Y315" i="2"/>
  <c r="BN315" i="2" s="1"/>
  <c r="P315" i="2"/>
  <c r="BO314" i="2"/>
  <c r="BN314" i="2"/>
  <c r="BM314" i="2"/>
  <c r="Z314" i="2"/>
  <c r="Y314" i="2"/>
  <c r="BP314" i="2" s="1"/>
  <c r="P314" i="2"/>
  <c r="BO313" i="2"/>
  <c r="BM313" i="2"/>
  <c r="Y313" i="2"/>
  <c r="BN313" i="2" s="1"/>
  <c r="P313" i="2"/>
  <c r="X311" i="2"/>
  <c r="X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Z306" i="2" s="1"/>
  <c r="P306" i="2"/>
  <c r="BO305" i="2"/>
  <c r="BM305" i="2"/>
  <c r="Y305" i="2"/>
  <c r="BN305" i="2" s="1"/>
  <c r="P305" i="2"/>
  <c r="BO304" i="2"/>
  <c r="BM304" i="2"/>
  <c r="Y304" i="2"/>
  <c r="BP304" i="2" s="1"/>
  <c r="P304" i="2"/>
  <c r="BO303" i="2"/>
  <c r="BM303" i="2"/>
  <c r="Z303" i="2"/>
  <c r="Y303" i="2"/>
  <c r="BN303" i="2" s="1"/>
  <c r="P303" i="2"/>
  <c r="X301" i="2"/>
  <c r="X300" i="2"/>
  <c r="BO299" i="2"/>
  <c r="BM299" i="2"/>
  <c r="Y299" i="2"/>
  <c r="BP299" i="2" s="1"/>
  <c r="P299" i="2"/>
  <c r="BO298" i="2"/>
  <c r="BN298" i="2"/>
  <c r="BM298" i="2"/>
  <c r="Z298" i="2"/>
  <c r="Y298" i="2"/>
  <c r="BP298" i="2" s="1"/>
  <c r="P298" i="2"/>
  <c r="BO297" i="2"/>
  <c r="BM297" i="2"/>
  <c r="Y297" i="2"/>
  <c r="BP297" i="2" s="1"/>
  <c r="P297" i="2"/>
  <c r="BO296" i="2"/>
  <c r="BM296" i="2"/>
  <c r="Y296" i="2"/>
  <c r="Z296" i="2" s="1"/>
  <c r="P296" i="2"/>
  <c r="BO295" i="2"/>
  <c r="BM295" i="2"/>
  <c r="Z295" i="2"/>
  <c r="Y295" i="2"/>
  <c r="BN295" i="2" s="1"/>
  <c r="P295" i="2"/>
  <c r="BO294" i="2"/>
  <c r="BN294" i="2"/>
  <c r="BM294" i="2"/>
  <c r="Z294" i="2"/>
  <c r="Y294" i="2"/>
  <c r="Y301" i="2" s="1"/>
  <c r="P294" i="2"/>
  <c r="X291" i="2"/>
  <c r="X290" i="2"/>
  <c r="BO289" i="2"/>
  <c r="BM289" i="2"/>
  <c r="Y289" i="2"/>
  <c r="BP289" i="2" s="1"/>
  <c r="P289" i="2"/>
  <c r="X286" i="2"/>
  <c r="X285" i="2"/>
  <c r="BO284" i="2"/>
  <c r="BM284" i="2"/>
  <c r="Z284" i="2"/>
  <c r="Z285" i="2" s="1"/>
  <c r="Y284" i="2"/>
  <c r="BN284" i="2" s="1"/>
  <c r="P284" i="2"/>
  <c r="X282" i="2"/>
  <c r="X281" i="2"/>
  <c r="BO280" i="2"/>
  <c r="BM280" i="2"/>
  <c r="Y280" i="2"/>
  <c r="Y282" i="2" s="1"/>
  <c r="P280" i="2"/>
  <c r="X277" i="2"/>
  <c r="X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N273" i="2"/>
  <c r="BM273" i="2"/>
  <c r="Z273" i="2"/>
  <c r="Y273" i="2"/>
  <c r="BP273" i="2" s="1"/>
  <c r="P273" i="2"/>
  <c r="X270" i="2"/>
  <c r="X269" i="2"/>
  <c r="BO268" i="2"/>
  <c r="BM268" i="2"/>
  <c r="Y268" i="2"/>
  <c r="BP268" i="2" s="1"/>
  <c r="BO267" i="2"/>
  <c r="BN267" i="2"/>
  <c r="BM267" i="2"/>
  <c r="Z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X262" i="2"/>
  <c r="X261" i="2"/>
  <c r="BO260" i="2"/>
  <c r="BM260" i="2"/>
  <c r="Y260" i="2"/>
  <c r="BP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P256" i="2" s="1"/>
  <c r="P256" i="2"/>
  <c r="X253" i="2"/>
  <c r="X252" i="2"/>
  <c r="BP251" i="2"/>
  <c r="BO251" i="2"/>
  <c r="BN251" i="2"/>
  <c r="BM251" i="2"/>
  <c r="Z251" i="2"/>
  <c r="Y251" i="2"/>
  <c r="P251" i="2"/>
  <c r="BO250" i="2"/>
  <c r="BM250" i="2"/>
  <c r="Y250" i="2"/>
  <c r="BP250" i="2" s="1"/>
  <c r="P250" i="2"/>
  <c r="BO249" i="2"/>
  <c r="BM249" i="2"/>
  <c r="Z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BO246" i="2"/>
  <c r="BM246" i="2"/>
  <c r="Y246" i="2"/>
  <c r="Y252" i="2" s="1"/>
  <c r="P246" i="2"/>
  <c r="X244" i="2"/>
  <c r="X243" i="2"/>
  <c r="BO242" i="2"/>
  <c r="BM242" i="2"/>
  <c r="Y242" i="2"/>
  <c r="BP242" i="2" s="1"/>
  <c r="P242" i="2"/>
  <c r="BO241" i="2"/>
  <c r="BM241" i="2"/>
  <c r="Y241" i="2"/>
  <c r="BP241" i="2" s="1"/>
  <c r="X239" i="2"/>
  <c r="X238" i="2"/>
  <c r="BO237" i="2"/>
  <c r="BM237" i="2"/>
  <c r="Y237" i="2"/>
  <c r="BP237" i="2" s="1"/>
  <c r="P237" i="2"/>
  <c r="BO236" i="2"/>
  <c r="BM236" i="2"/>
  <c r="Y236" i="2"/>
  <c r="BP236" i="2" s="1"/>
  <c r="P236" i="2"/>
  <c r="X234" i="2"/>
  <c r="X233" i="2"/>
  <c r="BP232" i="2"/>
  <c r="BO232" i="2"/>
  <c r="BN232" i="2"/>
  <c r="BM232" i="2"/>
  <c r="Z232" i="2"/>
  <c r="Y232" i="2"/>
  <c r="P232" i="2"/>
  <c r="BO231" i="2"/>
  <c r="BM231" i="2"/>
  <c r="Y231" i="2"/>
  <c r="BP231" i="2" s="1"/>
  <c r="P231" i="2"/>
  <c r="BP230" i="2"/>
  <c r="BO230" i="2"/>
  <c r="BN230" i="2"/>
  <c r="BM230" i="2"/>
  <c r="Z230" i="2"/>
  <c r="Y230" i="2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Y234" i="2" s="1"/>
  <c r="P226" i="2"/>
  <c r="X223" i="2"/>
  <c r="X222" i="2"/>
  <c r="BP221" i="2"/>
  <c r="BO221" i="2"/>
  <c r="BN221" i="2"/>
  <c r="BM221" i="2"/>
  <c r="Z221" i="2"/>
  <c r="Y221" i="2"/>
  <c r="P221" i="2"/>
  <c r="BO220" i="2"/>
  <c r="BM220" i="2"/>
  <c r="Y220" i="2"/>
  <c r="Y223" i="2" s="1"/>
  <c r="P220" i="2"/>
  <c r="X218" i="2"/>
  <c r="X217" i="2"/>
  <c r="BO216" i="2"/>
  <c r="BM216" i="2"/>
  <c r="Y216" i="2"/>
  <c r="BP216" i="2" s="1"/>
  <c r="P216" i="2"/>
  <c r="BO215" i="2"/>
  <c r="BM215" i="2"/>
  <c r="Y215" i="2"/>
  <c r="BP215" i="2" s="1"/>
  <c r="P215" i="2"/>
  <c r="BP214" i="2"/>
  <c r="BO214" i="2"/>
  <c r="BM214" i="2"/>
  <c r="Y214" i="2"/>
  <c r="BN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P210" i="2"/>
  <c r="BO210" i="2"/>
  <c r="BN210" i="2"/>
  <c r="BM210" i="2"/>
  <c r="Z210" i="2"/>
  <c r="Y210" i="2"/>
  <c r="P210" i="2"/>
  <c r="BO209" i="2"/>
  <c r="BM209" i="2"/>
  <c r="Y209" i="2"/>
  <c r="BP209" i="2" s="1"/>
  <c r="P209" i="2"/>
  <c r="BO208" i="2"/>
  <c r="BM208" i="2"/>
  <c r="Z208" i="2"/>
  <c r="Y208" i="2"/>
  <c r="P208" i="2"/>
  <c r="X206" i="2"/>
  <c r="X205" i="2"/>
  <c r="BO204" i="2"/>
  <c r="BM204" i="2"/>
  <c r="Y204" i="2"/>
  <c r="BN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P201" i="2"/>
  <c r="BO201" i="2"/>
  <c r="BN201" i="2"/>
  <c r="BM201" i="2"/>
  <c r="Z201" i="2"/>
  <c r="Y201" i="2"/>
  <c r="P201" i="2"/>
  <c r="BO200" i="2"/>
  <c r="BM200" i="2"/>
  <c r="Y200" i="2"/>
  <c r="BP200" i="2" s="1"/>
  <c r="P200" i="2"/>
  <c r="BP199" i="2"/>
  <c r="BO199" i="2"/>
  <c r="BN199" i="2"/>
  <c r="BM199" i="2"/>
  <c r="Z199" i="2"/>
  <c r="Y199" i="2"/>
  <c r="P199" i="2"/>
  <c r="BO198" i="2"/>
  <c r="BM198" i="2"/>
  <c r="Y198" i="2"/>
  <c r="BP198" i="2" s="1"/>
  <c r="P198" i="2"/>
  <c r="BO197" i="2"/>
  <c r="BM197" i="2"/>
  <c r="Y197" i="2"/>
  <c r="Y205" i="2" s="1"/>
  <c r="P197" i="2"/>
  <c r="X195" i="2"/>
  <c r="X194" i="2"/>
  <c r="BO193" i="2"/>
  <c r="BM193" i="2"/>
  <c r="Y193" i="2"/>
  <c r="BP193" i="2" s="1"/>
  <c r="P193" i="2"/>
  <c r="BO192" i="2"/>
  <c r="BM192" i="2"/>
  <c r="Y192" i="2"/>
  <c r="BN192" i="2" s="1"/>
  <c r="P192" i="2"/>
  <c r="X190" i="2"/>
  <c r="X189" i="2"/>
  <c r="BO188" i="2"/>
  <c r="BM188" i="2"/>
  <c r="Y188" i="2"/>
  <c r="BP188" i="2" s="1"/>
  <c r="P188" i="2"/>
  <c r="BO187" i="2"/>
  <c r="BM187" i="2"/>
  <c r="Z187" i="2"/>
  <c r="Y187" i="2"/>
  <c r="BN187" i="2" s="1"/>
  <c r="P187" i="2"/>
  <c r="X184" i="2"/>
  <c r="X183" i="2"/>
  <c r="BO182" i="2"/>
  <c r="BM182" i="2"/>
  <c r="Y182" i="2"/>
  <c r="Y184" i="2" s="1"/>
  <c r="P182" i="2"/>
  <c r="X180" i="2"/>
  <c r="X179" i="2"/>
  <c r="BP178" i="2"/>
  <c r="BO178" i="2"/>
  <c r="BN178" i="2"/>
  <c r="BM178" i="2"/>
  <c r="Z178" i="2"/>
  <c r="Y178" i="2"/>
  <c r="P178" i="2"/>
  <c r="BO177" i="2"/>
  <c r="BM177" i="2"/>
  <c r="Y177" i="2"/>
  <c r="BP177" i="2" s="1"/>
  <c r="P177" i="2"/>
  <c r="BP176" i="2"/>
  <c r="BO176" i="2"/>
  <c r="BN176" i="2"/>
  <c r="BM176" i="2"/>
  <c r="Z176" i="2"/>
  <c r="Y176" i="2"/>
  <c r="P176" i="2"/>
  <c r="X174" i="2"/>
  <c r="X173" i="2"/>
  <c r="BO172" i="2"/>
  <c r="BM172" i="2"/>
  <c r="Y172" i="2"/>
  <c r="BP172" i="2" s="1"/>
  <c r="P172" i="2"/>
  <c r="BP171" i="2"/>
  <c r="BO171" i="2"/>
  <c r="BM171" i="2"/>
  <c r="Y171" i="2"/>
  <c r="BN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BP168" i="2" s="1"/>
  <c r="P168" i="2"/>
  <c r="BP167" i="2"/>
  <c r="BO167" i="2"/>
  <c r="BN167" i="2"/>
  <c r="BM167" i="2"/>
  <c r="Z167" i="2"/>
  <c r="Y167" i="2"/>
  <c r="P167" i="2"/>
  <c r="BO166" i="2"/>
  <c r="BM166" i="2"/>
  <c r="Y166" i="2"/>
  <c r="BP166" i="2" s="1"/>
  <c r="P166" i="2"/>
  <c r="BO165" i="2"/>
  <c r="BM165" i="2"/>
  <c r="Z165" i="2"/>
  <c r="Y165" i="2"/>
  <c r="BP165" i="2" s="1"/>
  <c r="P165" i="2"/>
  <c r="BO164" i="2"/>
  <c r="BM164" i="2"/>
  <c r="Y164" i="2"/>
  <c r="Z164" i="2" s="1"/>
  <c r="P164" i="2"/>
  <c r="X162" i="2"/>
  <c r="X161" i="2"/>
  <c r="BO160" i="2"/>
  <c r="BM160" i="2"/>
  <c r="Y160" i="2"/>
  <c r="P160" i="2"/>
  <c r="X156" i="2"/>
  <c r="X155" i="2"/>
  <c r="BO154" i="2"/>
  <c r="BM154" i="2"/>
  <c r="Z154" i="2"/>
  <c r="Y154" i="2"/>
  <c r="BN154" i="2" s="1"/>
  <c r="P154" i="2"/>
  <c r="BO153" i="2"/>
  <c r="BN153" i="2"/>
  <c r="BM153" i="2"/>
  <c r="Z153" i="2"/>
  <c r="Y153" i="2"/>
  <c r="BP153" i="2" s="1"/>
  <c r="P153" i="2"/>
  <c r="BO152" i="2"/>
  <c r="BM152" i="2"/>
  <c r="Y152" i="2"/>
  <c r="Y155" i="2" s="1"/>
  <c r="P152" i="2"/>
  <c r="X150" i="2"/>
  <c r="X149" i="2"/>
  <c r="BO148" i="2"/>
  <c r="BM148" i="2"/>
  <c r="Y148" i="2"/>
  <c r="P148" i="2"/>
  <c r="X145" i="2"/>
  <c r="X144" i="2"/>
  <c r="BO143" i="2"/>
  <c r="BM143" i="2"/>
  <c r="Y143" i="2"/>
  <c r="BP143" i="2" s="1"/>
  <c r="P143" i="2"/>
  <c r="BP142" i="2"/>
  <c r="BO142" i="2"/>
  <c r="BN142" i="2"/>
  <c r="BM142" i="2"/>
  <c r="Z142" i="2"/>
  <c r="Y142" i="2"/>
  <c r="P142" i="2"/>
  <c r="X140" i="2"/>
  <c r="X139" i="2"/>
  <c r="BO138" i="2"/>
  <c r="BM138" i="2"/>
  <c r="Y138" i="2"/>
  <c r="P138" i="2"/>
  <c r="BO137" i="2"/>
  <c r="BM137" i="2"/>
  <c r="Y137" i="2"/>
  <c r="BP137" i="2" s="1"/>
  <c r="P137" i="2"/>
  <c r="Y135" i="2"/>
  <c r="X135" i="2"/>
  <c r="X134" i="2"/>
  <c r="BO133" i="2"/>
  <c r="BM133" i="2"/>
  <c r="Y133" i="2"/>
  <c r="BP133" i="2" s="1"/>
  <c r="P133" i="2"/>
  <c r="BO132" i="2"/>
  <c r="BM132" i="2"/>
  <c r="Y132" i="2"/>
  <c r="Z132" i="2" s="1"/>
  <c r="P132" i="2"/>
  <c r="X129" i="2"/>
  <c r="X128" i="2"/>
  <c r="BO127" i="2"/>
  <c r="BM127" i="2"/>
  <c r="Z127" i="2"/>
  <c r="Y127" i="2"/>
  <c r="BP127" i="2" s="1"/>
  <c r="P127" i="2"/>
  <c r="BO126" i="2"/>
  <c r="BM126" i="2"/>
  <c r="Y126" i="2"/>
  <c r="Z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N121" i="2" s="1"/>
  <c r="P121" i="2"/>
  <c r="BO120" i="2"/>
  <c r="BM120" i="2"/>
  <c r="Y120" i="2"/>
  <c r="BP120" i="2" s="1"/>
  <c r="P120" i="2"/>
  <c r="BP119" i="2"/>
  <c r="BO119" i="2"/>
  <c r="BN119" i="2"/>
  <c r="BM119" i="2"/>
  <c r="Z119" i="2"/>
  <c r="Y119" i="2"/>
  <c r="P119" i="2"/>
  <c r="BO118" i="2"/>
  <c r="BM118" i="2"/>
  <c r="Y118" i="2"/>
  <c r="BP118" i="2" s="1"/>
  <c r="P118" i="2"/>
  <c r="X116" i="2"/>
  <c r="X115" i="2"/>
  <c r="BP114" i="2"/>
  <c r="BO114" i="2"/>
  <c r="BN114" i="2"/>
  <c r="BM114" i="2"/>
  <c r="Z114" i="2"/>
  <c r="Y114" i="2"/>
  <c r="P114" i="2"/>
  <c r="BO113" i="2"/>
  <c r="BM113" i="2"/>
  <c r="Y113" i="2"/>
  <c r="BN113" i="2" s="1"/>
  <c r="P113" i="2"/>
  <c r="BO112" i="2"/>
  <c r="BM112" i="2"/>
  <c r="Y112" i="2"/>
  <c r="Y116" i="2" s="1"/>
  <c r="P112" i="2"/>
  <c r="X110" i="2"/>
  <c r="X109" i="2"/>
  <c r="BO108" i="2"/>
  <c r="BM108" i="2"/>
  <c r="Y108" i="2"/>
  <c r="BN108" i="2" s="1"/>
  <c r="P108" i="2"/>
  <c r="BO107" i="2"/>
  <c r="BM107" i="2"/>
  <c r="Y107" i="2"/>
  <c r="BP107" i="2" s="1"/>
  <c r="P107" i="2"/>
  <c r="BO106" i="2"/>
  <c r="BM106" i="2"/>
  <c r="Z106" i="2"/>
  <c r="Y106" i="2"/>
  <c r="BN106" i="2" s="1"/>
  <c r="P106" i="2"/>
  <c r="BO105" i="2"/>
  <c r="BM105" i="2"/>
  <c r="Y105" i="2"/>
  <c r="Y109" i="2" s="1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BN97" i="2" s="1"/>
  <c r="P97" i="2"/>
  <c r="BO96" i="2"/>
  <c r="BM96" i="2"/>
  <c r="Y96" i="2"/>
  <c r="BP96" i="2" s="1"/>
  <c r="P96" i="2"/>
  <c r="BO95" i="2"/>
  <c r="BM95" i="2"/>
  <c r="Z95" i="2"/>
  <c r="Y95" i="2"/>
  <c r="BN95" i="2" s="1"/>
  <c r="X93" i="2"/>
  <c r="X92" i="2"/>
  <c r="BO91" i="2"/>
  <c r="BM91" i="2"/>
  <c r="Y91" i="2"/>
  <c r="BP91" i="2" s="1"/>
  <c r="P91" i="2"/>
  <c r="BO90" i="2"/>
  <c r="BM90" i="2"/>
  <c r="Z90" i="2"/>
  <c r="Y90" i="2"/>
  <c r="BN90" i="2" s="1"/>
  <c r="P90" i="2"/>
  <c r="BO89" i="2"/>
  <c r="BM89" i="2"/>
  <c r="Y89" i="2"/>
  <c r="E524" i="2" s="1"/>
  <c r="P89" i="2"/>
  <c r="X86" i="2"/>
  <c r="X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P79" i="2"/>
  <c r="BO79" i="2"/>
  <c r="BN79" i="2"/>
  <c r="BM79" i="2"/>
  <c r="Z79" i="2"/>
  <c r="Y79" i="2"/>
  <c r="P79" i="2"/>
  <c r="BO78" i="2"/>
  <c r="BM78" i="2"/>
  <c r="Y78" i="2"/>
  <c r="BP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P70" i="2" s="1"/>
  <c r="P70" i="2"/>
  <c r="BP69" i="2"/>
  <c r="BO69" i="2"/>
  <c r="BN69" i="2"/>
  <c r="BM69" i="2"/>
  <c r="Z69" i="2"/>
  <c r="Y69" i="2"/>
  <c r="P69" i="2"/>
  <c r="BO68" i="2"/>
  <c r="BM68" i="2"/>
  <c r="Y68" i="2"/>
  <c r="BP68" i="2" s="1"/>
  <c r="P68" i="2"/>
  <c r="X66" i="2"/>
  <c r="X65" i="2"/>
  <c r="BP64" i="2"/>
  <c r="BO64" i="2"/>
  <c r="BM64" i="2"/>
  <c r="Y64" i="2"/>
  <c r="BN64" i="2" s="1"/>
  <c r="P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Y65" i="2" s="1"/>
  <c r="P61" i="2"/>
  <c r="X59" i="2"/>
  <c r="X58" i="2"/>
  <c r="BO57" i="2"/>
  <c r="BM57" i="2"/>
  <c r="Z57" i="2"/>
  <c r="Y57" i="2"/>
  <c r="BN57" i="2" s="1"/>
  <c r="P57" i="2"/>
  <c r="BO56" i="2"/>
  <c r="BM56" i="2"/>
  <c r="Y56" i="2"/>
  <c r="BP56" i="2" s="1"/>
  <c r="P56" i="2"/>
  <c r="BP55" i="2"/>
  <c r="BO55" i="2"/>
  <c r="BN55" i="2"/>
  <c r="BM55" i="2"/>
  <c r="Z55" i="2"/>
  <c r="Y55" i="2"/>
  <c r="P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N52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BP41" i="2" s="1"/>
  <c r="P41" i="2"/>
  <c r="Y37" i="2"/>
  <c r="X37" i="2"/>
  <c r="X36" i="2"/>
  <c r="BP35" i="2"/>
  <c r="BO35" i="2"/>
  <c r="BN35" i="2"/>
  <c r="BM35" i="2"/>
  <c r="Z35" i="2"/>
  <c r="Z36" i="2" s="1"/>
  <c r="Y35" i="2"/>
  <c r="Y36" i="2" s="1"/>
  <c r="P35" i="2"/>
  <c r="X33" i="2"/>
  <c r="X32" i="2"/>
  <c r="BO31" i="2"/>
  <c r="BM31" i="2"/>
  <c r="Y31" i="2"/>
  <c r="BP31" i="2" s="1"/>
  <c r="P31" i="2"/>
  <c r="BP30" i="2"/>
  <c r="BO30" i="2"/>
  <c r="BN30" i="2"/>
  <c r="BM30" i="2"/>
  <c r="Z30" i="2"/>
  <c r="Y30" i="2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P26" i="2" s="1"/>
  <c r="P26" i="2"/>
  <c r="X24" i="2"/>
  <c r="X514" i="2" s="1"/>
  <c r="X23" i="2"/>
  <c r="BO22" i="2"/>
  <c r="X516" i="2" s="1"/>
  <c r="BM22" i="2"/>
  <c r="Y22" i="2"/>
  <c r="BN22" i="2" s="1"/>
  <c r="H10" i="2"/>
  <c r="A9" i="2"/>
  <c r="F10" i="2" s="1"/>
  <c r="D7" i="2"/>
  <c r="Q6" i="2"/>
  <c r="P2" i="2"/>
  <c r="BN31" i="2" l="1"/>
  <c r="BN56" i="2"/>
  <c r="Y72" i="2"/>
  <c r="BN89" i="2"/>
  <c r="BP97" i="2"/>
  <c r="BN98" i="2"/>
  <c r="BP98" i="2"/>
  <c r="BN105" i="2"/>
  <c r="BP108" i="2"/>
  <c r="Y139" i="2"/>
  <c r="Y179" i="2"/>
  <c r="Y183" i="2"/>
  <c r="Y222" i="2"/>
  <c r="Y233" i="2"/>
  <c r="Y290" i="2"/>
  <c r="BP305" i="2"/>
  <c r="BN306" i="2"/>
  <c r="BP306" i="2"/>
  <c r="Y319" i="2"/>
  <c r="BN323" i="2"/>
  <c r="Z323" i="2"/>
  <c r="BP329" i="2"/>
  <c r="BN329" i="2"/>
  <c r="Z329" i="2"/>
  <c r="BN342" i="2"/>
  <c r="BP342" i="2"/>
  <c r="BN343" i="2"/>
  <c r="BP343" i="2"/>
  <c r="BN351" i="2"/>
  <c r="Z351" i="2"/>
  <c r="BP356" i="2"/>
  <c r="BN356" i="2"/>
  <c r="Z356" i="2"/>
  <c r="BN360" i="2"/>
  <c r="BP365" i="2"/>
  <c r="BN365" i="2"/>
  <c r="Z365" i="2"/>
  <c r="Z367" i="2" s="1"/>
  <c r="BN377" i="2"/>
  <c r="BP377" i="2"/>
  <c r="BN378" i="2"/>
  <c r="BP378" i="2"/>
  <c r="Z388" i="2"/>
  <c r="BP387" i="2"/>
  <c r="BN387" i="2"/>
  <c r="Z387" i="2"/>
  <c r="BN398" i="2"/>
  <c r="Z398" i="2"/>
  <c r="BP403" i="2"/>
  <c r="BN403" i="2"/>
  <c r="Z403" i="2"/>
  <c r="BN405" i="2"/>
  <c r="BP405" i="2"/>
  <c r="BP417" i="2"/>
  <c r="BN417" i="2"/>
  <c r="Z417" i="2"/>
  <c r="BN424" i="2"/>
  <c r="Z424" i="2"/>
  <c r="BN440" i="2"/>
  <c r="Z440" i="2"/>
  <c r="BN463" i="2"/>
  <c r="BP463" i="2"/>
  <c r="BN464" i="2"/>
  <c r="BP466" i="2"/>
  <c r="BN466" i="2"/>
  <c r="Z466" i="2"/>
  <c r="BN467" i="2"/>
  <c r="Z467" i="2"/>
  <c r="BN480" i="2"/>
  <c r="BP480" i="2"/>
  <c r="Y484" i="2"/>
  <c r="Y491" i="2"/>
  <c r="BP487" i="2"/>
  <c r="X515" i="2"/>
  <c r="X518" i="2"/>
  <c r="Z26" i="2"/>
  <c r="BN26" i="2"/>
  <c r="BN29" i="2"/>
  <c r="BP29" i="2"/>
  <c r="Z41" i="2"/>
  <c r="BN41" i="2"/>
  <c r="BP43" i="2"/>
  <c r="Y44" i="2"/>
  <c r="Z47" i="2"/>
  <c r="Z48" i="2" s="1"/>
  <c r="BN47" i="2"/>
  <c r="BP54" i="2"/>
  <c r="Z61" i="2"/>
  <c r="BN61" i="2"/>
  <c r="BP61" i="2"/>
  <c r="Z68" i="2"/>
  <c r="Z71" i="2" s="1"/>
  <c r="Z70" i="2"/>
  <c r="BN70" i="2"/>
  <c r="Z74" i="2"/>
  <c r="BN74" i="2"/>
  <c r="Z78" i="2"/>
  <c r="Z84" i="2"/>
  <c r="BN84" i="2"/>
  <c r="Z91" i="2"/>
  <c r="BN91" i="2"/>
  <c r="Z96" i="2"/>
  <c r="BN96" i="2"/>
  <c r="Z97" i="2"/>
  <c r="Z100" i="2"/>
  <c r="BN100" i="2"/>
  <c r="Z107" i="2"/>
  <c r="BN107" i="2"/>
  <c r="Z108" i="2"/>
  <c r="BP113" i="2"/>
  <c r="Z118" i="2"/>
  <c r="BN118" i="2"/>
  <c r="Z120" i="2"/>
  <c r="BN120" i="2"/>
  <c r="Z128" i="2"/>
  <c r="Y129" i="2"/>
  <c r="BN132" i="2"/>
  <c r="BP132" i="2"/>
  <c r="Z137" i="2"/>
  <c r="BN137" i="2"/>
  <c r="Y140" i="2"/>
  <c r="BN138" i="2"/>
  <c r="Y145" i="2"/>
  <c r="Z143" i="2"/>
  <c r="Z144" i="2" s="1"/>
  <c r="BN143" i="2"/>
  <c r="Y144" i="2"/>
  <c r="H524" i="2"/>
  <c r="Y149" i="2"/>
  <c r="Z152" i="2"/>
  <c r="Z155" i="2" s="1"/>
  <c r="BP154" i="2"/>
  <c r="I524" i="2"/>
  <c r="Z166" i="2"/>
  <c r="BN166" i="2"/>
  <c r="Z168" i="2"/>
  <c r="BN168" i="2"/>
  <c r="Z172" i="2"/>
  <c r="BN172" i="2"/>
  <c r="Y180" i="2"/>
  <c r="Z177" i="2"/>
  <c r="Z179" i="2" s="1"/>
  <c r="BN177" i="2"/>
  <c r="Z188" i="2"/>
  <c r="Z189" i="2" s="1"/>
  <c r="BN188" i="2"/>
  <c r="Z198" i="2"/>
  <c r="Z200" i="2"/>
  <c r="BN200" i="2"/>
  <c r="BP204" i="2"/>
  <c r="Y218" i="2"/>
  <c r="Z209" i="2"/>
  <c r="BN209" i="2"/>
  <c r="Z211" i="2"/>
  <c r="BN211" i="2"/>
  <c r="Z215" i="2"/>
  <c r="BN215" i="2"/>
  <c r="BN216" i="2"/>
  <c r="Z220" i="2"/>
  <c r="Z222" i="2" s="1"/>
  <c r="BN220" i="2"/>
  <c r="BP220" i="2"/>
  <c r="Z229" i="2"/>
  <c r="Z231" i="2"/>
  <c r="BN231" i="2"/>
  <c r="Y238" i="2"/>
  <c r="Y243" i="2"/>
  <c r="Z246" i="2"/>
  <c r="BN246" i="2"/>
  <c r="Z250" i="2"/>
  <c r="BN250" i="2"/>
  <c r="Z256" i="2"/>
  <c r="BN256" i="2"/>
  <c r="Z260" i="2"/>
  <c r="BN265" i="2"/>
  <c r="BP265" i="2"/>
  <c r="Y270" i="2"/>
  <c r="Z268" i="2"/>
  <c r="BN268" i="2"/>
  <c r="Y276" i="2"/>
  <c r="Z280" i="2"/>
  <c r="Z281" i="2" s="1"/>
  <c r="BN280" i="2"/>
  <c r="BP295" i="2"/>
  <c r="BN296" i="2"/>
  <c r="BP296" i="2"/>
  <c r="Z304" i="2"/>
  <c r="BN304" i="2"/>
  <c r="Z305" i="2"/>
  <c r="Z308" i="2"/>
  <c r="BN308" i="2"/>
  <c r="Z313" i="2"/>
  <c r="BP315" i="2"/>
  <c r="BN316" i="2"/>
  <c r="BP316" i="2"/>
  <c r="Z321" i="2"/>
  <c r="BN321" i="2"/>
  <c r="BP321" i="2"/>
  <c r="BN322" i="2"/>
  <c r="BN331" i="2"/>
  <c r="Z331" i="2"/>
  <c r="BN370" i="2"/>
  <c r="Y371" i="2"/>
  <c r="BP370" i="2"/>
  <c r="Y379" i="2"/>
  <c r="BN375" i="2"/>
  <c r="Z375" i="2"/>
  <c r="BN376" i="2"/>
  <c r="Z376" i="2"/>
  <c r="Y380" i="2"/>
  <c r="Y384" i="2"/>
  <c r="Y383" i="2"/>
  <c r="BP382" i="2"/>
  <c r="BN382" i="2"/>
  <c r="Z382" i="2"/>
  <c r="Z383" i="2" s="1"/>
  <c r="Y426" i="2"/>
  <c r="BP422" i="2"/>
  <c r="BN422" i="2"/>
  <c r="Z422" i="2"/>
  <c r="Z425" i="2" s="1"/>
  <c r="BP443" i="2"/>
  <c r="BN443" i="2"/>
  <c r="Z443" i="2"/>
  <c r="BN445" i="2"/>
  <c r="Z445" i="2"/>
  <c r="BP450" i="2"/>
  <c r="BN450" i="2"/>
  <c r="Z450" i="2"/>
  <c r="Y453" i="2"/>
  <c r="BP467" i="2"/>
  <c r="BN468" i="2"/>
  <c r="BP468" i="2"/>
  <c r="Y476" i="2"/>
  <c r="BP472" i="2"/>
  <c r="BN488" i="2"/>
  <c r="BP488" i="2"/>
  <c r="AB524" i="2"/>
  <c r="Y513" i="2"/>
  <c r="BN327" i="2"/>
  <c r="BN350" i="2"/>
  <c r="BP353" i="2"/>
  <c r="BN354" i="2"/>
  <c r="BP354" i="2"/>
  <c r="Y388" i="2"/>
  <c r="Y389" i="2"/>
  <c r="Y392" i="2"/>
  <c r="Y393" i="2"/>
  <c r="V524" i="2"/>
  <c r="BN397" i="2"/>
  <c r="BP400" i="2"/>
  <c r="BN401" i="2"/>
  <c r="BP401" i="2"/>
  <c r="BP410" i="2"/>
  <c r="BN411" i="2"/>
  <c r="BP411" i="2"/>
  <c r="Y412" i="2"/>
  <c r="Y413" i="2"/>
  <c r="BN444" i="2"/>
  <c r="BP447" i="2"/>
  <c r="BN448" i="2"/>
  <c r="BP448" i="2"/>
  <c r="BP457" i="2"/>
  <c r="BN458" i="2"/>
  <c r="BP458" i="2"/>
  <c r="Y459" i="2"/>
  <c r="Y460" i="2"/>
  <c r="BN473" i="2"/>
  <c r="BP473" i="2"/>
  <c r="BN482" i="2"/>
  <c r="BP482" i="2"/>
  <c r="Y490" i="2"/>
  <c r="Z459" i="2"/>
  <c r="X517" i="2"/>
  <c r="BP22" i="2"/>
  <c r="Y45" i="2"/>
  <c r="BP57" i="2"/>
  <c r="BN77" i="2"/>
  <c r="Y80" i="2"/>
  <c r="BP90" i="2"/>
  <c r="BP95" i="2"/>
  <c r="BP106" i="2"/>
  <c r="BN126" i="2"/>
  <c r="BP152" i="2"/>
  <c r="BN164" i="2"/>
  <c r="BP187" i="2"/>
  <c r="BN197" i="2"/>
  <c r="BN228" i="2"/>
  <c r="Y239" i="2"/>
  <c r="Y244" i="2"/>
  <c r="BN248" i="2"/>
  <c r="BN259" i="2"/>
  <c r="Y277" i="2"/>
  <c r="Y291" i="2"/>
  <c r="BP303" i="2"/>
  <c r="BP313" i="2"/>
  <c r="BP323" i="2"/>
  <c r="BN336" i="2"/>
  <c r="BP351" i="2"/>
  <c r="BP361" i="2"/>
  <c r="Y372" i="2"/>
  <c r="BP398" i="2"/>
  <c r="BN406" i="2"/>
  <c r="Y431" i="2"/>
  <c r="BP445" i="2"/>
  <c r="Y454" i="2"/>
  <c r="BP465" i="2"/>
  <c r="Z480" i="2"/>
  <c r="Y483" i="2"/>
  <c r="BN493" i="2"/>
  <c r="BP503" i="2"/>
  <c r="BP506" i="2"/>
  <c r="J524" i="2"/>
  <c r="Z52" i="2"/>
  <c r="Z62" i="2"/>
  <c r="Z192" i="2"/>
  <c r="BP27" i="2"/>
  <c r="BP52" i="2"/>
  <c r="Y85" i="2"/>
  <c r="Y101" i="2"/>
  <c r="Y110" i="2"/>
  <c r="BP121" i="2"/>
  <c r="Y156" i="2"/>
  <c r="BP169" i="2"/>
  <c r="BP192" i="2"/>
  <c r="BP202" i="2"/>
  <c r="BP212" i="2"/>
  <c r="BP284" i="2"/>
  <c r="BP331" i="2"/>
  <c r="Y345" i="2"/>
  <c r="Y357" i="2"/>
  <c r="BP366" i="2"/>
  <c r="BP424" i="2"/>
  <c r="BP440" i="2"/>
  <c r="BP498" i="2"/>
  <c r="K524" i="2"/>
  <c r="Z121" i="2"/>
  <c r="Z169" i="2"/>
  <c r="Z202" i="2"/>
  <c r="BP62" i="2"/>
  <c r="Y23" i="2"/>
  <c r="Z42" i="2"/>
  <c r="Y58" i="2"/>
  <c r="Y66" i="2"/>
  <c r="Z75" i="2"/>
  <c r="BP77" i="2"/>
  <c r="BP126" i="2"/>
  <c r="Z148" i="2"/>
  <c r="Z149" i="2" s="1"/>
  <c r="BP164" i="2"/>
  <c r="Z182" i="2"/>
  <c r="Z183" i="2" s="1"/>
  <c r="BP197" i="2"/>
  <c r="Y206" i="2"/>
  <c r="Z226" i="2"/>
  <c r="BP228" i="2"/>
  <c r="Z236" i="2"/>
  <c r="Z241" i="2"/>
  <c r="BP248" i="2"/>
  <c r="Z257" i="2"/>
  <c r="BP259" i="2"/>
  <c r="Z274" i="2"/>
  <c r="Z299" i="2"/>
  <c r="Z309" i="2"/>
  <c r="Y324" i="2"/>
  <c r="BP336" i="2"/>
  <c r="Y362" i="2"/>
  <c r="Z404" i="2"/>
  <c r="BP406" i="2"/>
  <c r="Z451" i="2"/>
  <c r="BP493" i="2"/>
  <c r="Z504" i="2"/>
  <c r="Y507" i="2"/>
  <c r="L524" i="2"/>
  <c r="Z27" i="2"/>
  <c r="Y81" i="2"/>
  <c r="Y285" i="2"/>
  <c r="Y332" i="2"/>
  <c r="Y367" i="2"/>
  <c r="Y425" i="2"/>
  <c r="Z499" i="2"/>
  <c r="M524" i="2"/>
  <c r="Z22" i="2"/>
  <c r="Z23" i="2" s="1"/>
  <c r="Z28" i="2"/>
  <c r="BN42" i="2"/>
  <c r="Z53" i="2"/>
  <c r="Z63" i="2"/>
  <c r="BN75" i="2"/>
  <c r="Y86" i="2"/>
  <c r="Y102" i="2"/>
  <c r="Z112" i="2"/>
  <c r="Z122" i="2"/>
  <c r="BN148" i="2"/>
  <c r="Z160" i="2"/>
  <c r="Z161" i="2" s="1"/>
  <c r="Z170" i="2"/>
  <c r="BN182" i="2"/>
  <c r="Z193" i="2"/>
  <c r="Z203" i="2"/>
  <c r="Z213" i="2"/>
  <c r="BN226" i="2"/>
  <c r="BN236" i="2"/>
  <c r="BN241" i="2"/>
  <c r="BN257" i="2"/>
  <c r="BN274" i="2"/>
  <c r="BN299" i="2"/>
  <c r="BN309" i="2"/>
  <c r="Y346" i="2"/>
  <c r="Y358" i="2"/>
  <c r="BN404" i="2"/>
  <c r="Y407" i="2"/>
  <c r="Z441" i="2"/>
  <c r="BN451" i="2"/>
  <c r="Z494" i="2"/>
  <c r="Z495" i="2" s="1"/>
  <c r="BN504" i="2"/>
  <c r="O524" i="2"/>
  <c r="Y59" i="2"/>
  <c r="Y363" i="2"/>
  <c r="Y469" i="2"/>
  <c r="Z486" i="2"/>
  <c r="Z489" i="2"/>
  <c r="BN499" i="2"/>
  <c r="Y508" i="2"/>
  <c r="P524" i="2"/>
  <c r="Z83" i="2"/>
  <c r="Z85" i="2" s="1"/>
  <c r="Z99" i="2"/>
  <c r="Z101" i="2" s="1"/>
  <c r="BN112" i="2"/>
  <c r="BN122" i="2"/>
  <c r="Z133" i="2"/>
  <c r="Z134" i="2" s="1"/>
  <c r="BP148" i="2"/>
  <c r="BN160" i="2"/>
  <c r="BN170" i="2"/>
  <c r="Y173" i="2"/>
  <c r="BP182" i="2"/>
  <c r="BN193" i="2"/>
  <c r="BN203" i="2"/>
  <c r="BN213" i="2"/>
  <c r="BP226" i="2"/>
  <c r="Z266" i="2"/>
  <c r="Z269" i="2" s="1"/>
  <c r="Y286" i="2"/>
  <c r="Z297" i="2"/>
  <c r="Z300" i="2" s="1"/>
  <c r="Z307" i="2"/>
  <c r="Z310" i="2" s="1"/>
  <c r="Z317" i="2"/>
  <c r="Z318" i="2" s="1"/>
  <c r="Y333" i="2"/>
  <c r="Z343" i="2"/>
  <c r="Z345" i="2" s="1"/>
  <c r="Z355" i="2"/>
  <c r="Y368" i="2"/>
  <c r="Z378" i="2"/>
  <c r="Z379" i="2" s="1"/>
  <c r="Z402" i="2"/>
  <c r="Y418" i="2"/>
  <c r="BN441" i="2"/>
  <c r="Z449" i="2"/>
  <c r="Z481" i="2"/>
  <c r="BN494" i="2"/>
  <c r="Q524" i="2"/>
  <c r="Y24" i="2"/>
  <c r="BN28" i="2"/>
  <c r="BN53" i="2"/>
  <c r="BN63" i="2"/>
  <c r="Y115" i="2"/>
  <c r="F9" i="2"/>
  <c r="Z31" i="2"/>
  <c r="BP47" i="2"/>
  <c r="Z56" i="2"/>
  <c r="BN68" i="2"/>
  <c r="Y71" i="2"/>
  <c r="BN78" i="2"/>
  <c r="Z89" i="2"/>
  <c r="Z92" i="2" s="1"/>
  <c r="Z105" i="2"/>
  <c r="Z109" i="2" s="1"/>
  <c r="BN127" i="2"/>
  <c r="Z138" i="2"/>
  <c r="Z139" i="2" s="1"/>
  <c r="BN165" i="2"/>
  <c r="BN198" i="2"/>
  <c r="BN208" i="2"/>
  <c r="Z216" i="2"/>
  <c r="BN229" i="2"/>
  <c r="BP246" i="2"/>
  <c r="BN249" i="2"/>
  <c r="BN260" i="2"/>
  <c r="Y269" i="2"/>
  <c r="BP280" i="2"/>
  <c r="BP294" i="2"/>
  <c r="Z322" i="2"/>
  <c r="Z324" i="2" s="1"/>
  <c r="Z327" i="2"/>
  <c r="Z332" i="2" s="1"/>
  <c r="BN337" i="2"/>
  <c r="Z350" i="2"/>
  <c r="Z357" i="2" s="1"/>
  <c r="Z360" i="2"/>
  <c r="Z362" i="2" s="1"/>
  <c r="BP375" i="2"/>
  <c r="Z397" i="2"/>
  <c r="Z407" i="2" s="1"/>
  <c r="Y408" i="2"/>
  <c r="BP434" i="2"/>
  <c r="Z444" i="2"/>
  <c r="Z464" i="2"/>
  <c r="Z474" i="2"/>
  <c r="BN486" i="2"/>
  <c r="BN489" i="2"/>
  <c r="Z511" i="2"/>
  <c r="Z512" i="2" s="1"/>
  <c r="R524" i="2"/>
  <c r="BN266" i="2"/>
  <c r="BN297" i="2"/>
  <c r="Y300" i="2"/>
  <c r="BN307" i="2"/>
  <c r="Y310" i="2"/>
  <c r="BN317" i="2"/>
  <c r="Y470" i="2"/>
  <c r="Z505" i="2"/>
  <c r="S524" i="2"/>
  <c r="H9" i="2"/>
  <c r="BN83" i="2"/>
  <c r="BN99" i="2"/>
  <c r="BP112" i="2"/>
  <c r="BN133" i="2"/>
  <c r="BP160" i="2"/>
  <c r="J9" i="2"/>
  <c r="Z43" i="2"/>
  <c r="Y48" i="2"/>
  <c r="Z76" i="2"/>
  <c r="Z80" i="2" s="1"/>
  <c r="Y92" i="2"/>
  <c r="Y174" i="2"/>
  <c r="Y189" i="2"/>
  <c r="BP208" i="2"/>
  <c r="Z227" i="2"/>
  <c r="Z237" i="2"/>
  <c r="Z242" i="2"/>
  <c r="Z247" i="2"/>
  <c r="Z252" i="2" s="1"/>
  <c r="Z258" i="2"/>
  <c r="Z275" i="2"/>
  <c r="Y281" i="2"/>
  <c r="Z289" i="2"/>
  <c r="Z290" i="2" s="1"/>
  <c r="Z335" i="2"/>
  <c r="Z338" i="2" s="1"/>
  <c r="Z370" i="2"/>
  <c r="Z371" i="2" s="1"/>
  <c r="Z405" i="2"/>
  <c r="Y419" i="2"/>
  <c r="Z429" i="2"/>
  <c r="Z430" i="2" s="1"/>
  <c r="Y435" i="2"/>
  <c r="Z452" i="2"/>
  <c r="BN474" i="2"/>
  <c r="BP486" i="2"/>
  <c r="Y500" i="2"/>
  <c r="BN511" i="2"/>
  <c r="T524" i="2"/>
  <c r="Y123" i="2"/>
  <c r="Y161" i="2"/>
  <c r="Y194" i="2"/>
  <c r="Y253" i="2"/>
  <c r="BP266" i="2"/>
  <c r="Y495" i="2"/>
  <c r="BN505" i="2"/>
  <c r="B524" i="2"/>
  <c r="U524" i="2"/>
  <c r="A10" i="2"/>
  <c r="Z54" i="2"/>
  <c r="Z64" i="2"/>
  <c r="BN76" i="2"/>
  <c r="BP89" i="2"/>
  <c r="BP105" i="2"/>
  <c r="Z113" i="2"/>
  <c r="Y128" i="2"/>
  <c r="BP138" i="2"/>
  <c r="Y150" i="2"/>
  <c r="Z171" i="2"/>
  <c r="Z204" i="2"/>
  <c r="Z214" i="2"/>
  <c r="BN227" i="2"/>
  <c r="BN237" i="2"/>
  <c r="BN242" i="2"/>
  <c r="BN247" i="2"/>
  <c r="BN258" i="2"/>
  <c r="Y261" i="2"/>
  <c r="BN275" i="2"/>
  <c r="BN289" i="2"/>
  <c r="Y311" i="2"/>
  <c r="BN335" i="2"/>
  <c r="Y338" i="2"/>
  <c r="BP397" i="2"/>
  <c r="Z416" i="2"/>
  <c r="Z418" i="2" s="1"/>
  <c r="BN429" i="2"/>
  <c r="Z442" i="2"/>
  <c r="Z453" i="2" s="1"/>
  <c r="BN452" i="2"/>
  <c r="Z462" i="2"/>
  <c r="Z469" i="2" s="1"/>
  <c r="Z472" i="2"/>
  <c r="Z487" i="2"/>
  <c r="BP511" i="2"/>
  <c r="C524" i="2"/>
  <c r="Y93" i="2"/>
  <c r="Y134" i="2"/>
  <c r="Y190" i="2"/>
  <c r="Y318" i="2"/>
  <c r="Y436" i="2"/>
  <c r="Y501" i="2"/>
  <c r="D524" i="2"/>
  <c r="W524" i="2"/>
  <c r="Y124" i="2"/>
  <c r="Y162" i="2"/>
  <c r="Y195" i="2"/>
  <c r="Y217" i="2"/>
  <c r="BN472" i="2"/>
  <c r="Y475" i="2"/>
  <c r="BN487" i="2"/>
  <c r="Y496" i="2"/>
  <c r="Y512" i="2"/>
  <c r="Y262" i="2"/>
  <c r="Y339" i="2"/>
  <c r="Z503" i="2"/>
  <c r="Z506" i="2"/>
  <c r="F524" i="2"/>
  <c r="Z498" i="2"/>
  <c r="G524" i="2"/>
  <c r="Z524" i="2"/>
  <c r="Y32" i="2"/>
  <c r="BN152" i="2"/>
  <c r="Z212" i="2"/>
  <c r="Y33" i="2"/>
  <c r="Z197" i="2"/>
  <c r="Z32" i="2" l="1"/>
  <c r="Z123" i="2"/>
  <c r="Z65" i="2"/>
  <c r="Y515" i="2"/>
  <c r="Z276" i="2"/>
  <c r="Z261" i="2"/>
  <c r="Z44" i="2"/>
  <c r="Z173" i="2"/>
  <c r="Y518" i="2"/>
  <c r="Z238" i="2"/>
  <c r="Z115" i="2"/>
  <c r="Z233" i="2"/>
  <c r="Z194" i="2"/>
  <c r="Z205" i="2"/>
  <c r="Z58" i="2"/>
  <c r="Z507" i="2"/>
  <c r="Y516" i="2"/>
  <c r="Y517" i="2" s="1"/>
  <c r="Z217" i="2"/>
  <c r="Z243" i="2"/>
  <c r="Y514" i="2"/>
  <c r="Z490" i="2"/>
  <c r="Z500" i="2"/>
  <c r="Z475" i="2"/>
  <c r="Z483" i="2"/>
  <c r="Z519" i="2" s="1"/>
</calcChain>
</file>

<file path=xl/sharedStrings.xml><?xml version="1.0" encoding="utf-8"?>
<sst xmlns="http://schemas.openxmlformats.org/spreadsheetml/2006/main" count="3842" uniqueCount="818">
  <si>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</si>
  <si>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</si>
  <si>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</si>
  <si>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</si>
  <si>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</si>
  <si>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</si>
  <si>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</si>
  <si>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</si>
  <si>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</si>
  <si>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</si>
  <si>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</si>
  <si>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</si>
  <si>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</si>
  <si>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</si>
  <si>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</si>
  <si>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</si>
  <si>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</si>
  <si>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</si>
  <si>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</si>
  <si>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</si>
  <si>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</si>
  <si>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</si>
  <si>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</si>
  <si>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</si>
  <si>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</si>
  <si>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</si>
  <si>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</si>
  <si>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</si>
  <si>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</si>
  <si>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</si>
  <si>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</si>
  <si>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</si>
  <si>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</si>
  <si>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</si>
  <si>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</si>
  <si>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</si>
  <si>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</si>
  <si>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</si>
  <si>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</si>
  <si>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</si>
  <si>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</si>
  <si>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</si>
  <si>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</si>
  <si>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</si>
  <si>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</si>
  <si>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</si>
  <si>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</si>
  <si>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</si>
  <si>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</si>
  <si>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</si>
  <si>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</si>
  <si>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</si>
  <si>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</si>
  <si>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</si>
  <si>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</si>
  <si>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</si>
  <si>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</si>
  <si>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</si>
  <si>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</si>
  <si>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</si>
  <si>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</si>
  <si>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</si>
  <si>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</si>
  <si>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</si>
  <si>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</si>
  <si>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</si>
  <si>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</si>
  <si>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16.06.2025</t>
  </si>
  <si>
    <t>10.06.2025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</si>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</sst>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/>
      <c r="I5" s="589"/>
      <c r="J5" s="589"/>
      <c r="K5" s="589"/>
      <c r="L5" s="589"/>
      <c r="M5" s="589"/>
      <c r="N5" s="72"/>
      <c r="P5" s="27" t="s">
        <v>4</v>
      </c>
      <c r="Q5" s="591">
        <v>45827</v>
      </c>
      <c r="R5" s="591"/>
      <c r="T5" s="592" t="s">
        <v>3</v>
      </c>
      <c r="U5" s="593"/>
      <c r="V5" s="594" t="s">
        <v>804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Четверг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0.41666666666666669</v>
      </c>
      <c r="R8" s="611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13" t="s">
        <v>45</v>
      </c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L9" s="615"/>
      <c r="M9" s="615"/>
      <c r="N9" s="70"/>
      <c r="P9" s="31" t="s">
        <v>15</v>
      </c>
      <c r="Q9" s="616"/>
      <c r="R9" s="616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617" t="str">
        <f>IFERROR(VLOOKUP($D$10,Proxy,2,FALSE),"")</f>
        <v/>
      </c>
      <c r="I10" s="617"/>
      <c r="J10" s="617"/>
      <c r="K10" s="617"/>
      <c r="L10" s="617"/>
      <c r="M10" s="617"/>
      <c r="N10" s="71"/>
      <c r="P10" s="31" t="s">
        <v>32</v>
      </c>
      <c r="Q10" s="618"/>
      <c r="R10" s="618"/>
      <c r="U10" s="29" t="s">
        <v>12</v>
      </c>
      <c r="V10" s="619" t="s">
        <v>70</v>
      </c>
      <c r="W10" s="6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1"/>
      <c r="R11" s="621"/>
      <c r="U11" s="29" t="s">
        <v>28</v>
      </c>
      <c r="V11" s="622" t="s">
        <v>54</v>
      </c>
      <c r="W11" s="6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3" t="s">
        <v>71</v>
      </c>
      <c r="B12" s="623"/>
      <c r="C12" s="623"/>
      <c r="D12" s="623"/>
      <c r="E12" s="623"/>
      <c r="F12" s="623"/>
      <c r="G12" s="623"/>
      <c r="H12" s="623"/>
      <c r="I12" s="623"/>
      <c r="J12" s="623"/>
      <c r="K12" s="623"/>
      <c r="L12" s="623"/>
      <c r="M12" s="623"/>
      <c r="N12" s="76"/>
      <c r="P12" s="27" t="s">
        <v>30</v>
      </c>
      <c r="Q12" s="611"/>
      <c r="R12" s="611"/>
      <c r="S12" s="28"/>
      <c r="T12"/>
      <c r="U12" s="29" t="s">
        <v>45</v>
      </c>
      <c r="V12" s="624"/>
      <c r="W12" s="624"/>
      <c r="X12"/>
      <c r="AB12" s="59"/>
      <c r="AC12" s="59"/>
      <c r="AD12" s="59"/>
      <c r="AE12" s="59"/>
    </row>
    <row r="13" spans="1:32" s="17" customFormat="1" ht="23.25" customHeight="1" x14ac:dyDescent="0.2">
      <c r="A13" s="623" t="s">
        <v>72</v>
      </c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3"/>
      <c r="N13" s="76"/>
      <c r="O13" s="31"/>
      <c r="P13" s="31" t="s">
        <v>31</v>
      </c>
      <c r="Q13" s="622"/>
      <c r="R13" s="6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3" t="s">
        <v>73</v>
      </c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5" t="s">
        <v>74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77"/>
      <c r="O15"/>
      <c r="P15" s="626" t="s">
        <v>60</v>
      </c>
      <c r="Q15" s="626"/>
      <c r="R15" s="626"/>
      <c r="S15" s="626"/>
      <c r="T15" s="6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7"/>
      <c r="Q16" s="627"/>
      <c r="R16" s="627"/>
      <c r="S16" s="627"/>
      <c r="T16" s="6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0" t="s">
        <v>58</v>
      </c>
      <c r="B17" s="630" t="s">
        <v>48</v>
      </c>
      <c r="C17" s="632" t="s">
        <v>47</v>
      </c>
      <c r="D17" s="634" t="s">
        <v>49</v>
      </c>
      <c r="E17" s="635"/>
      <c r="F17" s="630" t="s">
        <v>21</v>
      </c>
      <c r="G17" s="630" t="s">
        <v>24</v>
      </c>
      <c r="H17" s="630" t="s">
        <v>22</v>
      </c>
      <c r="I17" s="630" t="s">
        <v>23</v>
      </c>
      <c r="J17" s="630" t="s">
        <v>16</v>
      </c>
      <c r="K17" s="630" t="s">
        <v>65</v>
      </c>
      <c r="L17" s="630" t="s">
        <v>63</v>
      </c>
      <c r="M17" s="630" t="s">
        <v>2</v>
      </c>
      <c r="N17" s="630" t="s">
        <v>62</v>
      </c>
      <c r="O17" s="630" t="s">
        <v>25</v>
      </c>
      <c r="P17" s="634" t="s">
        <v>17</v>
      </c>
      <c r="Q17" s="638"/>
      <c r="R17" s="638"/>
      <c r="S17" s="638"/>
      <c r="T17" s="635"/>
      <c r="U17" s="628" t="s">
        <v>55</v>
      </c>
      <c r="V17" s="629"/>
      <c r="W17" s="630" t="s">
        <v>6</v>
      </c>
      <c r="X17" s="630" t="s">
        <v>41</v>
      </c>
      <c r="Y17" s="640" t="s">
        <v>53</v>
      </c>
      <c r="Z17" s="642" t="s">
        <v>18</v>
      </c>
      <c r="AA17" s="644" t="s">
        <v>59</v>
      </c>
      <c r="AB17" s="644" t="s">
        <v>19</v>
      </c>
      <c r="AC17" s="644" t="s">
        <v>64</v>
      </c>
      <c r="AD17" s="646" t="s">
        <v>56</v>
      </c>
      <c r="AE17" s="647"/>
      <c r="AF17" s="648"/>
      <c r="AG17" s="82"/>
      <c r="BD17" s="81" t="s">
        <v>61</v>
      </c>
    </row>
    <row r="18" spans="1:68" ht="14.25" customHeight="1" x14ac:dyDescent="0.2">
      <c r="A18" s="631"/>
      <c r="B18" s="631"/>
      <c r="C18" s="633"/>
      <c r="D18" s="636"/>
      <c r="E18" s="637"/>
      <c r="F18" s="631"/>
      <c r="G18" s="631"/>
      <c r="H18" s="631"/>
      <c r="I18" s="631"/>
      <c r="J18" s="631"/>
      <c r="K18" s="631"/>
      <c r="L18" s="631"/>
      <c r="M18" s="631"/>
      <c r="N18" s="631"/>
      <c r="O18" s="631"/>
      <c r="P18" s="636"/>
      <c r="Q18" s="639"/>
      <c r="R18" s="639"/>
      <c r="S18" s="639"/>
      <c r="T18" s="637"/>
      <c r="U18" s="83" t="s">
        <v>44</v>
      </c>
      <c r="V18" s="83" t="s">
        <v>43</v>
      </c>
      <c r="W18" s="631"/>
      <c r="X18" s="631"/>
      <c r="Y18" s="641"/>
      <c r="Z18" s="643"/>
      <c r="AA18" s="645"/>
      <c r="AB18" s="645"/>
      <c r="AC18" s="645"/>
      <c r="AD18" s="649"/>
      <c r="AE18" s="650"/>
      <c r="AF18" s="651"/>
      <c r="AG18" s="82"/>
      <c r="BD18" s="81"/>
    </row>
    <row r="19" spans="1:68" ht="27.75" customHeight="1" x14ac:dyDescent="0.2">
      <c r="A19" s="652" t="s">
        <v>77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54"/>
      <c r="AB19" s="54"/>
      <c r="AC19" s="54"/>
    </row>
    <row r="20" spans="1:68" ht="16.5" customHeight="1" x14ac:dyDescent="0.25">
      <c r="A20" s="653" t="s">
        <v>77</v>
      </c>
      <c r="B20" s="653"/>
      <c r="C20" s="653"/>
      <c r="D20" s="653"/>
      <c r="E20" s="653"/>
      <c r="F20" s="653"/>
      <c r="G20" s="653"/>
      <c r="H20" s="653"/>
      <c r="I20" s="653"/>
      <c r="J20" s="653"/>
      <c r="K20" s="653"/>
      <c r="L20" s="653"/>
      <c r="M20" s="653"/>
      <c r="N20" s="653"/>
      <c r="O20" s="653"/>
      <c r="P20" s="653"/>
      <c r="Q20" s="653"/>
      <c r="R20" s="653"/>
      <c r="S20" s="653"/>
      <c r="T20" s="653"/>
      <c r="U20" s="653"/>
      <c r="V20" s="653"/>
      <c r="W20" s="653"/>
      <c r="X20" s="653"/>
      <c r="Y20" s="653"/>
      <c r="Z20" s="653"/>
      <c r="AA20" s="65"/>
      <c r="AB20" s="65"/>
      <c r="AC20" s="79"/>
    </row>
    <row r="21" spans="1:68" ht="14.25" customHeight="1" x14ac:dyDescent="0.25">
      <c r="A21" s="654" t="s">
        <v>78</v>
      </c>
      <c r="B21" s="654"/>
      <c r="C21" s="654"/>
      <c r="D21" s="654"/>
      <c r="E21" s="654"/>
      <c r="F21" s="654"/>
      <c r="G21" s="654"/>
      <c r="H21" s="654"/>
      <c r="I21" s="654"/>
      <c r="J21" s="654"/>
      <c r="K21" s="654"/>
      <c r="L21" s="654"/>
      <c r="M21" s="654"/>
      <c r="N21" s="654"/>
      <c r="O21" s="654"/>
      <c r="P21" s="654"/>
      <c r="Q21" s="654"/>
      <c r="R21" s="654"/>
      <c r="S21" s="654"/>
      <c r="T21" s="654"/>
      <c r="U21" s="654"/>
      <c r="V21" s="654"/>
      <c r="W21" s="654"/>
      <c r="X21" s="654"/>
      <c r="Y21" s="654"/>
      <c r="Z21" s="65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5">
        <v>4680115886643</v>
      </c>
      <c r="E22" s="65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6" t="s">
        <v>81</v>
      </c>
      <c r="Q22" s="657"/>
      <c r="R22" s="657"/>
      <c r="S22" s="657"/>
      <c r="T22" s="6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2"/>
      <c r="B23" s="662"/>
      <c r="C23" s="662"/>
      <c r="D23" s="662"/>
      <c r="E23" s="662"/>
      <c r="F23" s="662"/>
      <c r="G23" s="662"/>
      <c r="H23" s="662"/>
      <c r="I23" s="662"/>
      <c r="J23" s="662"/>
      <c r="K23" s="662"/>
      <c r="L23" s="662"/>
      <c r="M23" s="662"/>
      <c r="N23" s="662"/>
      <c r="O23" s="663"/>
      <c r="P23" s="659" t="s">
        <v>40</v>
      </c>
      <c r="Q23" s="660"/>
      <c r="R23" s="660"/>
      <c r="S23" s="660"/>
      <c r="T23" s="660"/>
      <c r="U23" s="660"/>
      <c r="V23" s="6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2"/>
      <c r="B24" s="662"/>
      <c r="C24" s="662"/>
      <c r="D24" s="662"/>
      <c r="E24" s="662"/>
      <c r="F24" s="662"/>
      <c r="G24" s="662"/>
      <c r="H24" s="662"/>
      <c r="I24" s="662"/>
      <c r="J24" s="662"/>
      <c r="K24" s="662"/>
      <c r="L24" s="662"/>
      <c r="M24" s="662"/>
      <c r="N24" s="662"/>
      <c r="O24" s="663"/>
      <c r="P24" s="659" t="s">
        <v>40</v>
      </c>
      <c r="Q24" s="660"/>
      <c r="R24" s="660"/>
      <c r="S24" s="660"/>
      <c r="T24" s="660"/>
      <c r="U24" s="660"/>
      <c r="V24" s="6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4" t="s">
        <v>85</v>
      </c>
      <c r="B25" s="654"/>
      <c r="C25" s="654"/>
      <c r="D25" s="654"/>
      <c r="E25" s="654"/>
      <c r="F25" s="654"/>
      <c r="G25" s="654"/>
      <c r="H25" s="654"/>
      <c r="I25" s="654"/>
      <c r="J25" s="654"/>
      <c r="K25" s="654"/>
      <c r="L25" s="654"/>
      <c r="M25" s="654"/>
      <c r="N25" s="654"/>
      <c r="O25" s="654"/>
      <c r="P25" s="654"/>
      <c r="Q25" s="654"/>
      <c r="R25" s="654"/>
      <c r="S25" s="654"/>
      <c r="T25" s="654"/>
      <c r="U25" s="654"/>
      <c r="V25" s="654"/>
      <c r="W25" s="654"/>
      <c r="X25" s="654"/>
      <c r="Y25" s="654"/>
      <c r="Z25" s="654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5">
        <v>4680115885912</v>
      </c>
      <c r="E26" s="65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7"/>
      <c r="R26" s="657"/>
      <c r="S26" s="657"/>
      <c r="T26" s="6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5">
        <v>4607091388237</v>
      </c>
      <c r="E27" s="65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7"/>
      <c r="R27" s="657"/>
      <c r="S27" s="657"/>
      <c r="T27" s="6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5">
        <v>4680115886230</v>
      </c>
      <c r="E28" s="65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7"/>
      <c r="R28" s="657"/>
      <c r="S28" s="657"/>
      <c r="T28" s="6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5">
        <v>4680115886247</v>
      </c>
      <c r="E29" s="6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7"/>
      <c r="R29" s="657"/>
      <c r="S29" s="657"/>
      <c r="T29" s="6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5">
        <v>4680115885905</v>
      </c>
      <c r="E30" s="65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7"/>
      <c r="R30" s="657"/>
      <c r="S30" s="657"/>
      <c r="T30" s="6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5">
        <v>4607091388244</v>
      </c>
      <c r="E31" s="65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7"/>
      <c r="R31" s="657"/>
      <c r="S31" s="657"/>
      <c r="T31" s="6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2"/>
      <c r="B32" s="662"/>
      <c r="C32" s="662"/>
      <c r="D32" s="662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3"/>
      <c r="P32" s="659" t="s">
        <v>40</v>
      </c>
      <c r="Q32" s="660"/>
      <c r="R32" s="660"/>
      <c r="S32" s="660"/>
      <c r="T32" s="660"/>
      <c r="U32" s="660"/>
      <c r="V32" s="66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2"/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662"/>
      <c r="N33" s="662"/>
      <c r="O33" s="663"/>
      <c r="P33" s="659" t="s">
        <v>40</v>
      </c>
      <c r="Q33" s="660"/>
      <c r="R33" s="660"/>
      <c r="S33" s="660"/>
      <c r="T33" s="660"/>
      <c r="U33" s="660"/>
      <c r="V33" s="66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4" t="s">
        <v>106</v>
      </c>
      <c r="B34" s="654"/>
      <c r="C34" s="654"/>
      <c r="D34" s="654"/>
      <c r="E34" s="654"/>
      <c r="F34" s="654"/>
      <c r="G34" s="654"/>
      <c r="H34" s="654"/>
      <c r="I34" s="654"/>
      <c r="J34" s="654"/>
      <c r="K34" s="654"/>
      <c r="L34" s="654"/>
      <c r="M34" s="654"/>
      <c r="N34" s="654"/>
      <c r="O34" s="654"/>
      <c r="P34" s="654"/>
      <c r="Q34" s="654"/>
      <c r="R34" s="654"/>
      <c r="S34" s="654"/>
      <c r="T34" s="654"/>
      <c r="U34" s="654"/>
      <c r="V34" s="654"/>
      <c r="W34" s="654"/>
      <c r="X34" s="654"/>
      <c r="Y34" s="654"/>
      <c r="Z34" s="654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5">
        <v>4607091388503</v>
      </c>
      <c r="E35" s="65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7"/>
      <c r="R35" s="657"/>
      <c r="S35" s="657"/>
      <c r="T35" s="65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2"/>
      <c r="B36" s="662"/>
      <c r="C36" s="662"/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3"/>
      <c r="P36" s="659" t="s">
        <v>40</v>
      </c>
      <c r="Q36" s="660"/>
      <c r="R36" s="660"/>
      <c r="S36" s="660"/>
      <c r="T36" s="660"/>
      <c r="U36" s="660"/>
      <c r="V36" s="66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2"/>
      <c r="B37" s="662"/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3"/>
      <c r="P37" s="659" t="s">
        <v>40</v>
      </c>
      <c r="Q37" s="660"/>
      <c r="R37" s="660"/>
      <c r="S37" s="660"/>
      <c r="T37" s="660"/>
      <c r="U37" s="660"/>
      <c r="V37" s="66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2" t="s">
        <v>112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54"/>
      <c r="AB38" s="54"/>
      <c r="AC38" s="54"/>
    </row>
    <row r="39" spans="1:68" ht="16.5" customHeight="1" x14ac:dyDescent="0.25">
      <c r="A39" s="653" t="s">
        <v>113</v>
      </c>
      <c r="B39" s="653"/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"/>
      <c r="AB39" s="65"/>
      <c r="AC39" s="79"/>
    </row>
    <row r="40" spans="1:68" ht="14.25" customHeight="1" x14ac:dyDescent="0.25">
      <c r="A40" s="654" t="s">
        <v>114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  <c r="N40" s="654"/>
      <c r="O40" s="654"/>
      <c r="P40" s="654"/>
      <c r="Q40" s="654"/>
      <c r="R40" s="654"/>
      <c r="S40" s="654"/>
      <c r="T40" s="654"/>
      <c r="U40" s="654"/>
      <c r="V40" s="654"/>
      <c r="W40" s="654"/>
      <c r="X40" s="654"/>
      <c r="Y40" s="654"/>
      <c r="Z40" s="654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5">
        <v>4607091385670</v>
      </c>
      <c r="E41" s="65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7"/>
      <c r="R41" s="657"/>
      <c r="S41" s="657"/>
      <c r="T41" s="65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55">
        <v>4680115882539</v>
      </c>
      <c r="E42" s="65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57"/>
      <c r="R42" s="657"/>
      <c r="S42" s="657"/>
      <c r="T42" s="6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4301011382</v>
      </c>
      <c r="D43" s="655">
        <v>4607091385687</v>
      </c>
      <c r="E43" s="655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7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57"/>
      <c r="R43" s="657"/>
      <c r="S43" s="657"/>
      <c r="T43" s="65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62"/>
      <c r="B44" s="662"/>
      <c r="C44" s="662"/>
      <c r="D44" s="662"/>
      <c r="E44" s="662"/>
      <c r="F44" s="662"/>
      <c r="G44" s="662"/>
      <c r="H44" s="662"/>
      <c r="I44" s="662"/>
      <c r="J44" s="662"/>
      <c r="K44" s="662"/>
      <c r="L44" s="662"/>
      <c r="M44" s="662"/>
      <c r="N44" s="662"/>
      <c r="O44" s="663"/>
      <c r="P44" s="659" t="s">
        <v>40</v>
      </c>
      <c r="Q44" s="660"/>
      <c r="R44" s="660"/>
      <c r="S44" s="660"/>
      <c r="T44" s="660"/>
      <c r="U44" s="660"/>
      <c r="V44" s="661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62"/>
      <c r="B45" s="662"/>
      <c r="C45" s="662"/>
      <c r="D45" s="662"/>
      <c r="E45" s="662"/>
      <c r="F45" s="662"/>
      <c r="G45" s="662"/>
      <c r="H45" s="662"/>
      <c r="I45" s="662"/>
      <c r="J45" s="662"/>
      <c r="K45" s="662"/>
      <c r="L45" s="662"/>
      <c r="M45" s="662"/>
      <c r="N45" s="662"/>
      <c r="O45" s="663"/>
      <c r="P45" s="659" t="s">
        <v>40</v>
      </c>
      <c r="Q45" s="660"/>
      <c r="R45" s="660"/>
      <c r="S45" s="660"/>
      <c r="T45" s="660"/>
      <c r="U45" s="660"/>
      <c r="V45" s="661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54" t="s">
        <v>85</v>
      </c>
      <c r="B46" s="654"/>
      <c r="C46" s="654"/>
      <c r="D46" s="654"/>
      <c r="E46" s="654"/>
      <c r="F46" s="654"/>
      <c r="G46" s="654"/>
      <c r="H46" s="654"/>
      <c r="I46" s="654"/>
      <c r="J46" s="654"/>
      <c r="K46" s="654"/>
      <c r="L46" s="654"/>
      <c r="M46" s="654"/>
      <c r="N46" s="654"/>
      <c r="O46" s="654"/>
      <c r="P46" s="654"/>
      <c r="Q46" s="654"/>
      <c r="R46" s="654"/>
      <c r="S46" s="654"/>
      <c r="T46" s="654"/>
      <c r="U46" s="654"/>
      <c r="V46" s="654"/>
      <c r="W46" s="654"/>
      <c r="X46" s="654"/>
      <c r="Y46" s="654"/>
      <c r="Z46" s="654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55">
        <v>4680115884915</v>
      </c>
      <c r="E47" s="655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7"/>
      <c r="R47" s="657"/>
      <c r="S47" s="657"/>
      <c r="T47" s="658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62"/>
      <c r="B48" s="662"/>
      <c r="C48" s="662"/>
      <c r="D48" s="662"/>
      <c r="E48" s="662"/>
      <c r="F48" s="662"/>
      <c r="G48" s="662"/>
      <c r="H48" s="662"/>
      <c r="I48" s="662"/>
      <c r="J48" s="662"/>
      <c r="K48" s="662"/>
      <c r="L48" s="662"/>
      <c r="M48" s="662"/>
      <c r="N48" s="662"/>
      <c r="O48" s="663"/>
      <c r="P48" s="659" t="s">
        <v>40</v>
      </c>
      <c r="Q48" s="660"/>
      <c r="R48" s="660"/>
      <c r="S48" s="660"/>
      <c r="T48" s="660"/>
      <c r="U48" s="660"/>
      <c r="V48" s="661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62"/>
      <c r="B49" s="662"/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  <c r="O49" s="663"/>
      <c r="P49" s="659" t="s">
        <v>40</v>
      </c>
      <c r="Q49" s="660"/>
      <c r="R49" s="660"/>
      <c r="S49" s="660"/>
      <c r="T49" s="660"/>
      <c r="U49" s="660"/>
      <c r="V49" s="661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53" t="s">
        <v>130</v>
      </c>
      <c r="B50" s="653"/>
      <c r="C50" s="653"/>
      <c r="D50" s="653"/>
      <c r="E50" s="653"/>
      <c r="F50" s="653"/>
      <c r="G50" s="653"/>
      <c r="H50" s="653"/>
      <c r="I50" s="653"/>
      <c r="J50" s="653"/>
      <c r="K50" s="653"/>
      <c r="L50" s="653"/>
      <c r="M50" s="653"/>
      <c r="N50" s="653"/>
      <c r="O50" s="653"/>
      <c r="P50" s="653"/>
      <c r="Q50" s="653"/>
      <c r="R50" s="653"/>
      <c r="S50" s="653"/>
      <c r="T50" s="653"/>
      <c r="U50" s="653"/>
      <c r="V50" s="653"/>
      <c r="W50" s="653"/>
      <c r="X50" s="653"/>
      <c r="Y50" s="653"/>
      <c r="Z50" s="653"/>
      <c r="AA50" s="65"/>
      <c r="AB50" s="65"/>
      <c r="AC50" s="79"/>
    </row>
    <row r="51" spans="1:68" ht="14.25" customHeight="1" x14ac:dyDescent="0.25">
      <c r="A51" s="654" t="s">
        <v>114</v>
      </c>
      <c r="B51" s="654"/>
      <c r="C51" s="654"/>
      <c r="D51" s="654"/>
      <c r="E51" s="654"/>
      <c r="F51" s="654"/>
      <c r="G51" s="654"/>
      <c r="H51" s="654"/>
      <c r="I51" s="654"/>
      <c r="J51" s="654"/>
      <c r="K51" s="654"/>
      <c r="L51" s="654"/>
      <c r="M51" s="654"/>
      <c r="N51" s="654"/>
      <c r="O51" s="654"/>
      <c r="P51" s="654"/>
      <c r="Q51" s="654"/>
      <c r="R51" s="654"/>
      <c r="S51" s="654"/>
      <c r="T51" s="654"/>
      <c r="U51" s="654"/>
      <c r="V51" s="654"/>
      <c r="W51" s="654"/>
      <c r="X51" s="654"/>
      <c r="Y51" s="654"/>
      <c r="Z51" s="654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55">
        <v>4680115885882</v>
      </c>
      <c r="E52" s="655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7"/>
      <c r="R52" s="657"/>
      <c r="S52" s="657"/>
      <c r="T52" s="65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55">
        <v>4680115881426</v>
      </c>
      <c r="E53" s="655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7"/>
      <c r="R53" s="657"/>
      <c r="S53" s="657"/>
      <c r="T53" s="65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55">
        <v>4680115880283</v>
      </c>
      <c r="E54" s="655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7"/>
      <c r="R54" s="657"/>
      <c r="S54" s="657"/>
      <c r="T54" s="65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55">
        <v>4680115881525</v>
      </c>
      <c r="E55" s="655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7"/>
      <c r="R55" s="657"/>
      <c r="S55" s="657"/>
      <c r="T55" s="65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55">
        <v>4680115885899</v>
      </c>
      <c r="E56" s="655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7"/>
      <c r="R56" s="657"/>
      <c r="S56" s="657"/>
      <c r="T56" s="65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55">
        <v>4680115881419</v>
      </c>
      <c r="E57" s="655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7"/>
      <c r="R57" s="657"/>
      <c r="S57" s="657"/>
      <c r="T57" s="65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62"/>
      <c r="B58" s="662"/>
      <c r="C58" s="662"/>
      <c r="D58" s="662"/>
      <c r="E58" s="662"/>
      <c r="F58" s="662"/>
      <c r="G58" s="662"/>
      <c r="H58" s="662"/>
      <c r="I58" s="662"/>
      <c r="J58" s="662"/>
      <c r="K58" s="662"/>
      <c r="L58" s="662"/>
      <c r="M58" s="662"/>
      <c r="N58" s="662"/>
      <c r="O58" s="663"/>
      <c r="P58" s="659" t="s">
        <v>40</v>
      </c>
      <c r="Q58" s="660"/>
      <c r="R58" s="660"/>
      <c r="S58" s="660"/>
      <c r="T58" s="660"/>
      <c r="U58" s="660"/>
      <c r="V58" s="661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62"/>
      <c r="B59" s="662"/>
      <c r="C59" s="662"/>
      <c r="D59" s="662"/>
      <c r="E59" s="662"/>
      <c r="F59" s="662"/>
      <c r="G59" s="662"/>
      <c r="H59" s="662"/>
      <c r="I59" s="662"/>
      <c r="J59" s="662"/>
      <c r="K59" s="662"/>
      <c r="L59" s="662"/>
      <c r="M59" s="662"/>
      <c r="N59" s="662"/>
      <c r="O59" s="663"/>
      <c r="P59" s="659" t="s">
        <v>40</v>
      </c>
      <c r="Q59" s="660"/>
      <c r="R59" s="660"/>
      <c r="S59" s="660"/>
      <c r="T59" s="660"/>
      <c r="U59" s="660"/>
      <c r="V59" s="661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54" t="s">
        <v>150</v>
      </c>
      <c r="B60" s="654"/>
      <c r="C60" s="654"/>
      <c r="D60" s="654"/>
      <c r="E60" s="654"/>
      <c r="F60" s="654"/>
      <c r="G60" s="654"/>
      <c r="H60" s="654"/>
      <c r="I60" s="654"/>
      <c r="J60" s="654"/>
      <c r="K60" s="654"/>
      <c r="L60" s="654"/>
      <c r="M60" s="654"/>
      <c r="N60" s="654"/>
      <c r="O60" s="654"/>
      <c r="P60" s="654"/>
      <c r="Q60" s="654"/>
      <c r="R60" s="654"/>
      <c r="S60" s="654"/>
      <c r="T60" s="654"/>
      <c r="U60" s="654"/>
      <c r="V60" s="654"/>
      <c r="W60" s="654"/>
      <c r="X60" s="654"/>
      <c r="Y60" s="654"/>
      <c r="Z60" s="654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55">
        <v>4680115881440</v>
      </c>
      <c r="E61" s="655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7"/>
      <c r="R61" s="657"/>
      <c r="S61" s="657"/>
      <c r="T61" s="65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55">
        <v>4680115882751</v>
      </c>
      <c r="E62" s="655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7"/>
      <c r="R62" s="657"/>
      <c r="S62" s="657"/>
      <c r="T62" s="65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55">
        <v>4680115885950</v>
      </c>
      <c r="E63" s="655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7"/>
      <c r="R63" s="657"/>
      <c r="S63" s="657"/>
      <c r="T63" s="65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55">
        <v>4680115881433</v>
      </c>
      <c r="E64" s="655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7"/>
      <c r="R64" s="657"/>
      <c r="S64" s="657"/>
      <c r="T64" s="65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62"/>
      <c r="B65" s="662"/>
      <c r="C65" s="662"/>
      <c r="D65" s="662"/>
      <c r="E65" s="662"/>
      <c r="F65" s="662"/>
      <c r="G65" s="662"/>
      <c r="H65" s="662"/>
      <c r="I65" s="662"/>
      <c r="J65" s="662"/>
      <c r="K65" s="662"/>
      <c r="L65" s="662"/>
      <c r="M65" s="662"/>
      <c r="N65" s="662"/>
      <c r="O65" s="663"/>
      <c r="P65" s="659" t="s">
        <v>40</v>
      </c>
      <c r="Q65" s="660"/>
      <c r="R65" s="660"/>
      <c r="S65" s="660"/>
      <c r="T65" s="660"/>
      <c r="U65" s="660"/>
      <c r="V65" s="661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62"/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3"/>
      <c r="P66" s="659" t="s">
        <v>40</v>
      </c>
      <c r="Q66" s="660"/>
      <c r="R66" s="660"/>
      <c r="S66" s="660"/>
      <c r="T66" s="660"/>
      <c r="U66" s="660"/>
      <c r="V66" s="661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54" t="s">
        <v>78</v>
      </c>
      <c r="B67" s="654"/>
      <c r="C67" s="654"/>
      <c r="D67" s="654"/>
      <c r="E67" s="654"/>
      <c r="F67" s="654"/>
      <c r="G67" s="654"/>
      <c r="H67" s="654"/>
      <c r="I67" s="654"/>
      <c r="J67" s="654"/>
      <c r="K67" s="654"/>
      <c r="L67" s="654"/>
      <c r="M67" s="654"/>
      <c r="N67" s="654"/>
      <c r="O67" s="654"/>
      <c r="P67" s="654"/>
      <c r="Q67" s="654"/>
      <c r="R67" s="654"/>
      <c r="S67" s="654"/>
      <c r="T67" s="654"/>
      <c r="U67" s="654"/>
      <c r="V67" s="654"/>
      <c r="W67" s="654"/>
      <c r="X67" s="654"/>
      <c r="Y67" s="654"/>
      <c r="Z67" s="654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55">
        <v>4680115885073</v>
      </c>
      <c r="E68" s="65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7"/>
      <c r="R68" s="657"/>
      <c r="S68" s="657"/>
      <c r="T68" s="65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55">
        <v>4680115885059</v>
      </c>
      <c r="E69" s="65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7"/>
      <c r="R69" s="657"/>
      <c r="S69" s="657"/>
      <c r="T69" s="65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55">
        <v>4680115885097</v>
      </c>
      <c r="E70" s="65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7"/>
      <c r="R70" s="657"/>
      <c r="S70" s="657"/>
      <c r="T70" s="65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62"/>
      <c r="B71" s="662"/>
      <c r="C71" s="662"/>
      <c r="D71" s="662"/>
      <c r="E71" s="662"/>
      <c r="F71" s="662"/>
      <c r="G71" s="662"/>
      <c r="H71" s="662"/>
      <c r="I71" s="662"/>
      <c r="J71" s="662"/>
      <c r="K71" s="662"/>
      <c r="L71" s="662"/>
      <c r="M71" s="662"/>
      <c r="N71" s="662"/>
      <c r="O71" s="663"/>
      <c r="P71" s="659" t="s">
        <v>40</v>
      </c>
      <c r="Q71" s="660"/>
      <c r="R71" s="660"/>
      <c r="S71" s="660"/>
      <c r="T71" s="660"/>
      <c r="U71" s="660"/>
      <c r="V71" s="661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62"/>
      <c r="B72" s="662"/>
      <c r="C72" s="662"/>
      <c r="D72" s="662"/>
      <c r="E72" s="662"/>
      <c r="F72" s="662"/>
      <c r="G72" s="662"/>
      <c r="H72" s="662"/>
      <c r="I72" s="662"/>
      <c r="J72" s="662"/>
      <c r="K72" s="662"/>
      <c r="L72" s="662"/>
      <c r="M72" s="662"/>
      <c r="N72" s="662"/>
      <c r="O72" s="663"/>
      <c r="P72" s="659" t="s">
        <v>40</v>
      </c>
      <c r="Q72" s="660"/>
      <c r="R72" s="660"/>
      <c r="S72" s="660"/>
      <c r="T72" s="660"/>
      <c r="U72" s="660"/>
      <c r="V72" s="661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54" t="s">
        <v>85</v>
      </c>
      <c r="B73" s="654"/>
      <c r="C73" s="654"/>
      <c r="D73" s="654"/>
      <c r="E73" s="654"/>
      <c r="F73" s="654"/>
      <c r="G73" s="654"/>
      <c r="H73" s="654"/>
      <c r="I73" s="654"/>
      <c r="J73" s="654"/>
      <c r="K73" s="654"/>
      <c r="L73" s="654"/>
      <c r="M73" s="654"/>
      <c r="N73" s="654"/>
      <c r="O73" s="654"/>
      <c r="P73" s="654"/>
      <c r="Q73" s="654"/>
      <c r="R73" s="654"/>
      <c r="S73" s="654"/>
      <c r="T73" s="654"/>
      <c r="U73" s="654"/>
      <c r="V73" s="654"/>
      <c r="W73" s="654"/>
      <c r="X73" s="654"/>
      <c r="Y73" s="654"/>
      <c r="Z73" s="654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55">
        <v>4680115881891</v>
      </c>
      <c r="E74" s="655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7"/>
      <c r="R74" s="657"/>
      <c r="S74" s="657"/>
      <c r="T74" s="65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55">
        <v>4680115885769</v>
      </c>
      <c r="E75" s="655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7"/>
      <c r="R75" s="657"/>
      <c r="S75" s="657"/>
      <c r="T75" s="65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55">
        <v>4680115884410</v>
      </c>
      <c r="E76" s="655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7"/>
      <c r="R76" s="657"/>
      <c r="S76" s="657"/>
      <c r="T76" s="65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55">
        <v>4680115884311</v>
      </c>
      <c r="E77" s="655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7"/>
      <c r="R77" s="657"/>
      <c r="S77" s="657"/>
      <c r="T77" s="65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55">
        <v>4680115885929</v>
      </c>
      <c r="E78" s="655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7"/>
      <c r="R78" s="657"/>
      <c r="S78" s="657"/>
      <c r="T78" s="65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55">
        <v>4680115884403</v>
      </c>
      <c r="E79" s="655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7"/>
      <c r="R79" s="657"/>
      <c r="S79" s="657"/>
      <c r="T79" s="65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62"/>
      <c r="B80" s="662"/>
      <c r="C80" s="662"/>
      <c r="D80" s="662"/>
      <c r="E80" s="662"/>
      <c r="F80" s="662"/>
      <c r="G80" s="662"/>
      <c r="H80" s="662"/>
      <c r="I80" s="662"/>
      <c r="J80" s="662"/>
      <c r="K80" s="662"/>
      <c r="L80" s="662"/>
      <c r="M80" s="662"/>
      <c r="N80" s="662"/>
      <c r="O80" s="663"/>
      <c r="P80" s="659" t="s">
        <v>40</v>
      </c>
      <c r="Q80" s="660"/>
      <c r="R80" s="660"/>
      <c r="S80" s="660"/>
      <c r="T80" s="660"/>
      <c r="U80" s="660"/>
      <c r="V80" s="661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62"/>
      <c r="B81" s="662"/>
      <c r="C81" s="662"/>
      <c r="D81" s="662"/>
      <c r="E81" s="662"/>
      <c r="F81" s="662"/>
      <c r="G81" s="662"/>
      <c r="H81" s="662"/>
      <c r="I81" s="662"/>
      <c r="J81" s="662"/>
      <c r="K81" s="662"/>
      <c r="L81" s="662"/>
      <c r="M81" s="662"/>
      <c r="N81" s="662"/>
      <c r="O81" s="663"/>
      <c r="P81" s="659" t="s">
        <v>40</v>
      </c>
      <c r="Q81" s="660"/>
      <c r="R81" s="660"/>
      <c r="S81" s="660"/>
      <c r="T81" s="660"/>
      <c r="U81" s="660"/>
      <c r="V81" s="661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54" t="s">
        <v>185</v>
      </c>
      <c r="B82" s="654"/>
      <c r="C82" s="654"/>
      <c r="D82" s="654"/>
      <c r="E82" s="654"/>
      <c r="F82" s="654"/>
      <c r="G82" s="654"/>
      <c r="H82" s="654"/>
      <c r="I82" s="654"/>
      <c r="J82" s="654"/>
      <c r="K82" s="654"/>
      <c r="L82" s="654"/>
      <c r="M82" s="654"/>
      <c r="N82" s="654"/>
      <c r="O82" s="654"/>
      <c r="P82" s="654"/>
      <c r="Q82" s="654"/>
      <c r="R82" s="654"/>
      <c r="S82" s="654"/>
      <c r="T82" s="654"/>
      <c r="U82" s="654"/>
      <c r="V82" s="654"/>
      <c r="W82" s="654"/>
      <c r="X82" s="654"/>
      <c r="Y82" s="654"/>
      <c r="Z82" s="654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55">
        <v>4680115881532</v>
      </c>
      <c r="E83" s="655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7"/>
      <c r="R83" s="657"/>
      <c r="S83" s="657"/>
      <c r="T83" s="658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55">
        <v>4680115881464</v>
      </c>
      <c r="E84" s="655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7"/>
      <c r="R84" s="657"/>
      <c r="S84" s="657"/>
      <c r="T84" s="65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62"/>
      <c r="B85" s="662"/>
      <c r="C85" s="662"/>
      <c r="D85" s="662"/>
      <c r="E85" s="662"/>
      <c r="F85" s="662"/>
      <c r="G85" s="662"/>
      <c r="H85" s="662"/>
      <c r="I85" s="662"/>
      <c r="J85" s="662"/>
      <c r="K85" s="662"/>
      <c r="L85" s="662"/>
      <c r="M85" s="662"/>
      <c r="N85" s="662"/>
      <c r="O85" s="663"/>
      <c r="P85" s="659" t="s">
        <v>40</v>
      </c>
      <c r="Q85" s="660"/>
      <c r="R85" s="660"/>
      <c r="S85" s="660"/>
      <c r="T85" s="660"/>
      <c r="U85" s="660"/>
      <c r="V85" s="661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62"/>
      <c r="B86" s="662"/>
      <c r="C86" s="662"/>
      <c r="D86" s="662"/>
      <c r="E86" s="662"/>
      <c r="F86" s="662"/>
      <c r="G86" s="662"/>
      <c r="H86" s="662"/>
      <c r="I86" s="662"/>
      <c r="J86" s="662"/>
      <c r="K86" s="662"/>
      <c r="L86" s="662"/>
      <c r="M86" s="662"/>
      <c r="N86" s="662"/>
      <c r="O86" s="663"/>
      <c r="P86" s="659" t="s">
        <v>40</v>
      </c>
      <c r="Q86" s="660"/>
      <c r="R86" s="660"/>
      <c r="S86" s="660"/>
      <c r="T86" s="660"/>
      <c r="U86" s="660"/>
      <c r="V86" s="661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53" t="s">
        <v>192</v>
      </c>
      <c r="B87" s="653"/>
      <c r="C87" s="653"/>
      <c r="D87" s="653"/>
      <c r="E87" s="653"/>
      <c r="F87" s="653"/>
      <c r="G87" s="653"/>
      <c r="H87" s="653"/>
      <c r="I87" s="653"/>
      <c r="J87" s="653"/>
      <c r="K87" s="653"/>
      <c r="L87" s="653"/>
      <c r="M87" s="653"/>
      <c r="N87" s="653"/>
      <c r="O87" s="653"/>
      <c r="P87" s="653"/>
      <c r="Q87" s="653"/>
      <c r="R87" s="653"/>
      <c r="S87" s="653"/>
      <c r="T87" s="653"/>
      <c r="U87" s="653"/>
      <c r="V87" s="653"/>
      <c r="W87" s="653"/>
      <c r="X87" s="653"/>
      <c r="Y87" s="653"/>
      <c r="Z87" s="653"/>
      <c r="AA87" s="65"/>
      <c r="AB87" s="65"/>
      <c r="AC87" s="79"/>
    </row>
    <row r="88" spans="1:68" ht="14.25" customHeight="1" x14ac:dyDescent="0.25">
      <c r="A88" s="654" t="s">
        <v>114</v>
      </c>
      <c r="B88" s="654"/>
      <c r="C88" s="654"/>
      <c r="D88" s="654"/>
      <c r="E88" s="654"/>
      <c r="F88" s="654"/>
      <c r="G88" s="654"/>
      <c r="H88" s="654"/>
      <c r="I88" s="654"/>
      <c r="J88" s="654"/>
      <c r="K88" s="654"/>
      <c r="L88" s="654"/>
      <c r="M88" s="654"/>
      <c r="N88" s="654"/>
      <c r="O88" s="654"/>
      <c r="P88" s="654"/>
      <c r="Q88" s="654"/>
      <c r="R88" s="654"/>
      <c r="S88" s="654"/>
      <c r="T88" s="654"/>
      <c r="U88" s="654"/>
      <c r="V88" s="654"/>
      <c r="W88" s="654"/>
      <c r="X88" s="654"/>
      <c r="Y88" s="654"/>
      <c r="Z88" s="654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55">
        <v>4680115881327</v>
      </c>
      <c r="E89" s="655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7"/>
      <c r="R89" s="657"/>
      <c r="S89" s="657"/>
      <c r="T89" s="65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55">
        <v>4680115881518</v>
      </c>
      <c r="E90" s="655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7"/>
      <c r="R90" s="657"/>
      <c r="S90" s="657"/>
      <c r="T90" s="65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55">
        <v>4680115881303</v>
      </c>
      <c r="E91" s="655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6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7"/>
      <c r="R91" s="657"/>
      <c r="S91" s="657"/>
      <c r="T91" s="65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62"/>
      <c r="B92" s="662"/>
      <c r="C92" s="662"/>
      <c r="D92" s="662"/>
      <c r="E92" s="662"/>
      <c r="F92" s="662"/>
      <c r="G92" s="662"/>
      <c r="H92" s="662"/>
      <c r="I92" s="662"/>
      <c r="J92" s="662"/>
      <c r="K92" s="662"/>
      <c r="L92" s="662"/>
      <c r="M92" s="662"/>
      <c r="N92" s="662"/>
      <c r="O92" s="663"/>
      <c r="P92" s="659" t="s">
        <v>40</v>
      </c>
      <c r="Q92" s="660"/>
      <c r="R92" s="660"/>
      <c r="S92" s="660"/>
      <c r="T92" s="660"/>
      <c r="U92" s="660"/>
      <c r="V92" s="661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62"/>
      <c r="B93" s="662"/>
      <c r="C93" s="662"/>
      <c r="D93" s="662"/>
      <c r="E93" s="662"/>
      <c r="F93" s="662"/>
      <c r="G93" s="662"/>
      <c r="H93" s="662"/>
      <c r="I93" s="662"/>
      <c r="J93" s="662"/>
      <c r="K93" s="662"/>
      <c r="L93" s="662"/>
      <c r="M93" s="662"/>
      <c r="N93" s="662"/>
      <c r="O93" s="663"/>
      <c r="P93" s="659" t="s">
        <v>40</v>
      </c>
      <c r="Q93" s="660"/>
      <c r="R93" s="660"/>
      <c r="S93" s="660"/>
      <c r="T93" s="660"/>
      <c r="U93" s="660"/>
      <c r="V93" s="661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54" t="s">
        <v>85</v>
      </c>
      <c r="B94" s="654"/>
      <c r="C94" s="654"/>
      <c r="D94" s="654"/>
      <c r="E94" s="654"/>
      <c r="F94" s="654"/>
      <c r="G94" s="654"/>
      <c r="H94" s="654"/>
      <c r="I94" s="654"/>
      <c r="J94" s="654"/>
      <c r="K94" s="654"/>
      <c r="L94" s="654"/>
      <c r="M94" s="654"/>
      <c r="N94" s="654"/>
      <c r="O94" s="654"/>
      <c r="P94" s="654"/>
      <c r="Q94" s="654"/>
      <c r="R94" s="654"/>
      <c r="S94" s="654"/>
      <c r="T94" s="654"/>
      <c r="U94" s="654"/>
      <c r="V94" s="654"/>
      <c r="W94" s="654"/>
      <c r="X94" s="654"/>
      <c r="Y94" s="654"/>
      <c r="Z94" s="654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55">
        <v>4607091386967</v>
      </c>
      <c r="E95" s="65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9" t="s">
        <v>202</v>
      </c>
      <c r="Q95" s="657"/>
      <c r="R95" s="657"/>
      <c r="S95" s="657"/>
      <c r="T95" s="65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55">
        <v>4607091386967</v>
      </c>
      <c r="E96" s="65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7"/>
      <c r="R96" s="657"/>
      <c r="S96" s="657"/>
      <c r="T96" s="6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55">
        <v>4680115884953</v>
      </c>
      <c r="E97" s="655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7"/>
      <c r="R97" s="657"/>
      <c r="S97" s="657"/>
      <c r="T97" s="65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55">
        <v>4607091385731</v>
      </c>
      <c r="E98" s="65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7"/>
      <c r="R98" s="657"/>
      <c r="S98" s="657"/>
      <c r="T98" s="65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55">
        <v>4607091385731</v>
      </c>
      <c r="E99" s="65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7"/>
      <c r="R99" s="657"/>
      <c r="S99" s="657"/>
      <c r="T99" s="65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55">
        <v>4680115880894</v>
      </c>
      <c r="E100" s="655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7"/>
      <c r="R100" s="657"/>
      <c r="S100" s="657"/>
      <c r="T100" s="65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62"/>
      <c r="B101" s="662"/>
      <c r="C101" s="662"/>
      <c r="D101" s="662"/>
      <c r="E101" s="662"/>
      <c r="F101" s="662"/>
      <c r="G101" s="662"/>
      <c r="H101" s="662"/>
      <c r="I101" s="662"/>
      <c r="J101" s="662"/>
      <c r="K101" s="662"/>
      <c r="L101" s="662"/>
      <c r="M101" s="662"/>
      <c r="N101" s="662"/>
      <c r="O101" s="663"/>
      <c r="P101" s="659" t="s">
        <v>40</v>
      </c>
      <c r="Q101" s="660"/>
      <c r="R101" s="660"/>
      <c r="S101" s="660"/>
      <c r="T101" s="660"/>
      <c r="U101" s="660"/>
      <c r="V101" s="661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62"/>
      <c r="B102" s="662"/>
      <c r="C102" s="662"/>
      <c r="D102" s="662"/>
      <c r="E102" s="662"/>
      <c r="F102" s="662"/>
      <c r="G102" s="662"/>
      <c r="H102" s="662"/>
      <c r="I102" s="662"/>
      <c r="J102" s="662"/>
      <c r="K102" s="662"/>
      <c r="L102" s="662"/>
      <c r="M102" s="662"/>
      <c r="N102" s="662"/>
      <c r="O102" s="663"/>
      <c r="P102" s="659" t="s">
        <v>40</v>
      </c>
      <c r="Q102" s="660"/>
      <c r="R102" s="660"/>
      <c r="S102" s="660"/>
      <c r="T102" s="660"/>
      <c r="U102" s="660"/>
      <c r="V102" s="661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53" t="s">
        <v>215</v>
      </c>
      <c r="B103" s="653"/>
      <c r="C103" s="653"/>
      <c r="D103" s="653"/>
      <c r="E103" s="653"/>
      <c r="F103" s="653"/>
      <c r="G103" s="653"/>
      <c r="H103" s="653"/>
      <c r="I103" s="653"/>
      <c r="J103" s="653"/>
      <c r="K103" s="653"/>
      <c r="L103" s="653"/>
      <c r="M103" s="653"/>
      <c r="N103" s="653"/>
      <c r="O103" s="653"/>
      <c r="P103" s="653"/>
      <c r="Q103" s="653"/>
      <c r="R103" s="653"/>
      <c r="S103" s="653"/>
      <c r="T103" s="653"/>
      <c r="U103" s="653"/>
      <c r="V103" s="653"/>
      <c r="W103" s="653"/>
      <c r="X103" s="653"/>
      <c r="Y103" s="653"/>
      <c r="Z103" s="653"/>
      <c r="AA103" s="65"/>
      <c r="AB103" s="65"/>
      <c r="AC103" s="79"/>
    </row>
    <row r="104" spans="1:68" ht="14.25" customHeight="1" x14ac:dyDescent="0.25">
      <c r="A104" s="654" t="s">
        <v>114</v>
      </c>
      <c r="B104" s="654"/>
      <c r="C104" s="654"/>
      <c r="D104" s="654"/>
      <c r="E104" s="654"/>
      <c r="F104" s="654"/>
      <c r="G104" s="654"/>
      <c r="H104" s="654"/>
      <c r="I104" s="654"/>
      <c r="J104" s="654"/>
      <c r="K104" s="654"/>
      <c r="L104" s="654"/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654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55">
        <v>4680115882133</v>
      </c>
      <c r="E105" s="655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7"/>
      <c r="R105" s="657"/>
      <c r="S105" s="657"/>
      <c r="T105" s="65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55">
        <v>4680115880269</v>
      </c>
      <c r="E106" s="655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7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7"/>
      <c r="R106" s="657"/>
      <c r="S106" s="657"/>
      <c r="T106" s="65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55">
        <v>4680115880429</v>
      </c>
      <c r="E107" s="655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7"/>
      <c r="R107" s="657"/>
      <c r="S107" s="657"/>
      <c r="T107" s="6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55">
        <v>4680115881457</v>
      </c>
      <c r="E108" s="655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7"/>
      <c r="R108" s="657"/>
      <c r="S108" s="657"/>
      <c r="T108" s="6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62"/>
      <c r="B109" s="662"/>
      <c r="C109" s="662"/>
      <c r="D109" s="662"/>
      <c r="E109" s="662"/>
      <c r="F109" s="662"/>
      <c r="G109" s="662"/>
      <c r="H109" s="662"/>
      <c r="I109" s="662"/>
      <c r="J109" s="662"/>
      <c r="K109" s="662"/>
      <c r="L109" s="662"/>
      <c r="M109" s="662"/>
      <c r="N109" s="662"/>
      <c r="O109" s="663"/>
      <c r="P109" s="659" t="s">
        <v>40</v>
      </c>
      <c r="Q109" s="660"/>
      <c r="R109" s="660"/>
      <c r="S109" s="660"/>
      <c r="T109" s="660"/>
      <c r="U109" s="660"/>
      <c r="V109" s="661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62"/>
      <c r="B110" s="662"/>
      <c r="C110" s="662"/>
      <c r="D110" s="662"/>
      <c r="E110" s="662"/>
      <c r="F110" s="662"/>
      <c r="G110" s="662"/>
      <c r="H110" s="662"/>
      <c r="I110" s="662"/>
      <c r="J110" s="662"/>
      <c r="K110" s="662"/>
      <c r="L110" s="662"/>
      <c r="M110" s="662"/>
      <c r="N110" s="662"/>
      <c r="O110" s="663"/>
      <c r="P110" s="659" t="s">
        <v>40</v>
      </c>
      <c r="Q110" s="660"/>
      <c r="R110" s="660"/>
      <c r="S110" s="660"/>
      <c r="T110" s="660"/>
      <c r="U110" s="660"/>
      <c r="V110" s="661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54" t="s">
        <v>150</v>
      </c>
      <c r="B111" s="654"/>
      <c r="C111" s="654"/>
      <c r="D111" s="654"/>
      <c r="E111" s="654"/>
      <c r="F111" s="654"/>
      <c r="G111" s="654"/>
      <c r="H111" s="654"/>
      <c r="I111" s="654"/>
      <c r="J111" s="654"/>
      <c r="K111" s="654"/>
      <c r="L111" s="654"/>
      <c r="M111" s="654"/>
      <c r="N111" s="654"/>
      <c r="O111" s="654"/>
      <c r="P111" s="654"/>
      <c r="Q111" s="654"/>
      <c r="R111" s="654"/>
      <c r="S111" s="654"/>
      <c r="T111" s="654"/>
      <c r="U111" s="654"/>
      <c r="V111" s="654"/>
      <c r="W111" s="654"/>
      <c r="X111" s="654"/>
      <c r="Y111" s="654"/>
      <c r="Z111" s="654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55">
        <v>4680115881488</v>
      </c>
      <c r="E112" s="655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7"/>
      <c r="R112" s="657"/>
      <c r="S112" s="657"/>
      <c r="T112" s="65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55">
        <v>4680115882775</v>
      </c>
      <c r="E113" s="655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7"/>
      <c r="R113" s="657"/>
      <c r="S113" s="657"/>
      <c r="T113" s="65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55">
        <v>4680115880658</v>
      </c>
      <c r="E114" s="655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7"/>
      <c r="R114" s="657"/>
      <c r="S114" s="657"/>
      <c r="T114" s="65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62"/>
      <c r="B115" s="662"/>
      <c r="C115" s="662"/>
      <c r="D115" s="662"/>
      <c r="E115" s="662"/>
      <c r="F115" s="662"/>
      <c r="G115" s="662"/>
      <c r="H115" s="662"/>
      <c r="I115" s="662"/>
      <c r="J115" s="662"/>
      <c r="K115" s="662"/>
      <c r="L115" s="662"/>
      <c r="M115" s="662"/>
      <c r="N115" s="662"/>
      <c r="O115" s="663"/>
      <c r="P115" s="659" t="s">
        <v>40</v>
      </c>
      <c r="Q115" s="660"/>
      <c r="R115" s="660"/>
      <c r="S115" s="660"/>
      <c r="T115" s="660"/>
      <c r="U115" s="660"/>
      <c r="V115" s="661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62"/>
      <c r="B116" s="662"/>
      <c r="C116" s="662"/>
      <c r="D116" s="662"/>
      <c r="E116" s="662"/>
      <c r="F116" s="662"/>
      <c r="G116" s="662"/>
      <c r="H116" s="662"/>
      <c r="I116" s="662"/>
      <c r="J116" s="662"/>
      <c r="K116" s="662"/>
      <c r="L116" s="662"/>
      <c r="M116" s="662"/>
      <c r="N116" s="662"/>
      <c r="O116" s="663"/>
      <c r="P116" s="659" t="s">
        <v>40</v>
      </c>
      <c r="Q116" s="660"/>
      <c r="R116" s="660"/>
      <c r="S116" s="660"/>
      <c r="T116" s="660"/>
      <c r="U116" s="660"/>
      <c r="V116" s="661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54" t="s">
        <v>85</v>
      </c>
      <c r="B117" s="654"/>
      <c r="C117" s="654"/>
      <c r="D117" s="654"/>
      <c r="E117" s="654"/>
      <c r="F117" s="654"/>
      <c r="G117" s="654"/>
      <c r="H117" s="654"/>
      <c r="I117" s="654"/>
      <c r="J117" s="654"/>
      <c r="K117" s="654"/>
      <c r="L117" s="654"/>
      <c r="M117" s="654"/>
      <c r="N117" s="654"/>
      <c r="O117" s="654"/>
      <c r="P117" s="654"/>
      <c r="Q117" s="654"/>
      <c r="R117" s="654"/>
      <c r="S117" s="654"/>
      <c r="T117" s="654"/>
      <c r="U117" s="654"/>
      <c r="V117" s="654"/>
      <c r="W117" s="654"/>
      <c r="X117" s="654"/>
      <c r="Y117" s="654"/>
      <c r="Z117" s="654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55">
        <v>4607091385168</v>
      </c>
      <c r="E118" s="655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1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7"/>
      <c r="R118" s="657"/>
      <c r="S118" s="657"/>
      <c r="T118" s="658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232</v>
      </c>
      <c r="B119" s="63" t="s">
        <v>235</v>
      </c>
      <c r="C119" s="36">
        <v>4301051360</v>
      </c>
      <c r="D119" s="655">
        <v>4607091385168</v>
      </c>
      <c r="E119" s="65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57"/>
      <c r="R119" s="657"/>
      <c r="S119" s="657"/>
      <c r="T119" s="658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4301051730</v>
      </c>
      <c r="D120" s="655">
        <v>4607091383256</v>
      </c>
      <c r="E120" s="655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7"/>
      <c r="R120" s="657"/>
      <c r="S120" s="657"/>
      <c r="T120" s="65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239</v>
      </c>
      <c r="B121" s="63" t="s">
        <v>240</v>
      </c>
      <c r="C121" s="36">
        <v>4301051721</v>
      </c>
      <c r="D121" s="655">
        <v>4607091385748</v>
      </c>
      <c r="E121" s="655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7"/>
      <c r="R121" s="657"/>
      <c r="S121" s="657"/>
      <c r="T121" s="65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241</v>
      </c>
      <c r="B122" s="63" t="s">
        <v>242</v>
      </c>
      <c r="C122" s="36">
        <v>4301051740</v>
      </c>
      <c r="D122" s="655">
        <v>4680115884533</v>
      </c>
      <c r="E122" s="655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1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7"/>
      <c r="R122" s="657"/>
      <c r="S122" s="657"/>
      <c r="T122" s="658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62"/>
      <c r="B123" s="662"/>
      <c r="C123" s="662"/>
      <c r="D123" s="662"/>
      <c r="E123" s="662"/>
      <c r="F123" s="662"/>
      <c r="G123" s="662"/>
      <c r="H123" s="662"/>
      <c r="I123" s="662"/>
      <c r="J123" s="662"/>
      <c r="K123" s="662"/>
      <c r="L123" s="662"/>
      <c r="M123" s="662"/>
      <c r="N123" s="662"/>
      <c r="O123" s="663"/>
      <c r="P123" s="659" t="s">
        <v>40</v>
      </c>
      <c r="Q123" s="660"/>
      <c r="R123" s="660"/>
      <c r="S123" s="660"/>
      <c r="T123" s="660"/>
      <c r="U123" s="660"/>
      <c r="V123" s="661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662"/>
      <c r="B124" s="662"/>
      <c r="C124" s="662"/>
      <c r="D124" s="662"/>
      <c r="E124" s="662"/>
      <c r="F124" s="662"/>
      <c r="G124" s="662"/>
      <c r="H124" s="662"/>
      <c r="I124" s="662"/>
      <c r="J124" s="662"/>
      <c r="K124" s="662"/>
      <c r="L124" s="662"/>
      <c r="M124" s="662"/>
      <c r="N124" s="662"/>
      <c r="O124" s="663"/>
      <c r="P124" s="659" t="s">
        <v>40</v>
      </c>
      <c r="Q124" s="660"/>
      <c r="R124" s="660"/>
      <c r="S124" s="660"/>
      <c r="T124" s="660"/>
      <c r="U124" s="660"/>
      <c r="V124" s="661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654" t="s">
        <v>185</v>
      </c>
      <c r="B125" s="654"/>
      <c r="C125" s="654"/>
      <c r="D125" s="654"/>
      <c r="E125" s="654"/>
      <c r="F125" s="654"/>
      <c r="G125" s="654"/>
      <c r="H125" s="654"/>
      <c r="I125" s="654"/>
      <c r="J125" s="654"/>
      <c r="K125" s="654"/>
      <c r="L125" s="654"/>
      <c r="M125" s="654"/>
      <c r="N125" s="654"/>
      <c r="O125" s="654"/>
      <c r="P125" s="654"/>
      <c r="Q125" s="654"/>
      <c r="R125" s="654"/>
      <c r="S125" s="654"/>
      <c r="T125" s="654"/>
      <c r="U125" s="654"/>
      <c r="V125" s="654"/>
      <c r="W125" s="654"/>
      <c r="X125" s="654"/>
      <c r="Y125" s="654"/>
      <c r="Z125" s="654"/>
      <c r="AA125" s="66"/>
      <c r="AB125" s="66"/>
      <c r="AC125" s="80"/>
    </row>
    <row r="126" spans="1:68" ht="27" customHeight="1" x14ac:dyDescent="0.25">
      <c r="A126" s="63" t="s">
        <v>244</v>
      </c>
      <c r="B126" s="63" t="s">
        <v>245</v>
      </c>
      <c r="C126" s="36">
        <v>4301060357</v>
      </c>
      <c r="D126" s="655">
        <v>4680115882652</v>
      </c>
      <c r="E126" s="655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57"/>
      <c r="R126" s="657"/>
      <c r="S126" s="657"/>
      <c r="T126" s="65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247</v>
      </c>
      <c r="B127" s="63" t="s">
        <v>248</v>
      </c>
      <c r="C127" s="36">
        <v>4301060317</v>
      </c>
      <c r="D127" s="655">
        <v>4680115880238</v>
      </c>
      <c r="E127" s="655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57"/>
      <c r="R127" s="657"/>
      <c r="S127" s="657"/>
      <c r="T127" s="6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62"/>
      <c r="B128" s="662"/>
      <c r="C128" s="662"/>
      <c r="D128" s="662"/>
      <c r="E128" s="662"/>
      <c r="F128" s="662"/>
      <c r="G128" s="662"/>
      <c r="H128" s="662"/>
      <c r="I128" s="662"/>
      <c r="J128" s="662"/>
      <c r="K128" s="662"/>
      <c r="L128" s="662"/>
      <c r="M128" s="662"/>
      <c r="N128" s="662"/>
      <c r="O128" s="663"/>
      <c r="P128" s="659" t="s">
        <v>40</v>
      </c>
      <c r="Q128" s="660"/>
      <c r="R128" s="660"/>
      <c r="S128" s="660"/>
      <c r="T128" s="660"/>
      <c r="U128" s="660"/>
      <c r="V128" s="661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62"/>
      <c r="B129" s="662"/>
      <c r="C129" s="662"/>
      <c r="D129" s="662"/>
      <c r="E129" s="662"/>
      <c r="F129" s="662"/>
      <c r="G129" s="662"/>
      <c r="H129" s="662"/>
      <c r="I129" s="662"/>
      <c r="J129" s="662"/>
      <c r="K129" s="662"/>
      <c r="L129" s="662"/>
      <c r="M129" s="662"/>
      <c r="N129" s="662"/>
      <c r="O129" s="663"/>
      <c r="P129" s="659" t="s">
        <v>40</v>
      </c>
      <c r="Q129" s="660"/>
      <c r="R129" s="660"/>
      <c r="S129" s="660"/>
      <c r="T129" s="660"/>
      <c r="U129" s="660"/>
      <c r="V129" s="661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53" t="s">
        <v>250</v>
      </c>
      <c r="B130" s="653"/>
      <c r="C130" s="653"/>
      <c r="D130" s="653"/>
      <c r="E130" s="653"/>
      <c r="F130" s="653"/>
      <c r="G130" s="653"/>
      <c r="H130" s="653"/>
      <c r="I130" s="653"/>
      <c r="J130" s="653"/>
      <c r="K130" s="653"/>
      <c r="L130" s="653"/>
      <c r="M130" s="653"/>
      <c r="N130" s="653"/>
      <c r="O130" s="653"/>
      <c r="P130" s="653"/>
      <c r="Q130" s="653"/>
      <c r="R130" s="653"/>
      <c r="S130" s="653"/>
      <c r="T130" s="653"/>
      <c r="U130" s="653"/>
      <c r="V130" s="653"/>
      <c r="W130" s="653"/>
      <c r="X130" s="653"/>
      <c r="Y130" s="653"/>
      <c r="Z130" s="653"/>
      <c r="AA130" s="65"/>
      <c r="AB130" s="65"/>
      <c r="AC130" s="79"/>
    </row>
    <row r="131" spans="1:68" ht="14.25" customHeight="1" x14ac:dyDescent="0.25">
      <c r="A131" s="654" t="s">
        <v>114</v>
      </c>
      <c r="B131" s="654"/>
      <c r="C131" s="654"/>
      <c r="D131" s="654"/>
      <c r="E131" s="654"/>
      <c r="F131" s="654"/>
      <c r="G131" s="654"/>
      <c r="H131" s="654"/>
      <c r="I131" s="654"/>
      <c r="J131" s="654"/>
      <c r="K131" s="654"/>
      <c r="L131" s="654"/>
      <c r="M131" s="654"/>
      <c r="N131" s="654"/>
      <c r="O131" s="654"/>
      <c r="P131" s="654"/>
      <c r="Q131" s="654"/>
      <c r="R131" s="654"/>
      <c r="S131" s="654"/>
      <c r="T131" s="654"/>
      <c r="U131" s="654"/>
      <c r="V131" s="654"/>
      <c r="W131" s="654"/>
      <c r="X131" s="654"/>
      <c r="Y131" s="654"/>
      <c r="Z131" s="654"/>
      <c r="AA131" s="66"/>
      <c r="AB131" s="66"/>
      <c r="AC131" s="80"/>
    </row>
    <row r="132" spans="1:68" ht="27" customHeight="1" x14ac:dyDescent="0.25">
      <c r="A132" s="63" t="s">
        <v>251</v>
      </c>
      <c r="B132" s="63" t="s">
        <v>252</v>
      </c>
      <c r="C132" s="36">
        <v>4301011564</v>
      </c>
      <c r="D132" s="655">
        <v>4680115882577</v>
      </c>
      <c r="E132" s="655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57"/>
      <c r="R132" s="657"/>
      <c r="S132" s="657"/>
      <c r="T132" s="65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251</v>
      </c>
      <c r="B133" s="63" t="s">
        <v>254</v>
      </c>
      <c r="C133" s="36">
        <v>4301011562</v>
      </c>
      <c r="D133" s="655">
        <v>4680115882577</v>
      </c>
      <c r="E133" s="65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7"/>
      <c r="R133" s="657"/>
      <c r="S133" s="657"/>
      <c r="T133" s="6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62"/>
      <c r="B134" s="662"/>
      <c r="C134" s="662"/>
      <c r="D134" s="662"/>
      <c r="E134" s="662"/>
      <c r="F134" s="662"/>
      <c r="G134" s="662"/>
      <c r="H134" s="662"/>
      <c r="I134" s="662"/>
      <c r="J134" s="662"/>
      <c r="K134" s="662"/>
      <c r="L134" s="662"/>
      <c r="M134" s="662"/>
      <c r="N134" s="662"/>
      <c r="O134" s="663"/>
      <c r="P134" s="659" t="s">
        <v>40</v>
      </c>
      <c r="Q134" s="660"/>
      <c r="R134" s="660"/>
      <c r="S134" s="660"/>
      <c r="T134" s="660"/>
      <c r="U134" s="660"/>
      <c r="V134" s="661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62"/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3"/>
      <c r="P135" s="659" t="s">
        <v>40</v>
      </c>
      <c r="Q135" s="660"/>
      <c r="R135" s="660"/>
      <c r="S135" s="660"/>
      <c r="T135" s="660"/>
      <c r="U135" s="660"/>
      <c r="V135" s="661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54" t="s">
        <v>78</v>
      </c>
      <c r="B136" s="654"/>
      <c r="C136" s="654"/>
      <c r="D136" s="654"/>
      <c r="E136" s="654"/>
      <c r="F136" s="654"/>
      <c r="G136" s="654"/>
      <c r="H136" s="654"/>
      <c r="I136" s="654"/>
      <c r="J136" s="654"/>
      <c r="K136" s="654"/>
      <c r="L136" s="654"/>
      <c r="M136" s="654"/>
      <c r="N136" s="654"/>
      <c r="O136" s="654"/>
      <c r="P136" s="654"/>
      <c r="Q136" s="654"/>
      <c r="R136" s="654"/>
      <c r="S136" s="654"/>
      <c r="T136" s="654"/>
      <c r="U136" s="654"/>
      <c r="V136" s="654"/>
      <c r="W136" s="654"/>
      <c r="X136" s="654"/>
      <c r="Y136" s="654"/>
      <c r="Z136" s="654"/>
      <c r="AA136" s="66"/>
      <c r="AB136" s="66"/>
      <c r="AC136" s="80"/>
    </row>
    <row r="137" spans="1:68" ht="27" customHeight="1" x14ac:dyDescent="0.25">
      <c r="A137" s="63" t="s">
        <v>255</v>
      </c>
      <c r="B137" s="63" t="s">
        <v>256</v>
      </c>
      <c r="C137" s="36">
        <v>4301031235</v>
      </c>
      <c r="D137" s="655">
        <v>4680115883444</v>
      </c>
      <c r="E137" s="655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7"/>
      <c r="R137" s="657"/>
      <c r="S137" s="657"/>
      <c r="T137" s="65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255</v>
      </c>
      <c r="B138" s="63" t="s">
        <v>258</v>
      </c>
      <c r="C138" s="36">
        <v>4301031234</v>
      </c>
      <c r="D138" s="655">
        <v>4680115883444</v>
      </c>
      <c r="E138" s="65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57"/>
      <c r="R138" s="657"/>
      <c r="S138" s="657"/>
      <c r="T138" s="65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62"/>
      <c r="B139" s="662"/>
      <c r="C139" s="662"/>
      <c r="D139" s="662"/>
      <c r="E139" s="662"/>
      <c r="F139" s="662"/>
      <c r="G139" s="662"/>
      <c r="H139" s="662"/>
      <c r="I139" s="662"/>
      <c r="J139" s="662"/>
      <c r="K139" s="662"/>
      <c r="L139" s="662"/>
      <c r="M139" s="662"/>
      <c r="N139" s="662"/>
      <c r="O139" s="663"/>
      <c r="P139" s="659" t="s">
        <v>40</v>
      </c>
      <c r="Q139" s="660"/>
      <c r="R139" s="660"/>
      <c r="S139" s="660"/>
      <c r="T139" s="660"/>
      <c r="U139" s="660"/>
      <c r="V139" s="661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62"/>
      <c r="B140" s="662"/>
      <c r="C140" s="662"/>
      <c r="D140" s="662"/>
      <c r="E140" s="662"/>
      <c r="F140" s="662"/>
      <c r="G140" s="662"/>
      <c r="H140" s="662"/>
      <c r="I140" s="662"/>
      <c r="J140" s="662"/>
      <c r="K140" s="662"/>
      <c r="L140" s="662"/>
      <c r="M140" s="662"/>
      <c r="N140" s="662"/>
      <c r="O140" s="663"/>
      <c r="P140" s="659" t="s">
        <v>40</v>
      </c>
      <c r="Q140" s="660"/>
      <c r="R140" s="660"/>
      <c r="S140" s="660"/>
      <c r="T140" s="660"/>
      <c r="U140" s="660"/>
      <c r="V140" s="661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54" t="s">
        <v>85</v>
      </c>
      <c r="B141" s="654"/>
      <c r="C141" s="654"/>
      <c r="D141" s="654"/>
      <c r="E141" s="654"/>
      <c r="F141" s="654"/>
      <c r="G141" s="654"/>
      <c r="H141" s="654"/>
      <c r="I141" s="654"/>
      <c r="J141" s="654"/>
      <c r="K141" s="654"/>
      <c r="L141" s="654"/>
      <c r="M141" s="654"/>
      <c r="N141" s="654"/>
      <c r="O141" s="654"/>
      <c r="P141" s="654"/>
      <c r="Q141" s="654"/>
      <c r="R141" s="654"/>
      <c r="S141" s="654"/>
      <c r="T141" s="654"/>
      <c r="U141" s="654"/>
      <c r="V141" s="654"/>
      <c r="W141" s="654"/>
      <c r="X141" s="654"/>
      <c r="Y141" s="654"/>
      <c r="Z141" s="654"/>
      <c r="AA141" s="66"/>
      <c r="AB141" s="66"/>
      <c r="AC141" s="80"/>
    </row>
    <row r="142" spans="1:68" ht="16.5" customHeight="1" x14ac:dyDescent="0.25">
      <c r="A142" s="63" t="s">
        <v>259</v>
      </c>
      <c r="B142" s="63" t="s">
        <v>260</v>
      </c>
      <c r="C142" s="36">
        <v>4301051477</v>
      </c>
      <c r="D142" s="655">
        <v>4680115882584</v>
      </c>
      <c r="E142" s="655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57"/>
      <c r="R142" s="657"/>
      <c r="S142" s="657"/>
      <c r="T142" s="65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259</v>
      </c>
      <c r="B143" s="63" t="s">
        <v>261</v>
      </c>
      <c r="C143" s="36">
        <v>4301051476</v>
      </c>
      <c r="D143" s="655">
        <v>4680115882584</v>
      </c>
      <c r="E143" s="65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57"/>
      <c r="R143" s="657"/>
      <c r="S143" s="657"/>
      <c r="T143" s="65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62"/>
      <c r="B144" s="662"/>
      <c r="C144" s="662"/>
      <c r="D144" s="662"/>
      <c r="E144" s="662"/>
      <c r="F144" s="662"/>
      <c r="G144" s="662"/>
      <c r="H144" s="662"/>
      <c r="I144" s="662"/>
      <c r="J144" s="662"/>
      <c r="K144" s="662"/>
      <c r="L144" s="662"/>
      <c r="M144" s="662"/>
      <c r="N144" s="662"/>
      <c r="O144" s="663"/>
      <c r="P144" s="659" t="s">
        <v>40</v>
      </c>
      <c r="Q144" s="660"/>
      <c r="R144" s="660"/>
      <c r="S144" s="660"/>
      <c r="T144" s="660"/>
      <c r="U144" s="660"/>
      <c r="V144" s="661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62"/>
      <c r="B145" s="662"/>
      <c r="C145" s="662"/>
      <c r="D145" s="662"/>
      <c r="E145" s="662"/>
      <c r="F145" s="662"/>
      <c r="G145" s="662"/>
      <c r="H145" s="662"/>
      <c r="I145" s="662"/>
      <c r="J145" s="662"/>
      <c r="K145" s="662"/>
      <c r="L145" s="662"/>
      <c r="M145" s="662"/>
      <c r="N145" s="662"/>
      <c r="O145" s="663"/>
      <c r="P145" s="659" t="s">
        <v>40</v>
      </c>
      <c r="Q145" s="660"/>
      <c r="R145" s="660"/>
      <c r="S145" s="660"/>
      <c r="T145" s="660"/>
      <c r="U145" s="660"/>
      <c r="V145" s="661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53" t="s">
        <v>112</v>
      </c>
      <c r="B146" s="653"/>
      <c r="C146" s="653"/>
      <c r="D146" s="653"/>
      <c r="E146" s="653"/>
      <c r="F146" s="653"/>
      <c r="G146" s="653"/>
      <c r="H146" s="653"/>
      <c r="I146" s="653"/>
      <c r="J146" s="653"/>
      <c r="K146" s="653"/>
      <c r="L146" s="653"/>
      <c r="M146" s="653"/>
      <c r="N146" s="653"/>
      <c r="O146" s="653"/>
      <c r="P146" s="653"/>
      <c r="Q146" s="653"/>
      <c r="R146" s="653"/>
      <c r="S146" s="653"/>
      <c r="T146" s="653"/>
      <c r="U146" s="653"/>
      <c r="V146" s="653"/>
      <c r="W146" s="653"/>
      <c r="X146" s="653"/>
      <c r="Y146" s="653"/>
      <c r="Z146" s="653"/>
      <c r="AA146" s="65"/>
      <c r="AB146" s="65"/>
      <c r="AC146" s="79"/>
    </row>
    <row r="147" spans="1:68" ht="14.25" customHeight="1" x14ac:dyDescent="0.25">
      <c r="A147" s="654" t="s">
        <v>114</v>
      </c>
      <c r="B147" s="654"/>
      <c r="C147" s="654"/>
      <c r="D147" s="654"/>
      <c r="E147" s="654"/>
      <c r="F147" s="654"/>
      <c r="G147" s="654"/>
      <c r="H147" s="654"/>
      <c r="I147" s="654"/>
      <c r="J147" s="654"/>
      <c r="K147" s="654"/>
      <c r="L147" s="654"/>
      <c r="M147" s="654"/>
      <c r="N147" s="654"/>
      <c r="O147" s="654"/>
      <c r="P147" s="654"/>
      <c r="Q147" s="654"/>
      <c r="R147" s="654"/>
      <c r="S147" s="654"/>
      <c r="T147" s="654"/>
      <c r="U147" s="654"/>
      <c r="V147" s="654"/>
      <c r="W147" s="654"/>
      <c r="X147" s="654"/>
      <c r="Y147" s="654"/>
      <c r="Z147" s="654"/>
      <c r="AA147" s="66"/>
      <c r="AB147" s="66"/>
      <c r="AC147" s="80"/>
    </row>
    <row r="148" spans="1:68" ht="27" customHeight="1" x14ac:dyDescent="0.25">
      <c r="A148" s="63" t="s">
        <v>262</v>
      </c>
      <c r="B148" s="63" t="s">
        <v>263</v>
      </c>
      <c r="C148" s="36">
        <v>4301011705</v>
      </c>
      <c r="D148" s="655">
        <v>4607091384604</v>
      </c>
      <c r="E148" s="655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57"/>
      <c r="R148" s="657"/>
      <c r="S148" s="657"/>
      <c r="T148" s="65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62"/>
      <c r="B149" s="662"/>
      <c r="C149" s="662"/>
      <c r="D149" s="662"/>
      <c r="E149" s="662"/>
      <c r="F149" s="662"/>
      <c r="G149" s="662"/>
      <c r="H149" s="662"/>
      <c r="I149" s="662"/>
      <c r="J149" s="662"/>
      <c r="K149" s="662"/>
      <c r="L149" s="662"/>
      <c r="M149" s="662"/>
      <c r="N149" s="662"/>
      <c r="O149" s="663"/>
      <c r="P149" s="659" t="s">
        <v>40</v>
      </c>
      <c r="Q149" s="660"/>
      <c r="R149" s="660"/>
      <c r="S149" s="660"/>
      <c r="T149" s="660"/>
      <c r="U149" s="660"/>
      <c r="V149" s="661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662"/>
      <c r="B150" s="662"/>
      <c r="C150" s="662"/>
      <c r="D150" s="662"/>
      <c r="E150" s="662"/>
      <c r="F150" s="662"/>
      <c r="G150" s="662"/>
      <c r="H150" s="662"/>
      <c r="I150" s="662"/>
      <c r="J150" s="662"/>
      <c r="K150" s="662"/>
      <c r="L150" s="662"/>
      <c r="M150" s="662"/>
      <c r="N150" s="662"/>
      <c r="O150" s="663"/>
      <c r="P150" s="659" t="s">
        <v>40</v>
      </c>
      <c r="Q150" s="660"/>
      <c r="R150" s="660"/>
      <c r="S150" s="660"/>
      <c r="T150" s="660"/>
      <c r="U150" s="660"/>
      <c r="V150" s="661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54" t="s">
        <v>78</v>
      </c>
      <c r="B151" s="654"/>
      <c r="C151" s="654"/>
      <c r="D151" s="654"/>
      <c r="E151" s="654"/>
      <c r="F151" s="654"/>
      <c r="G151" s="654"/>
      <c r="H151" s="654"/>
      <c r="I151" s="654"/>
      <c r="J151" s="654"/>
      <c r="K151" s="654"/>
      <c r="L151" s="654"/>
      <c r="M151" s="654"/>
      <c r="N151" s="654"/>
      <c r="O151" s="654"/>
      <c r="P151" s="654"/>
      <c r="Q151" s="654"/>
      <c r="R151" s="654"/>
      <c r="S151" s="654"/>
      <c r="T151" s="654"/>
      <c r="U151" s="654"/>
      <c r="V151" s="654"/>
      <c r="W151" s="654"/>
      <c r="X151" s="654"/>
      <c r="Y151" s="654"/>
      <c r="Z151" s="654"/>
      <c r="AA151" s="66"/>
      <c r="AB151" s="66"/>
      <c r="AC151" s="80"/>
    </row>
    <row r="152" spans="1:68" ht="16.5" customHeight="1" x14ac:dyDescent="0.25">
      <c r="A152" s="63" t="s">
        <v>265</v>
      </c>
      <c r="B152" s="63" t="s">
        <v>266</v>
      </c>
      <c r="C152" s="36">
        <v>4301030895</v>
      </c>
      <c r="D152" s="655">
        <v>4607091387667</v>
      </c>
      <c r="E152" s="655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57"/>
      <c r="R152" s="657"/>
      <c r="S152" s="657"/>
      <c r="T152" s="658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268</v>
      </c>
      <c r="B153" s="63" t="s">
        <v>269</v>
      </c>
      <c r="C153" s="36">
        <v>4301030961</v>
      </c>
      <c r="D153" s="655">
        <v>4607091387636</v>
      </c>
      <c r="E153" s="655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57"/>
      <c r="R153" s="657"/>
      <c r="S153" s="657"/>
      <c r="T153" s="65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4301030963</v>
      </c>
      <c r="D154" s="655">
        <v>4607091382426</v>
      </c>
      <c r="E154" s="655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57"/>
      <c r="R154" s="657"/>
      <c r="S154" s="657"/>
      <c r="T154" s="65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62"/>
      <c r="B155" s="662"/>
      <c r="C155" s="662"/>
      <c r="D155" s="662"/>
      <c r="E155" s="662"/>
      <c r="F155" s="662"/>
      <c r="G155" s="662"/>
      <c r="H155" s="662"/>
      <c r="I155" s="662"/>
      <c r="J155" s="662"/>
      <c r="K155" s="662"/>
      <c r="L155" s="662"/>
      <c r="M155" s="662"/>
      <c r="N155" s="662"/>
      <c r="O155" s="663"/>
      <c r="P155" s="659" t="s">
        <v>40</v>
      </c>
      <c r="Q155" s="660"/>
      <c r="R155" s="660"/>
      <c r="S155" s="660"/>
      <c r="T155" s="660"/>
      <c r="U155" s="660"/>
      <c r="V155" s="661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662"/>
      <c r="B156" s="662"/>
      <c r="C156" s="662"/>
      <c r="D156" s="662"/>
      <c r="E156" s="662"/>
      <c r="F156" s="662"/>
      <c r="G156" s="662"/>
      <c r="H156" s="662"/>
      <c r="I156" s="662"/>
      <c r="J156" s="662"/>
      <c r="K156" s="662"/>
      <c r="L156" s="662"/>
      <c r="M156" s="662"/>
      <c r="N156" s="662"/>
      <c r="O156" s="663"/>
      <c r="P156" s="659" t="s">
        <v>40</v>
      </c>
      <c r="Q156" s="660"/>
      <c r="R156" s="660"/>
      <c r="S156" s="660"/>
      <c r="T156" s="660"/>
      <c r="U156" s="660"/>
      <c r="V156" s="661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 x14ac:dyDescent="0.2">
      <c r="A157" s="652" t="s">
        <v>274</v>
      </c>
      <c r="B157" s="652"/>
      <c r="C157" s="652"/>
      <c r="D157" s="652"/>
      <c r="E157" s="652"/>
      <c r="F157" s="652"/>
      <c r="G157" s="652"/>
      <c r="H157" s="652"/>
      <c r="I157" s="652"/>
      <c r="J157" s="652"/>
      <c r="K157" s="652"/>
      <c r="L157" s="652"/>
      <c r="M157" s="652"/>
      <c r="N157" s="652"/>
      <c r="O157" s="652"/>
      <c r="P157" s="652"/>
      <c r="Q157" s="652"/>
      <c r="R157" s="652"/>
      <c r="S157" s="652"/>
      <c r="T157" s="652"/>
      <c r="U157" s="652"/>
      <c r="V157" s="652"/>
      <c r="W157" s="652"/>
      <c r="X157" s="652"/>
      <c r="Y157" s="652"/>
      <c r="Z157" s="652"/>
      <c r="AA157" s="54"/>
      <c r="AB157" s="54"/>
      <c r="AC157" s="54"/>
    </row>
    <row r="158" spans="1:68" ht="16.5" customHeight="1" x14ac:dyDescent="0.25">
      <c r="A158" s="653" t="s">
        <v>275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65"/>
      <c r="AB158" s="65"/>
      <c r="AC158" s="79"/>
    </row>
    <row r="159" spans="1:68" ht="14.25" customHeight="1" x14ac:dyDescent="0.25">
      <c r="A159" s="654" t="s">
        <v>150</v>
      </c>
      <c r="B159" s="654"/>
      <c r="C159" s="654"/>
      <c r="D159" s="654"/>
      <c r="E159" s="654"/>
      <c r="F159" s="654"/>
      <c r="G159" s="654"/>
      <c r="H159" s="654"/>
      <c r="I159" s="654"/>
      <c r="J159" s="654"/>
      <c r="K159" s="654"/>
      <c r="L159" s="654"/>
      <c r="M159" s="654"/>
      <c r="N159" s="654"/>
      <c r="O159" s="654"/>
      <c r="P159" s="654"/>
      <c r="Q159" s="654"/>
      <c r="R159" s="654"/>
      <c r="S159" s="654"/>
      <c r="T159" s="654"/>
      <c r="U159" s="654"/>
      <c r="V159" s="654"/>
      <c r="W159" s="654"/>
      <c r="X159" s="654"/>
      <c r="Y159" s="654"/>
      <c r="Z159" s="654"/>
      <c r="AA159" s="66"/>
      <c r="AB159" s="66"/>
      <c r="AC159" s="80"/>
    </row>
    <row r="160" spans="1:68" ht="27" customHeight="1" x14ac:dyDescent="0.25">
      <c r="A160" s="63" t="s">
        <v>276</v>
      </c>
      <c r="B160" s="63" t="s">
        <v>277</v>
      </c>
      <c r="C160" s="36">
        <v>4301020323</v>
      </c>
      <c r="D160" s="655">
        <v>4680115886223</v>
      </c>
      <c r="E160" s="655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57"/>
      <c r="R160" s="657"/>
      <c r="S160" s="657"/>
      <c r="T160" s="65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62"/>
      <c r="B161" s="662"/>
      <c r="C161" s="662"/>
      <c r="D161" s="662"/>
      <c r="E161" s="662"/>
      <c r="F161" s="662"/>
      <c r="G161" s="662"/>
      <c r="H161" s="662"/>
      <c r="I161" s="662"/>
      <c r="J161" s="662"/>
      <c r="K161" s="662"/>
      <c r="L161" s="662"/>
      <c r="M161" s="662"/>
      <c r="N161" s="662"/>
      <c r="O161" s="663"/>
      <c r="P161" s="659" t="s">
        <v>40</v>
      </c>
      <c r="Q161" s="660"/>
      <c r="R161" s="660"/>
      <c r="S161" s="660"/>
      <c r="T161" s="660"/>
      <c r="U161" s="660"/>
      <c r="V161" s="661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62"/>
      <c r="B162" s="662"/>
      <c r="C162" s="662"/>
      <c r="D162" s="662"/>
      <c r="E162" s="662"/>
      <c r="F162" s="662"/>
      <c r="G162" s="662"/>
      <c r="H162" s="662"/>
      <c r="I162" s="662"/>
      <c r="J162" s="662"/>
      <c r="K162" s="662"/>
      <c r="L162" s="662"/>
      <c r="M162" s="662"/>
      <c r="N162" s="662"/>
      <c r="O162" s="663"/>
      <c r="P162" s="659" t="s">
        <v>40</v>
      </c>
      <c r="Q162" s="660"/>
      <c r="R162" s="660"/>
      <c r="S162" s="660"/>
      <c r="T162" s="660"/>
      <c r="U162" s="660"/>
      <c r="V162" s="661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54" t="s">
        <v>78</v>
      </c>
      <c r="B163" s="654"/>
      <c r="C163" s="654"/>
      <c r="D163" s="654"/>
      <c r="E163" s="654"/>
      <c r="F163" s="654"/>
      <c r="G163" s="654"/>
      <c r="H163" s="654"/>
      <c r="I163" s="654"/>
      <c r="J163" s="654"/>
      <c r="K163" s="654"/>
      <c r="L163" s="654"/>
      <c r="M163" s="654"/>
      <c r="N163" s="654"/>
      <c r="O163" s="654"/>
      <c r="P163" s="654"/>
      <c r="Q163" s="654"/>
      <c r="R163" s="654"/>
      <c r="S163" s="654"/>
      <c r="T163" s="654"/>
      <c r="U163" s="654"/>
      <c r="V163" s="654"/>
      <c r="W163" s="654"/>
      <c r="X163" s="654"/>
      <c r="Y163" s="654"/>
      <c r="Z163" s="654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655">
        <v>4680115880993</v>
      </c>
      <c r="E164" s="655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57"/>
      <c r="R164" s="657"/>
      <c r="S164" s="657"/>
      <c r="T164" s="65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 x14ac:dyDescent="0.25">
      <c r="A165" s="63" t="s">
        <v>282</v>
      </c>
      <c r="B165" s="63" t="s">
        <v>283</v>
      </c>
      <c r="C165" s="36">
        <v>4301031204</v>
      </c>
      <c r="D165" s="655">
        <v>4680115881761</v>
      </c>
      <c r="E165" s="655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57"/>
      <c r="R165" s="657"/>
      <c r="S165" s="657"/>
      <c r="T165" s="65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655">
        <v>4680115881563</v>
      </c>
      <c r="E166" s="655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57"/>
      <c r="R166" s="657"/>
      <c r="S166" s="657"/>
      <c r="T166" s="65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4301031199</v>
      </c>
      <c r="D167" s="655">
        <v>4680115880986</v>
      </c>
      <c r="E167" s="655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57"/>
      <c r="R167" s="657"/>
      <c r="S167" s="657"/>
      <c r="T167" s="65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4301031205</v>
      </c>
      <c r="D168" s="655">
        <v>4680115881785</v>
      </c>
      <c r="E168" s="655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57"/>
      <c r="R168" s="657"/>
      <c r="S168" s="657"/>
      <c r="T168" s="65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292</v>
      </c>
      <c r="B169" s="63" t="s">
        <v>293</v>
      </c>
      <c r="C169" s="36">
        <v>4301031399</v>
      </c>
      <c r="D169" s="655">
        <v>4680115886537</v>
      </c>
      <c r="E169" s="655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57"/>
      <c r="R169" s="657"/>
      <c r="S169" s="657"/>
      <c r="T169" s="65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295</v>
      </c>
      <c r="B170" s="63" t="s">
        <v>296</v>
      </c>
      <c r="C170" s="36">
        <v>4301031202</v>
      </c>
      <c r="D170" s="655">
        <v>4680115881679</v>
      </c>
      <c r="E170" s="655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57"/>
      <c r="R170" s="657"/>
      <c r="S170" s="657"/>
      <c r="T170" s="65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4301031158</v>
      </c>
      <c r="D171" s="655">
        <v>4680115880191</v>
      </c>
      <c r="E171" s="655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57"/>
      <c r="R171" s="657"/>
      <c r="S171" s="657"/>
      <c r="T171" s="65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4301031245</v>
      </c>
      <c r="D172" s="655">
        <v>4680115883963</v>
      </c>
      <c r="E172" s="655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57"/>
      <c r="R172" s="657"/>
      <c r="S172" s="657"/>
      <c r="T172" s="65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662"/>
      <c r="B173" s="662"/>
      <c r="C173" s="662"/>
      <c r="D173" s="662"/>
      <c r="E173" s="662"/>
      <c r="F173" s="662"/>
      <c r="G173" s="662"/>
      <c r="H173" s="662"/>
      <c r="I173" s="662"/>
      <c r="J173" s="662"/>
      <c r="K173" s="662"/>
      <c r="L173" s="662"/>
      <c r="M173" s="662"/>
      <c r="N173" s="662"/>
      <c r="O173" s="663"/>
      <c r="P173" s="659" t="s">
        <v>40</v>
      </c>
      <c r="Q173" s="660"/>
      <c r="R173" s="660"/>
      <c r="S173" s="660"/>
      <c r="T173" s="660"/>
      <c r="U173" s="660"/>
      <c r="V173" s="661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62"/>
      <c r="B174" s="662"/>
      <c r="C174" s="662"/>
      <c r="D174" s="662"/>
      <c r="E174" s="662"/>
      <c r="F174" s="662"/>
      <c r="G174" s="662"/>
      <c r="H174" s="662"/>
      <c r="I174" s="662"/>
      <c r="J174" s="662"/>
      <c r="K174" s="662"/>
      <c r="L174" s="662"/>
      <c r="M174" s="662"/>
      <c r="N174" s="662"/>
      <c r="O174" s="663"/>
      <c r="P174" s="659" t="s">
        <v>40</v>
      </c>
      <c r="Q174" s="660"/>
      <c r="R174" s="660"/>
      <c r="S174" s="660"/>
      <c r="T174" s="660"/>
      <c r="U174" s="660"/>
      <c r="V174" s="661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 x14ac:dyDescent="0.25">
      <c r="A175" s="654" t="s">
        <v>106</v>
      </c>
      <c r="B175" s="654"/>
      <c r="C175" s="654"/>
      <c r="D175" s="654"/>
      <c r="E175" s="654"/>
      <c r="F175" s="654"/>
      <c r="G175" s="654"/>
      <c r="H175" s="654"/>
      <c r="I175" s="654"/>
      <c r="J175" s="654"/>
      <c r="K175" s="654"/>
      <c r="L175" s="654"/>
      <c r="M175" s="654"/>
      <c r="N175" s="654"/>
      <c r="O175" s="654"/>
      <c r="P175" s="654"/>
      <c r="Q175" s="654"/>
      <c r="R175" s="654"/>
      <c r="S175" s="654"/>
      <c r="T175" s="654"/>
      <c r="U175" s="654"/>
      <c r="V175" s="654"/>
      <c r="W175" s="654"/>
      <c r="X175" s="654"/>
      <c r="Y175" s="654"/>
      <c r="Z175" s="654"/>
      <c r="AA175" s="66"/>
      <c r="AB175" s="66"/>
      <c r="AC175" s="80"/>
    </row>
    <row r="176" spans="1:68" ht="27" customHeight="1" x14ac:dyDescent="0.25">
      <c r="A176" s="63" t="s">
        <v>302</v>
      </c>
      <c r="B176" s="63" t="s">
        <v>303</v>
      </c>
      <c r="C176" s="36">
        <v>4301032053</v>
      </c>
      <c r="D176" s="655">
        <v>4680115886780</v>
      </c>
      <c r="E176" s="65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3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57"/>
      <c r="R176" s="657"/>
      <c r="S176" s="657"/>
      <c r="T176" s="65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307</v>
      </c>
      <c r="B177" s="63" t="s">
        <v>308</v>
      </c>
      <c r="C177" s="36">
        <v>4301032051</v>
      </c>
      <c r="D177" s="655">
        <v>4680115886742</v>
      </c>
      <c r="E177" s="65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57"/>
      <c r="R177" s="657"/>
      <c r="S177" s="657"/>
      <c r="T177" s="6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4301032052</v>
      </c>
      <c r="D178" s="655">
        <v>4680115886766</v>
      </c>
      <c r="E178" s="655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57"/>
      <c r="R178" s="657"/>
      <c r="S178" s="657"/>
      <c r="T178" s="6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62"/>
      <c r="B179" s="662"/>
      <c r="C179" s="662"/>
      <c r="D179" s="662"/>
      <c r="E179" s="662"/>
      <c r="F179" s="662"/>
      <c r="G179" s="662"/>
      <c r="H179" s="662"/>
      <c r="I179" s="662"/>
      <c r="J179" s="662"/>
      <c r="K179" s="662"/>
      <c r="L179" s="662"/>
      <c r="M179" s="662"/>
      <c r="N179" s="662"/>
      <c r="O179" s="663"/>
      <c r="P179" s="659" t="s">
        <v>40</v>
      </c>
      <c r="Q179" s="660"/>
      <c r="R179" s="660"/>
      <c r="S179" s="660"/>
      <c r="T179" s="660"/>
      <c r="U179" s="660"/>
      <c r="V179" s="661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662"/>
      <c r="B180" s="662"/>
      <c r="C180" s="662"/>
      <c r="D180" s="662"/>
      <c r="E180" s="662"/>
      <c r="F180" s="662"/>
      <c r="G180" s="662"/>
      <c r="H180" s="662"/>
      <c r="I180" s="662"/>
      <c r="J180" s="662"/>
      <c r="K180" s="662"/>
      <c r="L180" s="662"/>
      <c r="M180" s="662"/>
      <c r="N180" s="662"/>
      <c r="O180" s="663"/>
      <c r="P180" s="659" t="s">
        <v>40</v>
      </c>
      <c r="Q180" s="660"/>
      <c r="R180" s="660"/>
      <c r="S180" s="660"/>
      <c r="T180" s="660"/>
      <c r="U180" s="660"/>
      <c r="V180" s="661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54" t="s">
        <v>312</v>
      </c>
      <c r="B181" s="654"/>
      <c r="C181" s="654"/>
      <c r="D181" s="654"/>
      <c r="E181" s="654"/>
      <c r="F181" s="654"/>
      <c r="G181" s="654"/>
      <c r="H181" s="654"/>
      <c r="I181" s="654"/>
      <c r="J181" s="654"/>
      <c r="K181" s="654"/>
      <c r="L181" s="654"/>
      <c r="M181" s="654"/>
      <c r="N181" s="654"/>
      <c r="O181" s="654"/>
      <c r="P181" s="654"/>
      <c r="Q181" s="654"/>
      <c r="R181" s="654"/>
      <c r="S181" s="654"/>
      <c r="T181" s="654"/>
      <c r="U181" s="654"/>
      <c r="V181" s="654"/>
      <c r="W181" s="654"/>
      <c r="X181" s="654"/>
      <c r="Y181" s="654"/>
      <c r="Z181" s="654"/>
      <c r="AA181" s="66"/>
      <c r="AB181" s="66"/>
      <c r="AC181" s="80"/>
    </row>
    <row r="182" spans="1:68" ht="27" customHeight="1" x14ac:dyDescent="0.25">
      <c r="A182" s="63" t="s">
        <v>313</v>
      </c>
      <c r="B182" s="63" t="s">
        <v>314</v>
      </c>
      <c r="C182" s="36">
        <v>4301170013</v>
      </c>
      <c r="D182" s="655">
        <v>4680115886797</v>
      </c>
      <c r="E182" s="655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57"/>
      <c r="R182" s="657"/>
      <c r="S182" s="657"/>
      <c r="T182" s="65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62"/>
      <c r="B183" s="662"/>
      <c r="C183" s="662"/>
      <c r="D183" s="662"/>
      <c r="E183" s="662"/>
      <c r="F183" s="662"/>
      <c r="G183" s="662"/>
      <c r="H183" s="662"/>
      <c r="I183" s="662"/>
      <c r="J183" s="662"/>
      <c r="K183" s="662"/>
      <c r="L183" s="662"/>
      <c r="M183" s="662"/>
      <c r="N183" s="662"/>
      <c r="O183" s="663"/>
      <c r="P183" s="659" t="s">
        <v>40</v>
      </c>
      <c r="Q183" s="660"/>
      <c r="R183" s="660"/>
      <c r="S183" s="660"/>
      <c r="T183" s="660"/>
      <c r="U183" s="660"/>
      <c r="V183" s="661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662"/>
      <c r="B184" s="662"/>
      <c r="C184" s="662"/>
      <c r="D184" s="662"/>
      <c r="E184" s="662"/>
      <c r="F184" s="662"/>
      <c r="G184" s="662"/>
      <c r="H184" s="662"/>
      <c r="I184" s="662"/>
      <c r="J184" s="662"/>
      <c r="K184" s="662"/>
      <c r="L184" s="662"/>
      <c r="M184" s="662"/>
      <c r="N184" s="662"/>
      <c r="O184" s="663"/>
      <c r="P184" s="659" t="s">
        <v>40</v>
      </c>
      <c r="Q184" s="660"/>
      <c r="R184" s="660"/>
      <c r="S184" s="660"/>
      <c r="T184" s="660"/>
      <c r="U184" s="660"/>
      <c r="V184" s="661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53" t="s">
        <v>315</v>
      </c>
      <c r="B185" s="653"/>
      <c r="C185" s="653"/>
      <c r="D185" s="653"/>
      <c r="E185" s="653"/>
      <c r="F185" s="653"/>
      <c r="G185" s="653"/>
      <c r="H185" s="653"/>
      <c r="I185" s="653"/>
      <c r="J185" s="653"/>
      <c r="K185" s="653"/>
      <c r="L185" s="653"/>
      <c r="M185" s="653"/>
      <c r="N185" s="653"/>
      <c r="O185" s="653"/>
      <c r="P185" s="653"/>
      <c r="Q185" s="653"/>
      <c r="R185" s="653"/>
      <c r="S185" s="653"/>
      <c r="T185" s="653"/>
      <c r="U185" s="653"/>
      <c r="V185" s="653"/>
      <c r="W185" s="653"/>
      <c r="X185" s="653"/>
      <c r="Y185" s="653"/>
      <c r="Z185" s="653"/>
      <c r="AA185" s="65"/>
      <c r="AB185" s="65"/>
      <c r="AC185" s="79"/>
    </row>
    <row r="186" spans="1:68" ht="14.25" customHeight="1" x14ac:dyDescent="0.25">
      <c r="A186" s="654" t="s">
        <v>114</v>
      </c>
      <c r="B186" s="654"/>
      <c r="C186" s="654"/>
      <c r="D186" s="654"/>
      <c r="E186" s="654"/>
      <c r="F186" s="654"/>
      <c r="G186" s="654"/>
      <c r="H186" s="654"/>
      <c r="I186" s="654"/>
      <c r="J186" s="654"/>
      <c r="K186" s="654"/>
      <c r="L186" s="654"/>
      <c r="M186" s="654"/>
      <c r="N186" s="654"/>
      <c r="O186" s="654"/>
      <c r="P186" s="654"/>
      <c r="Q186" s="654"/>
      <c r="R186" s="654"/>
      <c r="S186" s="654"/>
      <c r="T186" s="654"/>
      <c r="U186" s="654"/>
      <c r="V186" s="654"/>
      <c r="W186" s="654"/>
      <c r="X186" s="654"/>
      <c r="Y186" s="654"/>
      <c r="Z186" s="654"/>
      <c r="AA186" s="66"/>
      <c r="AB186" s="66"/>
      <c r="AC186" s="80"/>
    </row>
    <row r="187" spans="1:68" ht="16.5" customHeight="1" x14ac:dyDescent="0.25">
      <c r="A187" s="63" t="s">
        <v>316</v>
      </c>
      <c r="B187" s="63" t="s">
        <v>317</v>
      </c>
      <c r="C187" s="36">
        <v>4301011450</v>
      </c>
      <c r="D187" s="655">
        <v>4680115881402</v>
      </c>
      <c r="E187" s="655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57"/>
      <c r="R187" s="657"/>
      <c r="S187" s="657"/>
      <c r="T187" s="65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4301011768</v>
      </c>
      <c r="D188" s="655">
        <v>4680115881396</v>
      </c>
      <c r="E188" s="655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57"/>
      <c r="R188" s="657"/>
      <c r="S188" s="657"/>
      <c r="T188" s="658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62"/>
      <c r="B189" s="662"/>
      <c r="C189" s="662"/>
      <c r="D189" s="662"/>
      <c r="E189" s="662"/>
      <c r="F189" s="662"/>
      <c r="G189" s="662"/>
      <c r="H189" s="662"/>
      <c r="I189" s="662"/>
      <c r="J189" s="662"/>
      <c r="K189" s="662"/>
      <c r="L189" s="662"/>
      <c r="M189" s="662"/>
      <c r="N189" s="662"/>
      <c r="O189" s="663"/>
      <c r="P189" s="659" t="s">
        <v>40</v>
      </c>
      <c r="Q189" s="660"/>
      <c r="R189" s="660"/>
      <c r="S189" s="660"/>
      <c r="T189" s="660"/>
      <c r="U189" s="660"/>
      <c r="V189" s="661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62"/>
      <c r="B190" s="662"/>
      <c r="C190" s="662"/>
      <c r="D190" s="662"/>
      <c r="E190" s="662"/>
      <c r="F190" s="662"/>
      <c r="G190" s="662"/>
      <c r="H190" s="662"/>
      <c r="I190" s="662"/>
      <c r="J190" s="662"/>
      <c r="K190" s="662"/>
      <c r="L190" s="662"/>
      <c r="M190" s="662"/>
      <c r="N190" s="662"/>
      <c r="O190" s="663"/>
      <c r="P190" s="659" t="s">
        <v>40</v>
      </c>
      <c r="Q190" s="660"/>
      <c r="R190" s="660"/>
      <c r="S190" s="660"/>
      <c r="T190" s="660"/>
      <c r="U190" s="660"/>
      <c r="V190" s="661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54" t="s">
        <v>150</v>
      </c>
      <c r="B191" s="654"/>
      <c r="C191" s="654"/>
      <c r="D191" s="654"/>
      <c r="E191" s="654"/>
      <c r="F191" s="654"/>
      <c r="G191" s="654"/>
      <c r="H191" s="654"/>
      <c r="I191" s="654"/>
      <c r="J191" s="654"/>
      <c r="K191" s="654"/>
      <c r="L191" s="654"/>
      <c r="M191" s="654"/>
      <c r="N191" s="654"/>
      <c r="O191" s="654"/>
      <c r="P191" s="654"/>
      <c r="Q191" s="654"/>
      <c r="R191" s="654"/>
      <c r="S191" s="654"/>
      <c r="T191" s="654"/>
      <c r="U191" s="654"/>
      <c r="V191" s="654"/>
      <c r="W191" s="654"/>
      <c r="X191" s="654"/>
      <c r="Y191" s="654"/>
      <c r="Z191" s="654"/>
      <c r="AA191" s="66"/>
      <c r="AB191" s="66"/>
      <c r="AC191" s="80"/>
    </row>
    <row r="192" spans="1:68" ht="16.5" customHeight="1" x14ac:dyDescent="0.25">
      <c r="A192" s="63" t="s">
        <v>321</v>
      </c>
      <c r="B192" s="63" t="s">
        <v>322</v>
      </c>
      <c r="C192" s="36">
        <v>4301020262</v>
      </c>
      <c r="D192" s="655">
        <v>4680115882935</v>
      </c>
      <c r="E192" s="655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57"/>
      <c r="R192" s="657"/>
      <c r="S192" s="657"/>
      <c r="T192" s="65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324</v>
      </c>
      <c r="B193" s="63" t="s">
        <v>325</v>
      </c>
      <c r="C193" s="36">
        <v>4301020220</v>
      </c>
      <c r="D193" s="655">
        <v>4680115880764</v>
      </c>
      <c r="E193" s="655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57"/>
      <c r="R193" s="657"/>
      <c r="S193" s="657"/>
      <c r="T193" s="65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62"/>
      <c r="B194" s="662"/>
      <c r="C194" s="662"/>
      <c r="D194" s="662"/>
      <c r="E194" s="662"/>
      <c r="F194" s="662"/>
      <c r="G194" s="662"/>
      <c r="H194" s="662"/>
      <c r="I194" s="662"/>
      <c r="J194" s="662"/>
      <c r="K194" s="662"/>
      <c r="L194" s="662"/>
      <c r="M194" s="662"/>
      <c r="N194" s="662"/>
      <c r="O194" s="663"/>
      <c r="P194" s="659" t="s">
        <v>40</v>
      </c>
      <c r="Q194" s="660"/>
      <c r="R194" s="660"/>
      <c r="S194" s="660"/>
      <c r="T194" s="660"/>
      <c r="U194" s="660"/>
      <c r="V194" s="661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62"/>
      <c r="B195" s="662"/>
      <c r="C195" s="662"/>
      <c r="D195" s="662"/>
      <c r="E195" s="662"/>
      <c r="F195" s="662"/>
      <c r="G195" s="662"/>
      <c r="H195" s="662"/>
      <c r="I195" s="662"/>
      <c r="J195" s="662"/>
      <c r="K195" s="662"/>
      <c r="L195" s="662"/>
      <c r="M195" s="662"/>
      <c r="N195" s="662"/>
      <c r="O195" s="663"/>
      <c r="P195" s="659" t="s">
        <v>40</v>
      </c>
      <c r="Q195" s="660"/>
      <c r="R195" s="660"/>
      <c r="S195" s="660"/>
      <c r="T195" s="660"/>
      <c r="U195" s="660"/>
      <c r="V195" s="661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54" t="s">
        <v>78</v>
      </c>
      <c r="B196" s="654"/>
      <c r="C196" s="654"/>
      <c r="D196" s="654"/>
      <c r="E196" s="654"/>
      <c r="F196" s="654"/>
      <c r="G196" s="654"/>
      <c r="H196" s="654"/>
      <c r="I196" s="654"/>
      <c r="J196" s="654"/>
      <c r="K196" s="654"/>
      <c r="L196" s="654"/>
      <c r="M196" s="654"/>
      <c r="N196" s="654"/>
      <c r="O196" s="654"/>
      <c r="P196" s="654"/>
      <c r="Q196" s="654"/>
      <c r="R196" s="654"/>
      <c r="S196" s="654"/>
      <c r="T196" s="654"/>
      <c r="U196" s="654"/>
      <c r="V196" s="654"/>
      <c r="W196" s="654"/>
      <c r="X196" s="654"/>
      <c r="Y196" s="654"/>
      <c r="Z196" s="654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655">
        <v>4680115882683</v>
      </c>
      <c r="E197" s="655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57"/>
      <c r="R197" s="657"/>
      <c r="S197" s="657"/>
      <c r="T197" s="65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655">
        <v>4680115882690</v>
      </c>
      <c r="E198" s="65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57"/>
      <c r="R198" s="657"/>
      <c r="S198" s="657"/>
      <c r="T198" s="65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655">
        <v>4680115882669</v>
      </c>
      <c r="E199" s="65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57"/>
      <c r="R199" s="657"/>
      <c r="S199" s="657"/>
      <c r="T199" s="65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655">
        <v>4680115882676</v>
      </c>
      <c r="E200" s="655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57"/>
      <c r="R200" s="657"/>
      <c r="S200" s="657"/>
      <c r="T200" s="65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4301031223</v>
      </c>
      <c r="D201" s="655">
        <v>4680115884014</v>
      </c>
      <c r="E201" s="655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57"/>
      <c r="R201" s="657"/>
      <c r="S201" s="657"/>
      <c r="T201" s="65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4301031222</v>
      </c>
      <c r="D202" s="655">
        <v>4680115884007</v>
      </c>
      <c r="E202" s="655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57"/>
      <c r="R202" s="657"/>
      <c r="S202" s="657"/>
      <c r="T202" s="65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4301031229</v>
      </c>
      <c r="D203" s="655">
        <v>4680115884038</v>
      </c>
      <c r="E203" s="65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57"/>
      <c r="R203" s="657"/>
      <c r="S203" s="657"/>
      <c r="T203" s="65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4301031225</v>
      </c>
      <c r="D204" s="655">
        <v>4680115884021</v>
      </c>
      <c r="E204" s="655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57"/>
      <c r="R204" s="657"/>
      <c r="S204" s="657"/>
      <c r="T204" s="65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662"/>
      <c r="B205" s="662"/>
      <c r="C205" s="662"/>
      <c r="D205" s="662"/>
      <c r="E205" s="662"/>
      <c r="F205" s="662"/>
      <c r="G205" s="662"/>
      <c r="H205" s="662"/>
      <c r="I205" s="662"/>
      <c r="J205" s="662"/>
      <c r="K205" s="662"/>
      <c r="L205" s="662"/>
      <c r="M205" s="662"/>
      <c r="N205" s="662"/>
      <c r="O205" s="663"/>
      <c r="P205" s="659" t="s">
        <v>40</v>
      </c>
      <c r="Q205" s="660"/>
      <c r="R205" s="660"/>
      <c r="S205" s="660"/>
      <c r="T205" s="660"/>
      <c r="U205" s="660"/>
      <c r="V205" s="661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662"/>
      <c r="B206" s="662"/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3"/>
      <c r="P206" s="659" t="s">
        <v>40</v>
      </c>
      <c r="Q206" s="660"/>
      <c r="R206" s="660"/>
      <c r="S206" s="660"/>
      <c r="T206" s="660"/>
      <c r="U206" s="660"/>
      <c r="V206" s="661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 x14ac:dyDescent="0.25">
      <c r="A207" s="654" t="s">
        <v>85</v>
      </c>
      <c r="B207" s="654"/>
      <c r="C207" s="654"/>
      <c r="D207" s="654"/>
      <c r="E207" s="654"/>
      <c r="F207" s="654"/>
      <c r="G207" s="654"/>
      <c r="H207" s="654"/>
      <c r="I207" s="654"/>
      <c r="J207" s="654"/>
      <c r="K207" s="654"/>
      <c r="L207" s="654"/>
      <c r="M207" s="654"/>
      <c r="N207" s="654"/>
      <c r="O207" s="654"/>
      <c r="P207" s="654"/>
      <c r="Q207" s="654"/>
      <c r="R207" s="654"/>
      <c r="S207" s="654"/>
      <c r="T207" s="654"/>
      <c r="U207" s="654"/>
      <c r="V207" s="654"/>
      <c r="W207" s="654"/>
      <c r="X207" s="654"/>
      <c r="Y207" s="654"/>
      <c r="Z207" s="654"/>
      <c r="AA207" s="66"/>
      <c r="AB207" s="66"/>
      <c r="AC207" s="80"/>
    </row>
    <row r="208" spans="1:68" ht="27" customHeight="1" x14ac:dyDescent="0.25">
      <c r="A208" s="63" t="s">
        <v>346</v>
      </c>
      <c r="B208" s="63" t="s">
        <v>347</v>
      </c>
      <c r="C208" s="36">
        <v>4301051408</v>
      </c>
      <c r="D208" s="655">
        <v>4680115881594</v>
      </c>
      <c r="E208" s="655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57"/>
      <c r="R208" s="657"/>
      <c r="S208" s="657"/>
      <c r="T208" s="65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4301051411</v>
      </c>
      <c r="D209" s="655">
        <v>4680115881617</v>
      </c>
      <c r="E209" s="655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57"/>
      <c r="R209" s="657"/>
      <c r="S209" s="657"/>
      <c r="T209" s="65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352</v>
      </c>
      <c r="B210" s="63" t="s">
        <v>353</v>
      </c>
      <c r="C210" s="36">
        <v>4301051656</v>
      </c>
      <c r="D210" s="655">
        <v>4680115880573</v>
      </c>
      <c r="E210" s="655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57"/>
      <c r="R210" s="657"/>
      <c r="S210" s="657"/>
      <c r="T210" s="65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4301051407</v>
      </c>
      <c r="D211" s="655">
        <v>4680115882195</v>
      </c>
      <c r="E211" s="655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57"/>
      <c r="R211" s="657"/>
      <c r="S211" s="657"/>
      <c r="T211" s="65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4301051752</v>
      </c>
      <c r="D212" s="655">
        <v>4680115882607</v>
      </c>
      <c r="E212" s="655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57"/>
      <c r="R212" s="657"/>
      <c r="S212" s="657"/>
      <c r="T212" s="65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4301051666</v>
      </c>
      <c r="D213" s="655">
        <v>4680115880092</v>
      </c>
      <c r="E213" s="655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57"/>
      <c r="R213" s="657"/>
      <c r="S213" s="657"/>
      <c r="T213" s="65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4301051668</v>
      </c>
      <c r="D214" s="655">
        <v>4680115880221</v>
      </c>
      <c r="E214" s="65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57"/>
      <c r="R214" s="657"/>
      <c r="S214" s="657"/>
      <c r="T214" s="65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364</v>
      </c>
      <c r="B215" s="63" t="s">
        <v>365</v>
      </c>
      <c r="C215" s="36">
        <v>4301051945</v>
      </c>
      <c r="D215" s="655">
        <v>4680115880504</v>
      </c>
      <c r="E215" s="65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57"/>
      <c r="R215" s="657"/>
      <c r="S215" s="657"/>
      <c r="T215" s="65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4301051410</v>
      </c>
      <c r="D216" s="655">
        <v>4680115882164</v>
      </c>
      <c r="E216" s="655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57"/>
      <c r="R216" s="657"/>
      <c r="S216" s="657"/>
      <c r="T216" s="65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662"/>
      <c r="B217" s="662"/>
      <c r="C217" s="662"/>
      <c r="D217" s="662"/>
      <c r="E217" s="662"/>
      <c r="F217" s="662"/>
      <c r="G217" s="662"/>
      <c r="H217" s="662"/>
      <c r="I217" s="662"/>
      <c r="J217" s="662"/>
      <c r="K217" s="662"/>
      <c r="L217" s="662"/>
      <c r="M217" s="662"/>
      <c r="N217" s="662"/>
      <c r="O217" s="663"/>
      <c r="P217" s="659" t="s">
        <v>40</v>
      </c>
      <c r="Q217" s="660"/>
      <c r="R217" s="660"/>
      <c r="S217" s="660"/>
      <c r="T217" s="660"/>
      <c r="U217" s="660"/>
      <c r="V217" s="661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662"/>
      <c r="B218" s="662"/>
      <c r="C218" s="662"/>
      <c r="D218" s="662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3"/>
      <c r="P218" s="659" t="s">
        <v>40</v>
      </c>
      <c r="Q218" s="660"/>
      <c r="R218" s="660"/>
      <c r="S218" s="660"/>
      <c r="T218" s="660"/>
      <c r="U218" s="660"/>
      <c r="V218" s="661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 x14ac:dyDescent="0.25">
      <c r="A219" s="654" t="s">
        <v>185</v>
      </c>
      <c r="B219" s="654"/>
      <c r="C219" s="654"/>
      <c r="D219" s="654"/>
      <c r="E219" s="654"/>
      <c r="F219" s="654"/>
      <c r="G219" s="654"/>
      <c r="H219" s="654"/>
      <c r="I219" s="654"/>
      <c r="J219" s="654"/>
      <c r="K219" s="654"/>
      <c r="L219" s="654"/>
      <c r="M219" s="654"/>
      <c r="N219" s="654"/>
      <c r="O219" s="654"/>
      <c r="P219" s="654"/>
      <c r="Q219" s="654"/>
      <c r="R219" s="654"/>
      <c r="S219" s="654"/>
      <c r="T219" s="654"/>
      <c r="U219" s="654"/>
      <c r="V219" s="654"/>
      <c r="W219" s="654"/>
      <c r="X219" s="654"/>
      <c r="Y219" s="654"/>
      <c r="Z219" s="654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4301060463</v>
      </c>
      <c r="D220" s="655">
        <v>4680115880818</v>
      </c>
      <c r="E220" s="65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6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57"/>
      <c r="R220" s="657"/>
      <c r="S220" s="657"/>
      <c r="T220" s="658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4301060389</v>
      </c>
      <c r="D221" s="655">
        <v>4680115880801</v>
      </c>
      <c r="E221" s="655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57"/>
      <c r="R221" s="657"/>
      <c r="S221" s="657"/>
      <c r="T221" s="658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62"/>
      <c r="B222" s="662"/>
      <c r="C222" s="662"/>
      <c r="D222" s="662"/>
      <c r="E222" s="662"/>
      <c r="F222" s="662"/>
      <c r="G222" s="662"/>
      <c r="H222" s="662"/>
      <c r="I222" s="662"/>
      <c r="J222" s="662"/>
      <c r="K222" s="662"/>
      <c r="L222" s="662"/>
      <c r="M222" s="662"/>
      <c r="N222" s="662"/>
      <c r="O222" s="663"/>
      <c r="P222" s="659" t="s">
        <v>40</v>
      </c>
      <c r="Q222" s="660"/>
      <c r="R222" s="660"/>
      <c r="S222" s="660"/>
      <c r="T222" s="660"/>
      <c r="U222" s="660"/>
      <c r="V222" s="661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662"/>
      <c r="B223" s="662"/>
      <c r="C223" s="662"/>
      <c r="D223" s="662"/>
      <c r="E223" s="662"/>
      <c r="F223" s="662"/>
      <c r="G223" s="662"/>
      <c r="H223" s="662"/>
      <c r="I223" s="662"/>
      <c r="J223" s="662"/>
      <c r="K223" s="662"/>
      <c r="L223" s="662"/>
      <c r="M223" s="662"/>
      <c r="N223" s="662"/>
      <c r="O223" s="663"/>
      <c r="P223" s="659" t="s">
        <v>40</v>
      </c>
      <c r="Q223" s="660"/>
      <c r="R223" s="660"/>
      <c r="S223" s="660"/>
      <c r="T223" s="660"/>
      <c r="U223" s="660"/>
      <c r="V223" s="661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53" t="s">
        <v>376</v>
      </c>
      <c r="B224" s="653"/>
      <c r="C224" s="653"/>
      <c r="D224" s="653"/>
      <c r="E224" s="653"/>
      <c r="F224" s="653"/>
      <c r="G224" s="653"/>
      <c r="H224" s="653"/>
      <c r="I224" s="653"/>
      <c r="J224" s="653"/>
      <c r="K224" s="653"/>
      <c r="L224" s="653"/>
      <c r="M224" s="653"/>
      <c r="N224" s="653"/>
      <c r="O224" s="653"/>
      <c r="P224" s="653"/>
      <c r="Q224" s="653"/>
      <c r="R224" s="653"/>
      <c r="S224" s="653"/>
      <c r="T224" s="653"/>
      <c r="U224" s="653"/>
      <c r="V224" s="653"/>
      <c r="W224" s="653"/>
      <c r="X224" s="653"/>
      <c r="Y224" s="653"/>
      <c r="Z224" s="653"/>
      <c r="AA224" s="65"/>
      <c r="AB224" s="65"/>
      <c r="AC224" s="79"/>
    </row>
    <row r="225" spans="1:68" ht="14.25" customHeight="1" x14ac:dyDescent="0.25">
      <c r="A225" s="654" t="s">
        <v>114</v>
      </c>
      <c r="B225" s="654"/>
      <c r="C225" s="654"/>
      <c r="D225" s="654"/>
      <c r="E225" s="654"/>
      <c r="F225" s="654"/>
      <c r="G225" s="654"/>
      <c r="H225" s="654"/>
      <c r="I225" s="654"/>
      <c r="J225" s="654"/>
      <c r="K225" s="654"/>
      <c r="L225" s="654"/>
      <c r="M225" s="654"/>
      <c r="N225" s="654"/>
      <c r="O225" s="654"/>
      <c r="P225" s="654"/>
      <c r="Q225" s="654"/>
      <c r="R225" s="654"/>
      <c r="S225" s="654"/>
      <c r="T225" s="654"/>
      <c r="U225" s="654"/>
      <c r="V225" s="654"/>
      <c r="W225" s="654"/>
      <c r="X225" s="654"/>
      <c r="Y225" s="654"/>
      <c r="Z225" s="654"/>
      <c r="AA225" s="66"/>
      <c r="AB225" s="66"/>
      <c r="AC225" s="80"/>
    </row>
    <row r="226" spans="1:68" ht="27" customHeight="1" x14ac:dyDescent="0.25">
      <c r="A226" s="63" t="s">
        <v>377</v>
      </c>
      <c r="B226" s="63" t="s">
        <v>378</v>
      </c>
      <c r="C226" s="36">
        <v>4301011826</v>
      </c>
      <c r="D226" s="655">
        <v>4680115884137</v>
      </c>
      <c r="E226" s="655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57"/>
      <c r="R226" s="657"/>
      <c r="S226" s="657"/>
      <c r="T226" s="65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4301011724</v>
      </c>
      <c r="D227" s="655">
        <v>4680115884236</v>
      </c>
      <c r="E227" s="65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57"/>
      <c r="R227" s="657"/>
      <c r="S227" s="657"/>
      <c r="T227" s="6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4301011721</v>
      </c>
      <c r="D228" s="655">
        <v>4680115884175</v>
      </c>
      <c r="E228" s="655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57"/>
      <c r="R228" s="657"/>
      <c r="S228" s="657"/>
      <c r="T228" s="6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4301011824</v>
      </c>
      <c r="D229" s="655">
        <v>4680115884144</v>
      </c>
      <c r="E229" s="65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57"/>
      <c r="R229" s="657"/>
      <c r="S229" s="657"/>
      <c r="T229" s="6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4301012149</v>
      </c>
      <c r="D230" s="655">
        <v>4680115886551</v>
      </c>
      <c r="E230" s="65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57"/>
      <c r="R230" s="657"/>
      <c r="S230" s="657"/>
      <c r="T230" s="6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4301011726</v>
      </c>
      <c r="D231" s="655">
        <v>4680115884182</v>
      </c>
      <c r="E231" s="655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57"/>
      <c r="R231" s="657"/>
      <c r="S231" s="657"/>
      <c r="T231" s="6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393</v>
      </c>
      <c r="B232" s="63" t="s">
        <v>394</v>
      </c>
      <c r="C232" s="36">
        <v>4301011722</v>
      </c>
      <c r="D232" s="655">
        <v>4680115884205</v>
      </c>
      <c r="E232" s="655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57"/>
      <c r="R232" s="657"/>
      <c r="S232" s="657"/>
      <c r="T232" s="6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662"/>
      <c r="B233" s="662"/>
      <c r="C233" s="662"/>
      <c r="D233" s="662"/>
      <c r="E233" s="662"/>
      <c r="F233" s="662"/>
      <c r="G233" s="662"/>
      <c r="H233" s="662"/>
      <c r="I233" s="662"/>
      <c r="J233" s="662"/>
      <c r="K233" s="662"/>
      <c r="L233" s="662"/>
      <c r="M233" s="662"/>
      <c r="N233" s="662"/>
      <c r="O233" s="663"/>
      <c r="P233" s="659" t="s">
        <v>40</v>
      </c>
      <c r="Q233" s="660"/>
      <c r="R233" s="660"/>
      <c r="S233" s="660"/>
      <c r="T233" s="660"/>
      <c r="U233" s="660"/>
      <c r="V233" s="661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662"/>
      <c r="B234" s="662"/>
      <c r="C234" s="662"/>
      <c r="D234" s="662"/>
      <c r="E234" s="662"/>
      <c r="F234" s="662"/>
      <c r="G234" s="662"/>
      <c r="H234" s="662"/>
      <c r="I234" s="662"/>
      <c r="J234" s="662"/>
      <c r="K234" s="662"/>
      <c r="L234" s="662"/>
      <c r="M234" s="662"/>
      <c r="N234" s="662"/>
      <c r="O234" s="663"/>
      <c r="P234" s="659" t="s">
        <v>40</v>
      </c>
      <c r="Q234" s="660"/>
      <c r="R234" s="660"/>
      <c r="S234" s="660"/>
      <c r="T234" s="660"/>
      <c r="U234" s="660"/>
      <c r="V234" s="661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54" t="s">
        <v>150</v>
      </c>
      <c r="B235" s="654"/>
      <c r="C235" s="654"/>
      <c r="D235" s="654"/>
      <c r="E235" s="654"/>
      <c r="F235" s="654"/>
      <c r="G235" s="654"/>
      <c r="H235" s="654"/>
      <c r="I235" s="654"/>
      <c r="J235" s="654"/>
      <c r="K235" s="654"/>
      <c r="L235" s="654"/>
      <c r="M235" s="654"/>
      <c r="N235" s="654"/>
      <c r="O235" s="654"/>
      <c r="P235" s="654"/>
      <c r="Q235" s="654"/>
      <c r="R235" s="654"/>
      <c r="S235" s="654"/>
      <c r="T235" s="654"/>
      <c r="U235" s="654"/>
      <c r="V235" s="654"/>
      <c r="W235" s="654"/>
      <c r="X235" s="654"/>
      <c r="Y235" s="654"/>
      <c r="Z235" s="654"/>
      <c r="AA235" s="66"/>
      <c r="AB235" s="66"/>
      <c r="AC235" s="80"/>
    </row>
    <row r="236" spans="1:68" ht="27" customHeight="1" x14ac:dyDescent="0.25">
      <c r="A236" s="63" t="s">
        <v>395</v>
      </c>
      <c r="B236" s="63" t="s">
        <v>396</v>
      </c>
      <c r="C236" s="36">
        <v>4301020340</v>
      </c>
      <c r="D236" s="655">
        <v>4680115885721</v>
      </c>
      <c r="E236" s="655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57"/>
      <c r="R236" s="657"/>
      <c r="S236" s="657"/>
      <c r="T236" s="658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398</v>
      </c>
      <c r="C237" s="36">
        <v>4301020377</v>
      </c>
      <c r="D237" s="655">
        <v>4680115885981</v>
      </c>
      <c r="E237" s="655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57"/>
      <c r="R237" s="657"/>
      <c r="S237" s="657"/>
      <c r="T237" s="65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62"/>
      <c r="B238" s="662"/>
      <c r="C238" s="662"/>
      <c r="D238" s="662"/>
      <c r="E238" s="662"/>
      <c r="F238" s="662"/>
      <c r="G238" s="662"/>
      <c r="H238" s="662"/>
      <c r="I238" s="662"/>
      <c r="J238" s="662"/>
      <c r="K238" s="662"/>
      <c r="L238" s="662"/>
      <c r="M238" s="662"/>
      <c r="N238" s="662"/>
      <c r="O238" s="663"/>
      <c r="P238" s="659" t="s">
        <v>40</v>
      </c>
      <c r="Q238" s="660"/>
      <c r="R238" s="660"/>
      <c r="S238" s="660"/>
      <c r="T238" s="660"/>
      <c r="U238" s="660"/>
      <c r="V238" s="661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662"/>
      <c r="B239" s="662"/>
      <c r="C239" s="662"/>
      <c r="D239" s="662"/>
      <c r="E239" s="662"/>
      <c r="F239" s="662"/>
      <c r="G239" s="662"/>
      <c r="H239" s="662"/>
      <c r="I239" s="662"/>
      <c r="J239" s="662"/>
      <c r="K239" s="662"/>
      <c r="L239" s="662"/>
      <c r="M239" s="662"/>
      <c r="N239" s="662"/>
      <c r="O239" s="663"/>
      <c r="P239" s="659" t="s">
        <v>40</v>
      </c>
      <c r="Q239" s="660"/>
      <c r="R239" s="660"/>
      <c r="S239" s="660"/>
      <c r="T239" s="660"/>
      <c r="U239" s="660"/>
      <c r="V239" s="661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54" t="s">
        <v>399</v>
      </c>
      <c r="B240" s="654"/>
      <c r="C240" s="654"/>
      <c r="D240" s="654"/>
      <c r="E240" s="654"/>
      <c r="F240" s="654"/>
      <c r="G240" s="654"/>
      <c r="H240" s="654"/>
      <c r="I240" s="654"/>
      <c r="J240" s="654"/>
      <c r="K240" s="654"/>
      <c r="L240" s="654"/>
      <c r="M240" s="654"/>
      <c r="N240" s="654"/>
      <c r="O240" s="654"/>
      <c r="P240" s="654"/>
      <c r="Q240" s="654"/>
      <c r="R240" s="654"/>
      <c r="S240" s="654"/>
      <c r="T240" s="654"/>
      <c r="U240" s="654"/>
      <c r="V240" s="654"/>
      <c r="W240" s="654"/>
      <c r="X240" s="654"/>
      <c r="Y240" s="654"/>
      <c r="Z240" s="654"/>
      <c r="AA240" s="66"/>
      <c r="AB240" s="66"/>
      <c r="AC240" s="80"/>
    </row>
    <row r="241" spans="1:68" ht="27" customHeight="1" x14ac:dyDescent="0.25">
      <c r="A241" s="63" t="s">
        <v>400</v>
      </c>
      <c r="B241" s="63" t="s">
        <v>401</v>
      </c>
      <c r="C241" s="36">
        <v>4301040362</v>
      </c>
      <c r="D241" s="655">
        <v>4680115886803</v>
      </c>
      <c r="E241" s="655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75" t="s">
        <v>402</v>
      </c>
      <c r="Q241" s="657"/>
      <c r="R241" s="657"/>
      <c r="S241" s="657"/>
      <c r="T241" s="65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404</v>
      </c>
      <c r="C242" s="36">
        <v>4301040361</v>
      </c>
      <c r="D242" s="655">
        <v>4680115886803</v>
      </c>
      <c r="E242" s="655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7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7"/>
      <c r="R242" s="657"/>
      <c r="S242" s="657"/>
      <c r="T242" s="65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62"/>
      <c r="B243" s="662"/>
      <c r="C243" s="662"/>
      <c r="D243" s="662"/>
      <c r="E243" s="662"/>
      <c r="F243" s="662"/>
      <c r="G243" s="662"/>
      <c r="H243" s="662"/>
      <c r="I243" s="662"/>
      <c r="J243" s="662"/>
      <c r="K243" s="662"/>
      <c r="L243" s="662"/>
      <c r="M243" s="662"/>
      <c r="N243" s="662"/>
      <c r="O243" s="663"/>
      <c r="P243" s="659" t="s">
        <v>40</v>
      </c>
      <c r="Q243" s="660"/>
      <c r="R243" s="660"/>
      <c r="S243" s="660"/>
      <c r="T243" s="660"/>
      <c r="U243" s="660"/>
      <c r="V243" s="661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662"/>
      <c r="B244" s="662"/>
      <c r="C244" s="662"/>
      <c r="D244" s="66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3"/>
      <c r="P244" s="659" t="s">
        <v>40</v>
      </c>
      <c r="Q244" s="660"/>
      <c r="R244" s="660"/>
      <c r="S244" s="660"/>
      <c r="T244" s="660"/>
      <c r="U244" s="660"/>
      <c r="V244" s="661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54" t="s">
        <v>405</v>
      </c>
      <c r="B245" s="654"/>
      <c r="C245" s="654"/>
      <c r="D245" s="654"/>
      <c r="E245" s="654"/>
      <c r="F245" s="654"/>
      <c r="G245" s="654"/>
      <c r="H245" s="654"/>
      <c r="I245" s="654"/>
      <c r="J245" s="654"/>
      <c r="K245" s="654"/>
      <c r="L245" s="654"/>
      <c r="M245" s="654"/>
      <c r="N245" s="654"/>
      <c r="O245" s="654"/>
      <c r="P245" s="654"/>
      <c r="Q245" s="654"/>
      <c r="R245" s="654"/>
      <c r="S245" s="654"/>
      <c r="T245" s="654"/>
      <c r="U245" s="654"/>
      <c r="V245" s="654"/>
      <c r="W245" s="654"/>
      <c r="X245" s="654"/>
      <c r="Y245" s="654"/>
      <c r="Z245" s="654"/>
      <c r="AA245" s="66"/>
      <c r="AB245" s="66"/>
      <c r="AC245" s="80"/>
    </row>
    <row r="246" spans="1:68" ht="27" customHeight="1" x14ac:dyDescent="0.25">
      <c r="A246" s="63" t="s">
        <v>406</v>
      </c>
      <c r="B246" s="63" t="s">
        <v>407</v>
      </c>
      <c r="C246" s="36">
        <v>4301041004</v>
      </c>
      <c r="D246" s="655">
        <v>4680115886704</v>
      </c>
      <c r="E246" s="65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7"/>
      <c r="R246" s="657"/>
      <c r="S246" s="657"/>
      <c r="T246" s="658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409</v>
      </c>
      <c r="B247" s="63" t="s">
        <v>410</v>
      </c>
      <c r="C247" s="36">
        <v>4301041008</v>
      </c>
      <c r="D247" s="655">
        <v>4680115886681</v>
      </c>
      <c r="E247" s="655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78" t="s">
        <v>411</v>
      </c>
      <c r="Q247" s="657"/>
      <c r="R247" s="657"/>
      <c r="S247" s="657"/>
      <c r="T247" s="658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409</v>
      </c>
      <c r="B248" s="63" t="s">
        <v>412</v>
      </c>
      <c r="C248" s="36">
        <v>4301041003</v>
      </c>
      <c r="D248" s="655">
        <v>4680115886681</v>
      </c>
      <c r="E248" s="655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7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7"/>
      <c r="R248" s="657"/>
      <c r="S248" s="657"/>
      <c r="T248" s="658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413</v>
      </c>
      <c r="B249" s="63" t="s">
        <v>414</v>
      </c>
      <c r="C249" s="36">
        <v>4301041007</v>
      </c>
      <c r="D249" s="655">
        <v>4680115886735</v>
      </c>
      <c r="E249" s="655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7"/>
      <c r="R249" s="657"/>
      <c r="S249" s="657"/>
      <c r="T249" s="658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415</v>
      </c>
      <c r="B250" s="63" t="s">
        <v>416</v>
      </c>
      <c r="C250" s="36">
        <v>4301041006</v>
      </c>
      <c r="D250" s="655">
        <v>4680115886728</v>
      </c>
      <c r="E250" s="655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7"/>
      <c r="R250" s="657"/>
      <c r="S250" s="657"/>
      <c r="T250" s="658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417</v>
      </c>
      <c r="B251" s="63" t="s">
        <v>418</v>
      </c>
      <c r="C251" s="36">
        <v>4301041005</v>
      </c>
      <c r="D251" s="655">
        <v>4680115886711</v>
      </c>
      <c r="E251" s="655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7"/>
      <c r="R251" s="657"/>
      <c r="S251" s="657"/>
      <c r="T251" s="658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662"/>
      <c r="B252" s="662"/>
      <c r="C252" s="662"/>
      <c r="D252" s="662"/>
      <c r="E252" s="662"/>
      <c r="F252" s="662"/>
      <c r="G252" s="662"/>
      <c r="H252" s="662"/>
      <c r="I252" s="662"/>
      <c r="J252" s="662"/>
      <c r="K252" s="662"/>
      <c r="L252" s="662"/>
      <c r="M252" s="662"/>
      <c r="N252" s="662"/>
      <c r="O252" s="663"/>
      <c r="P252" s="659" t="s">
        <v>40</v>
      </c>
      <c r="Q252" s="660"/>
      <c r="R252" s="660"/>
      <c r="S252" s="660"/>
      <c r="T252" s="660"/>
      <c r="U252" s="660"/>
      <c r="V252" s="661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62"/>
      <c r="B253" s="662"/>
      <c r="C253" s="662"/>
      <c r="D253" s="662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3"/>
      <c r="P253" s="659" t="s">
        <v>40</v>
      </c>
      <c r="Q253" s="660"/>
      <c r="R253" s="660"/>
      <c r="S253" s="660"/>
      <c r="T253" s="660"/>
      <c r="U253" s="660"/>
      <c r="V253" s="661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53" t="s">
        <v>419</v>
      </c>
      <c r="B254" s="653"/>
      <c r="C254" s="653"/>
      <c r="D254" s="653"/>
      <c r="E254" s="653"/>
      <c r="F254" s="653"/>
      <c r="G254" s="653"/>
      <c r="H254" s="653"/>
      <c r="I254" s="653"/>
      <c r="J254" s="653"/>
      <c r="K254" s="653"/>
      <c r="L254" s="653"/>
      <c r="M254" s="653"/>
      <c r="N254" s="653"/>
      <c r="O254" s="653"/>
      <c r="P254" s="653"/>
      <c r="Q254" s="653"/>
      <c r="R254" s="653"/>
      <c r="S254" s="653"/>
      <c r="T254" s="653"/>
      <c r="U254" s="653"/>
      <c r="V254" s="653"/>
      <c r="W254" s="653"/>
      <c r="X254" s="653"/>
      <c r="Y254" s="653"/>
      <c r="Z254" s="653"/>
      <c r="AA254" s="65"/>
      <c r="AB254" s="65"/>
      <c r="AC254" s="79"/>
    </row>
    <row r="255" spans="1:68" ht="14.25" customHeight="1" x14ac:dyDescent="0.25">
      <c r="A255" s="654" t="s">
        <v>114</v>
      </c>
      <c r="B255" s="654"/>
      <c r="C255" s="654"/>
      <c r="D255" s="654"/>
      <c r="E255" s="654"/>
      <c r="F255" s="654"/>
      <c r="G255" s="654"/>
      <c r="H255" s="654"/>
      <c r="I255" s="654"/>
      <c r="J255" s="654"/>
      <c r="K255" s="654"/>
      <c r="L255" s="654"/>
      <c r="M255" s="654"/>
      <c r="N255" s="654"/>
      <c r="O255" s="654"/>
      <c r="P255" s="654"/>
      <c r="Q255" s="654"/>
      <c r="R255" s="654"/>
      <c r="S255" s="654"/>
      <c r="T255" s="654"/>
      <c r="U255" s="654"/>
      <c r="V255" s="654"/>
      <c r="W255" s="654"/>
      <c r="X255" s="654"/>
      <c r="Y255" s="654"/>
      <c r="Z255" s="654"/>
      <c r="AA255" s="66"/>
      <c r="AB255" s="66"/>
      <c r="AC255" s="80"/>
    </row>
    <row r="256" spans="1:68" ht="27" customHeight="1" x14ac:dyDescent="0.25">
      <c r="A256" s="63" t="s">
        <v>420</v>
      </c>
      <c r="B256" s="63" t="s">
        <v>421</v>
      </c>
      <c r="C256" s="36">
        <v>4301011855</v>
      </c>
      <c r="D256" s="655">
        <v>4680115885837</v>
      </c>
      <c r="E256" s="65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7"/>
      <c r="R256" s="657"/>
      <c r="S256" s="657"/>
      <c r="T256" s="658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423</v>
      </c>
      <c r="B257" s="63" t="s">
        <v>424</v>
      </c>
      <c r="C257" s="36">
        <v>4301011850</v>
      </c>
      <c r="D257" s="655">
        <v>4680115885806</v>
      </c>
      <c r="E257" s="65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7"/>
      <c r="R257" s="657"/>
      <c r="S257" s="657"/>
      <c r="T257" s="658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426</v>
      </c>
      <c r="B258" s="63" t="s">
        <v>427</v>
      </c>
      <c r="C258" s="36">
        <v>4301011853</v>
      </c>
      <c r="D258" s="655">
        <v>4680115885851</v>
      </c>
      <c r="E258" s="65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7"/>
      <c r="R258" s="657"/>
      <c r="S258" s="657"/>
      <c r="T258" s="65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429</v>
      </c>
      <c r="B259" s="63" t="s">
        <v>430</v>
      </c>
      <c r="C259" s="36">
        <v>4301011852</v>
      </c>
      <c r="D259" s="655">
        <v>4680115885844</v>
      </c>
      <c r="E259" s="65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7"/>
      <c r="R259" s="657"/>
      <c r="S259" s="657"/>
      <c r="T259" s="65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432</v>
      </c>
      <c r="B260" s="63" t="s">
        <v>433</v>
      </c>
      <c r="C260" s="36">
        <v>4301011851</v>
      </c>
      <c r="D260" s="655">
        <v>4680115885820</v>
      </c>
      <c r="E260" s="65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7"/>
      <c r="R260" s="657"/>
      <c r="S260" s="657"/>
      <c r="T260" s="65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62"/>
      <c r="B261" s="662"/>
      <c r="C261" s="662"/>
      <c r="D261" s="662"/>
      <c r="E261" s="662"/>
      <c r="F261" s="662"/>
      <c r="G261" s="662"/>
      <c r="H261" s="662"/>
      <c r="I261" s="662"/>
      <c r="J261" s="662"/>
      <c r="K261" s="662"/>
      <c r="L261" s="662"/>
      <c r="M261" s="662"/>
      <c r="N261" s="662"/>
      <c r="O261" s="663"/>
      <c r="P261" s="659" t="s">
        <v>40</v>
      </c>
      <c r="Q261" s="660"/>
      <c r="R261" s="660"/>
      <c r="S261" s="660"/>
      <c r="T261" s="660"/>
      <c r="U261" s="660"/>
      <c r="V261" s="661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62"/>
      <c r="B262" s="662"/>
      <c r="C262" s="662"/>
      <c r="D262" s="662"/>
      <c r="E262" s="662"/>
      <c r="F262" s="662"/>
      <c r="G262" s="662"/>
      <c r="H262" s="662"/>
      <c r="I262" s="662"/>
      <c r="J262" s="662"/>
      <c r="K262" s="662"/>
      <c r="L262" s="662"/>
      <c r="M262" s="662"/>
      <c r="N262" s="662"/>
      <c r="O262" s="663"/>
      <c r="P262" s="659" t="s">
        <v>40</v>
      </c>
      <c r="Q262" s="660"/>
      <c r="R262" s="660"/>
      <c r="S262" s="660"/>
      <c r="T262" s="660"/>
      <c r="U262" s="660"/>
      <c r="V262" s="661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53" t="s">
        <v>435</v>
      </c>
      <c r="B263" s="653"/>
      <c r="C263" s="653"/>
      <c r="D263" s="653"/>
      <c r="E263" s="653"/>
      <c r="F263" s="653"/>
      <c r="G263" s="653"/>
      <c r="H263" s="653"/>
      <c r="I263" s="653"/>
      <c r="J263" s="653"/>
      <c r="K263" s="653"/>
      <c r="L263" s="653"/>
      <c r="M263" s="653"/>
      <c r="N263" s="653"/>
      <c r="O263" s="653"/>
      <c r="P263" s="653"/>
      <c r="Q263" s="653"/>
      <c r="R263" s="653"/>
      <c r="S263" s="653"/>
      <c r="T263" s="653"/>
      <c r="U263" s="653"/>
      <c r="V263" s="653"/>
      <c r="W263" s="653"/>
      <c r="X263" s="653"/>
      <c r="Y263" s="653"/>
      <c r="Z263" s="653"/>
      <c r="AA263" s="65"/>
      <c r="AB263" s="65"/>
      <c r="AC263" s="79"/>
    </row>
    <row r="264" spans="1:68" ht="14.25" customHeight="1" x14ac:dyDescent="0.25">
      <c r="A264" s="654" t="s">
        <v>114</v>
      </c>
      <c r="B264" s="654"/>
      <c r="C264" s="654"/>
      <c r="D264" s="654"/>
      <c r="E264" s="654"/>
      <c r="F264" s="654"/>
      <c r="G264" s="654"/>
      <c r="H264" s="654"/>
      <c r="I264" s="654"/>
      <c r="J264" s="654"/>
      <c r="K264" s="654"/>
      <c r="L264" s="654"/>
      <c r="M264" s="654"/>
      <c r="N264" s="654"/>
      <c r="O264" s="654"/>
      <c r="P264" s="654"/>
      <c r="Q264" s="654"/>
      <c r="R264" s="654"/>
      <c r="S264" s="654"/>
      <c r="T264" s="654"/>
      <c r="U264" s="654"/>
      <c r="V264" s="654"/>
      <c r="W264" s="654"/>
      <c r="X264" s="654"/>
      <c r="Y264" s="654"/>
      <c r="Z264" s="654"/>
      <c r="AA264" s="66"/>
      <c r="AB264" s="66"/>
      <c r="AC264" s="80"/>
    </row>
    <row r="265" spans="1:68" ht="27" customHeight="1" x14ac:dyDescent="0.25">
      <c r="A265" s="63" t="s">
        <v>436</v>
      </c>
      <c r="B265" s="63" t="s">
        <v>437</v>
      </c>
      <c r="C265" s="36">
        <v>4301011223</v>
      </c>
      <c r="D265" s="655">
        <v>4607091383423</v>
      </c>
      <c r="E265" s="655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7"/>
      <c r="R265" s="657"/>
      <c r="S265" s="657"/>
      <c r="T265" s="65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438</v>
      </c>
      <c r="B266" s="63" t="s">
        <v>439</v>
      </c>
      <c r="C266" s="36">
        <v>4301012099</v>
      </c>
      <c r="D266" s="655">
        <v>4680115885691</v>
      </c>
      <c r="E266" s="655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7"/>
      <c r="R266" s="657"/>
      <c r="S266" s="657"/>
      <c r="T266" s="65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441</v>
      </c>
      <c r="B267" s="63" t="s">
        <v>442</v>
      </c>
      <c r="C267" s="36">
        <v>4301012098</v>
      </c>
      <c r="D267" s="655">
        <v>4680115885660</v>
      </c>
      <c r="E267" s="655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7"/>
      <c r="R267" s="657"/>
      <c r="S267" s="657"/>
      <c r="T267" s="65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444</v>
      </c>
      <c r="B268" s="63" t="s">
        <v>445</v>
      </c>
      <c r="C268" s="36">
        <v>4301012176</v>
      </c>
      <c r="D268" s="655">
        <v>4680115886773</v>
      </c>
      <c r="E268" s="655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1" t="s">
        <v>446</v>
      </c>
      <c r="Q268" s="657"/>
      <c r="R268" s="657"/>
      <c r="S268" s="657"/>
      <c r="T268" s="65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62"/>
      <c r="B269" s="662"/>
      <c r="C269" s="662"/>
      <c r="D269" s="662"/>
      <c r="E269" s="662"/>
      <c r="F269" s="662"/>
      <c r="G269" s="662"/>
      <c r="H269" s="662"/>
      <c r="I269" s="662"/>
      <c r="J269" s="662"/>
      <c r="K269" s="662"/>
      <c r="L269" s="662"/>
      <c r="M269" s="662"/>
      <c r="N269" s="662"/>
      <c r="O269" s="663"/>
      <c r="P269" s="659" t="s">
        <v>40</v>
      </c>
      <c r="Q269" s="660"/>
      <c r="R269" s="660"/>
      <c r="S269" s="660"/>
      <c r="T269" s="660"/>
      <c r="U269" s="660"/>
      <c r="V269" s="661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62"/>
      <c r="B270" s="662"/>
      <c r="C270" s="662"/>
      <c r="D270" s="662"/>
      <c r="E270" s="662"/>
      <c r="F270" s="662"/>
      <c r="G270" s="662"/>
      <c r="H270" s="662"/>
      <c r="I270" s="662"/>
      <c r="J270" s="662"/>
      <c r="K270" s="662"/>
      <c r="L270" s="662"/>
      <c r="M270" s="662"/>
      <c r="N270" s="662"/>
      <c r="O270" s="663"/>
      <c r="P270" s="659" t="s">
        <v>40</v>
      </c>
      <c r="Q270" s="660"/>
      <c r="R270" s="660"/>
      <c r="S270" s="660"/>
      <c r="T270" s="660"/>
      <c r="U270" s="660"/>
      <c r="V270" s="661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53" t="s">
        <v>448</v>
      </c>
      <c r="B271" s="653"/>
      <c r="C271" s="653"/>
      <c r="D271" s="653"/>
      <c r="E271" s="653"/>
      <c r="F271" s="653"/>
      <c r="G271" s="653"/>
      <c r="H271" s="653"/>
      <c r="I271" s="653"/>
      <c r="J271" s="653"/>
      <c r="K271" s="653"/>
      <c r="L271" s="653"/>
      <c r="M271" s="653"/>
      <c r="N271" s="653"/>
      <c r="O271" s="653"/>
      <c r="P271" s="653"/>
      <c r="Q271" s="653"/>
      <c r="R271" s="653"/>
      <c r="S271" s="653"/>
      <c r="T271" s="653"/>
      <c r="U271" s="653"/>
      <c r="V271" s="653"/>
      <c r="W271" s="653"/>
      <c r="X271" s="653"/>
      <c r="Y271" s="653"/>
      <c r="Z271" s="653"/>
      <c r="AA271" s="65"/>
      <c r="AB271" s="65"/>
      <c r="AC271" s="79"/>
    </row>
    <row r="272" spans="1:68" ht="14.25" customHeight="1" x14ac:dyDescent="0.25">
      <c r="A272" s="654" t="s">
        <v>85</v>
      </c>
      <c r="B272" s="654"/>
      <c r="C272" s="654"/>
      <c r="D272" s="654"/>
      <c r="E272" s="654"/>
      <c r="F272" s="654"/>
      <c r="G272" s="654"/>
      <c r="H272" s="654"/>
      <c r="I272" s="654"/>
      <c r="J272" s="654"/>
      <c r="K272" s="654"/>
      <c r="L272" s="654"/>
      <c r="M272" s="654"/>
      <c r="N272" s="654"/>
      <c r="O272" s="654"/>
      <c r="P272" s="654"/>
      <c r="Q272" s="654"/>
      <c r="R272" s="654"/>
      <c r="S272" s="654"/>
      <c r="T272" s="654"/>
      <c r="U272" s="654"/>
      <c r="V272" s="654"/>
      <c r="W272" s="654"/>
      <c r="X272" s="654"/>
      <c r="Y272" s="654"/>
      <c r="Z272" s="654"/>
      <c r="AA272" s="66"/>
      <c r="AB272" s="66"/>
      <c r="AC272" s="80"/>
    </row>
    <row r="273" spans="1:68" ht="27" customHeight="1" x14ac:dyDescent="0.25">
      <c r="A273" s="63" t="s">
        <v>449</v>
      </c>
      <c r="B273" s="63" t="s">
        <v>450</v>
      </c>
      <c r="C273" s="36">
        <v>4301051893</v>
      </c>
      <c r="D273" s="655">
        <v>4680115886186</v>
      </c>
      <c r="E273" s="655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7"/>
      <c r="R273" s="657"/>
      <c r="S273" s="657"/>
      <c r="T273" s="65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452</v>
      </c>
      <c r="B274" s="63" t="s">
        <v>453</v>
      </c>
      <c r="C274" s="36">
        <v>4301051795</v>
      </c>
      <c r="D274" s="655">
        <v>4680115881228</v>
      </c>
      <c r="E274" s="655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7"/>
      <c r="R274" s="657"/>
      <c r="S274" s="657"/>
      <c r="T274" s="6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455</v>
      </c>
      <c r="B275" s="63" t="s">
        <v>456</v>
      </c>
      <c r="C275" s="36">
        <v>4301051388</v>
      </c>
      <c r="D275" s="655">
        <v>4680115881211</v>
      </c>
      <c r="E275" s="655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7"/>
      <c r="R275" s="657"/>
      <c r="S275" s="657"/>
      <c r="T275" s="658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62"/>
      <c r="B276" s="662"/>
      <c r="C276" s="662"/>
      <c r="D276" s="662"/>
      <c r="E276" s="662"/>
      <c r="F276" s="662"/>
      <c r="G276" s="662"/>
      <c r="H276" s="662"/>
      <c r="I276" s="662"/>
      <c r="J276" s="662"/>
      <c r="K276" s="662"/>
      <c r="L276" s="662"/>
      <c r="M276" s="662"/>
      <c r="N276" s="662"/>
      <c r="O276" s="663"/>
      <c r="P276" s="659" t="s">
        <v>40</v>
      </c>
      <c r="Q276" s="660"/>
      <c r="R276" s="660"/>
      <c r="S276" s="660"/>
      <c r="T276" s="660"/>
      <c r="U276" s="660"/>
      <c r="V276" s="661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62"/>
      <c r="B277" s="662"/>
      <c r="C277" s="662"/>
      <c r="D277" s="662"/>
      <c r="E277" s="662"/>
      <c r="F277" s="662"/>
      <c r="G277" s="662"/>
      <c r="H277" s="662"/>
      <c r="I277" s="662"/>
      <c r="J277" s="662"/>
      <c r="K277" s="662"/>
      <c r="L277" s="662"/>
      <c r="M277" s="662"/>
      <c r="N277" s="662"/>
      <c r="O277" s="663"/>
      <c r="P277" s="659" t="s">
        <v>40</v>
      </c>
      <c r="Q277" s="660"/>
      <c r="R277" s="660"/>
      <c r="S277" s="660"/>
      <c r="T277" s="660"/>
      <c r="U277" s="660"/>
      <c r="V277" s="661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53" t="s">
        <v>458</v>
      </c>
      <c r="B278" s="653"/>
      <c r="C278" s="653"/>
      <c r="D278" s="653"/>
      <c r="E278" s="653"/>
      <c r="F278" s="653"/>
      <c r="G278" s="653"/>
      <c r="H278" s="653"/>
      <c r="I278" s="653"/>
      <c r="J278" s="653"/>
      <c r="K278" s="653"/>
      <c r="L278" s="653"/>
      <c r="M278" s="653"/>
      <c r="N278" s="653"/>
      <c r="O278" s="653"/>
      <c r="P278" s="653"/>
      <c r="Q278" s="653"/>
      <c r="R278" s="653"/>
      <c r="S278" s="653"/>
      <c r="T278" s="653"/>
      <c r="U278" s="653"/>
      <c r="V278" s="653"/>
      <c r="W278" s="653"/>
      <c r="X278" s="653"/>
      <c r="Y278" s="653"/>
      <c r="Z278" s="653"/>
      <c r="AA278" s="65"/>
      <c r="AB278" s="65"/>
      <c r="AC278" s="79"/>
    </row>
    <row r="279" spans="1:68" ht="14.25" customHeight="1" x14ac:dyDescent="0.25">
      <c r="A279" s="654" t="s">
        <v>78</v>
      </c>
      <c r="B279" s="654"/>
      <c r="C279" s="654"/>
      <c r="D279" s="654"/>
      <c r="E279" s="654"/>
      <c r="F279" s="654"/>
      <c r="G279" s="654"/>
      <c r="H279" s="654"/>
      <c r="I279" s="654"/>
      <c r="J279" s="654"/>
      <c r="K279" s="654"/>
      <c r="L279" s="654"/>
      <c r="M279" s="654"/>
      <c r="N279" s="654"/>
      <c r="O279" s="654"/>
      <c r="P279" s="654"/>
      <c r="Q279" s="654"/>
      <c r="R279" s="654"/>
      <c r="S279" s="654"/>
      <c r="T279" s="654"/>
      <c r="U279" s="654"/>
      <c r="V279" s="654"/>
      <c r="W279" s="654"/>
      <c r="X279" s="654"/>
      <c r="Y279" s="654"/>
      <c r="Z279" s="654"/>
      <c r="AA279" s="66"/>
      <c r="AB279" s="66"/>
      <c r="AC279" s="80"/>
    </row>
    <row r="280" spans="1:68" ht="27" customHeight="1" x14ac:dyDescent="0.25">
      <c r="A280" s="63" t="s">
        <v>459</v>
      </c>
      <c r="B280" s="63" t="s">
        <v>460</v>
      </c>
      <c r="C280" s="36">
        <v>4301031307</v>
      </c>
      <c r="D280" s="655">
        <v>4680115880344</v>
      </c>
      <c r="E280" s="655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9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7"/>
      <c r="R280" s="657"/>
      <c r="S280" s="657"/>
      <c r="T280" s="65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62"/>
      <c r="B281" s="662"/>
      <c r="C281" s="662"/>
      <c r="D281" s="662"/>
      <c r="E281" s="662"/>
      <c r="F281" s="662"/>
      <c r="G281" s="662"/>
      <c r="H281" s="662"/>
      <c r="I281" s="662"/>
      <c r="J281" s="662"/>
      <c r="K281" s="662"/>
      <c r="L281" s="662"/>
      <c r="M281" s="662"/>
      <c r="N281" s="662"/>
      <c r="O281" s="663"/>
      <c r="P281" s="659" t="s">
        <v>40</v>
      </c>
      <c r="Q281" s="660"/>
      <c r="R281" s="660"/>
      <c r="S281" s="660"/>
      <c r="T281" s="660"/>
      <c r="U281" s="660"/>
      <c r="V281" s="661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62"/>
      <c r="B282" s="662"/>
      <c r="C282" s="662"/>
      <c r="D282" s="662"/>
      <c r="E282" s="662"/>
      <c r="F282" s="662"/>
      <c r="G282" s="662"/>
      <c r="H282" s="662"/>
      <c r="I282" s="662"/>
      <c r="J282" s="662"/>
      <c r="K282" s="662"/>
      <c r="L282" s="662"/>
      <c r="M282" s="662"/>
      <c r="N282" s="662"/>
      <c r="O282" s="663"/>
      <c r="P282" s="659" t="s">
        <v>40</v>
      </c>
      <c r="Q282" s="660"/>
      <c r="R282" s="660"/>
      <c r="S282" s="660"/>
      <c r="T282" s="660"/>
      <c r="U282" s="660"/>
      <c r="V282" s="661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54" t="s">
        <v>85</v>
      </c>
      <c r="B283" s="654"/>
      <c r="C283" s="654"/>
      <c r="D283" s="654"/>
      <c r="E283" s="654"/>
      <c r="F283" s="654"/>
      <c r="G283" s="654"/>
      <c r="H283" s="654"/>
      <c r="I283" s="654"/>
      <c r="J283" s="654"/>
      <c r="K283" s="654"/>
      <c r="L283" s="654"/>
      <c r="M283" s="654"/>
      <c r="N283" s="654"/>
      <c r="O283" s="654"/>
      <c r="P283" s="654"/>
      <c r="Q283" s="654"/>
      <c r="R283" s="654"/>
      <c r="S283" s="654"/>
      <c r="T283" s="654"/>
      <c r="U283" s="654"/>
      <c r="V283" s="654"/>
      <c r="W283" s="654"/>
      <c r="X283" s="654"/>
      <c r="Y283" s="654"/>
      <c r="Z283" s="654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4301051782</v>
      </c>
      <c r="D284" s="655">
        <v>4680115884618</v>
      </c>
      <c r="E284" s="655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9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7"/>
      <c r="R284" s="657"/>
      <c r="S284" s="657"/>
      <c r="T284" s="658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62"/>
      <c r="B285" s="662"/>
      <c r="C285" s="662"/>
      <c r="D285" s="662"/>
      <c r="E285" s="662"/>
      <c r="F285" s="662"/>
      <c r="G285" s="662"/>
      <c r="H285" s="662"/>
      <c r="I285" s="662"/>
      <c r="J285" s="662"/>
      <c r="K285" s="662"/>
      <c r="L285" s="662"/>
      <c r="M285" s="662"/>
      <c r="N285" s="662"/>
      <c r="O285" s="663"/>
      <c r="P285" s="659" t="s">
        <v>40</v>
      </c>
      <c r="Q285" s="660"/>
      <c r="R285" s="660"/>
      <c r="S285" s="660"/>
      <c r="T285" s="660"/>
      <c r="U285" s="660"/>
      <c r="V285" s="661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62"/>
      <c r="B286" s="662"/>
      <c r="C286" s="662"/>
      <c r="D286" s="662"/>
      <c r="E286" s="662"/>
      <c r="F286" s="662"/>
      <c r="G286" s="662"/>
      <c r="H286" s="662"/>
      <c r="I286" s="662"/>
      <c r="J286" s="662"/>
      <c r="K286" s="662"/>
      <c r="L286" s="662"/>
      <c r="M286" s="662"/>
      <c r="N286" s="662"/>
      <c r="O286" s="663"/>
      <c r="P286" s="659" t="s">
        <v>40</v>
      </c>
      <c r="Q286" s="660"/>
      <c r="R286" s="660"/>
      <c r="S286" s="660"/>
      <c r="T286" s="660"/>
      <c r="U286" s="660"/>
      <c r="V286" s="661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53" t="s">
        <v>465</v>
      </c>
      <c r="B287" s="653"/>
      <c r="C287" s="653"/>
      <c r="D287" s="653"/>
      <c r="E287" s="653"/>
      <c r="F287" s="653"/>
      <c r="G287" s="653"/>
      <c r="H287" s="653"/>
      <c r="I287" s="653"/>
      <c r="J287" s="653"/>
      <c r="K287" s="653"/>
      <c r="L287" s="653"/>
      <c r="M287" s="653"/>
      <c r="N287" s="653"/>
      <c r="O287" s="653"/>
      <c r="P287" s="653"/>
      <c r="Q287" s="653"/>
      <c r="R287" s="653"/>
      <c r="S287" s="653"/>
      <c r="T287" s="653"/>
      <c r="U287" s="653"/>
      <c r="V287" s="653"/>
      <c r="W287" s="653"/>
      <c r="X287" s="653"/>
      <c r="Y287" s="653"/>
      <c r="Z287" s="653"/>
      <c r="AA287" s="65"/>
      <c r="AB287" s="65"/>
      <c r="AC287" s="79"/>
    </row>
    <row r="288" spans="1:68" ht="14.25" customHeight="1" x14ac:dyDescent="0.25">
      <c r="A288" s="654" t="s">
        <v>114</v>
      </c>
      <c r="B288" s="654"/>
      <c r="C288" s="654"/>
      <c r="D288" s="654"/>
      <c r="E288" s="654"/>
      <c r="F288" s="654"/>
      <c r="G288" s="654"/>
      <c r="H288" s="654"/>
      <c r="I288" s="654"/>
      <c r="J288" s="654"/>
      <c r="K288" s="654"/>
      <c r="L288" s="654"/>
      <c r="M288" s="654"/>
      <c r="N288" s="654"/>
      <c r="O288" s="654"/>
      <c r="P288" s="654"/>
      <c r="Q288" s="654"/>
      <c r="R288" s="654"/>
      <c r="S288" s="654"/>
      <c r="T288" s="654"/>
      <c r="U288" s="654"/>
      <c r="V288" s="654"/>
      <c r="W288" s="654"/>
      <c r="X288" s="654"/>
      <c r="Y288" s="654"/>
      <c r="Z288" s="654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4301011662</v>
      </c>
      <c r="D289" s="655">
        <v>4680115883703</v>
      </c>
      <c r="E289" s="65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57"/>
      <c r="R289" s="657"/>
      <c r="S289" s="657"/>
      <c r="T289" s="658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62"/>
      <c r="B290" s="662"/>
      <c r="C290" s="662"/>
      <c r="D290" s="662"/>
      <c r="E290" s="662"/>
      <c r="F290" s="662"/>
      <c r="G290" s="662"/>
      <c r="H290" s="662"/>
      <c r="I290" s="662"/>
      <c r="J290" s="662"/>
      <c r="K290" s="662"/>
      <c r="L290" s="662"/>
      <c r="M290" s="662"/>
      <c r="N290" s="662"/>
      <c r="O290" s="663"/>
      <c r="P290" s="659" t="s">
        <v>40</v>
      </c>
      <c r="Q290" s="660"/>
      <c r="R290" s="660"/>
      <c r="S290" s="660"/>
      <c r="T290" s="660"/>
      <c r="U290" s="660"/>
      <c r="V290" s="661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62"/>
      <c r="B291" s="662"/>
      <c r="C291" s="662"/>
      <c r="D291" s="662"/>
      <c r="E291" s="662"/>
      <c r="F291" s="662"/>
      <c r="G291" s="662"/>
      <c r="H291" s="662"/>
      <c r="I291" s="662"/>
      <c r="J291" s="662"/>
      <c r="K291" s="662"/>
      <c r="L291" s="662"/>
      <c r="M291" s="662"/>
      <c r="N291" s="662"/>
      <c r="O291" s="663"/>
      <c r="P291" s="659" t="s">
        <v>40</v>
      </c>
      <c r="Q291" s="660"/>
      <c r="R291" s="660"/>
      <c r="S291" s="660"/>
      <c r="T291" s="660"/>
      <c r="U291" s="660"/>
      <c r="V291" s="661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53" t="s">
        <v>470</v>
      </c>
      <c r="B292" s="653"/>
      <c r="C292" s="653"/>
      <c r="D292" s="653"/>
      <c r="E292" s="653"/>
      <c r="F292" s="653"/>
      <c r="G292" s="653"/>
      <c r="H292" s="653"/>
      <c r="I292" s="653"/>
      <c r="J292" s="653"/>
      <c r="K292" s="653"/>
      <c r="L292" s="653"/>
      <c r="M292" s="653"/>
      <c r="N292" s="653"/>
      <c r="O292" s="653"/>
      <c r="P292" s="653"/>
      <c r="Q292" s="653"/>
      <c r="R292" s="653"/>
      <c r="S292" s="653"/>
      <c r="T292" s="653"/>
      <c r="U292" s="653"/>
      <c r="V292" s="653"/>
      <c r="W292" s="653"/>
      <c r="X292" s="653"/>
      <c r="Y292" s="653"/>
      <c r="Z292" s="653"/>
      <c r="AA292" s="65"/>
      <c r="AB292" s="65"/>
      <c r="AC292" s="79"/>
    </row>
    <row r="293" spans="1:68" ht="14.25" customHeight="1" x14ac:dyDescent="0.25">
      <c r="A293" s="654" t="s">
        <v>114</v>
      </c>
      <c r="B293" s="654"/>
      <c r="C293" s="654"/>
      <c r="D293" s="654"/>
      <c r="E293" s="654"/>
      <c r="F293" s="654"/>
      <c r="G293" s="654"/>
      <c r="H293" s="654"/>
      <c r="I293" s="654"/>
      <c r="J293" s="654"/>
      <c r="K293" s="654"/>
      <c r="L293" s="654"/>
      <c r="M293" s="654"/>
      <c r="N293" s="654"/>
      <c r="O293" s="654"/>
      <c r="P293" s="654"/>
      <c r="Q293" s="654"/>
      <c r="R293" s="654"/>
      <c r="S293" s="654"/>
      <c r="T293" s="654"/>
      <c r="U293" s="654"/>
      <c r="V293" s="654"/>
      <c r="W293" s="654"/>
      <c r="X293" s="654"/>
      <c r="Y293" s="654"/>
      <c r="Z293" s="654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4301012024</v>
      </c>
      <c r="D294" s="655">
        <v>4680115885615</v>
      </c>
      <c r="E294" s="655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57"/>
      <c r="R294" s="657"/>
      <c r="S294" s="657"/>
      <c r="T294" s="65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474</v>
      </c>
      <c r="B295" s="63" t="s">
        <v>475</v>
      </c>
      <c r="C295" s="36">
        <v>4301011911</v>
      </c>
      <c r="D295" s="655">
        <v>4680115885554</v>
      </c>
      <c r="E295" s="655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7"/>
      <c r="R295" s="657"/>
      <c r="S295" s="657"/>
      <c r="T295" s="65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474</v>
      </c>
      <c r="B296" s="63" t="s">
        <v>478</v>
      </c>
      <c r="C296" s="36">
        <v>4301012016</v>
      </c>
      <c r="D296" s="655">
        <v>4680115885554</v>
      </c>
      <c r="E296" s="655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57"/>
      <c r="R296" s="657"/>
      <c r="S296" s="657"/>
      <c r="T296" s="65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55">
        <v>4680115885646</v>
      </c>
      <c r="E297" s="655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57"/>
      <c r="R297" s="657"/>
      <c r="S297" s="657"/>
      <c r="T297" s="65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655">
        <v>4680115885622</v>
      </c>
      <c r="E298" s="655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57"/>
      <c r="R298" s="657"/>
      <c r="S298" s="657"/>
      <c r="T298" s="65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655">
        <v>4680115885608</v>
      </c>
      <c r="E299" s="655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57"/>
      <c r="R299" s="657"/>
      <c r="S299" s="657"/>
      <c r="T299" s="65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662"/>
      <c r="B300" s="662"/>
      <c r="C300" s="662"/>
      <c r="D300" s="662"/>
      <c r="E300" s="662"/>
      <c r="F300" s="662"/>
      <c r="G300" s="662"/>
      <c r="H300" s="662"/>
      <c r="I300" s="662"/>
      <c r="J300" s="662"/>
      <c r="K300" s="662"/>
      <c r="L300" s="662"/>
      <c r="M300" s="662"/>
      <c r="N300" s="662"/>
      <c r="O300" s="663"/>
      <c r="P300" s="659" t="s">
        <v>40</v>
      </c>
      <c r="Q300" s="660"/>
      <c r="R300" s="660"/>
      <c r="S300" s="660"/>
      <c r="T300" s="660"/>
      <c r="U300" s="660"/>
      <c r="V300" s="661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662"/>
      <c r="B301" s="662"/>
      <c r="C301" s="662"/>
      <c r="D301" s="662"/>
      <c r="E301" s="662"/>
      <c r="F301" s="662"/>
      <c r="G301" s="662"/>
      <c r="H301" s="662"/>
      <c r="I301" s="662"/>
      <c r="J301" s="662"/>
      <c r="K301" s="662"/>
      <c r="L301" s="662"/>
      <c r="M301" s="662"/>
      <c r="N301" s="662"/>
      <c r="O301" s="663"/>
      <c r="P301" s="659" t="s">
        <v>40</v>
      </c>
      <c r="Q301" s="660"/>
      <c r="R301" s="660"/>
      <c r="S301" s="660"/>
      <c r="T301" s="660"/>
      <c r="U301" s="660"/>
      <c r="V301" s="661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654" t="s">
        <v>78</v>
      </c>
      <c r="B302" s="654"/>
      <c r="C302" s="654"/>
      <c r="D302" s="654"/>
      <c r="E302" s="654"/>
      <c r="F302" s="654"/>
      <c r="G302" s="654"/>
      <c r="H302" s="654"/>
      <c r="I302" s="654"/>
      <c r="J302" s="654"/>
      <c r="K302" s="654"/>
      <c r="L302" s="654"/>
      <c r="M302" s="654"/>
      <c r="N302" s="654"/>
      <c r="O302" s="654"/>
      <c r="P302" s="654"/>
      <c r="Q302" s="654"/>
      <c r="R302" s="654"/>
      <c r="S302" s="654"/>
      <c r="T302" s="654"/>
      <c r="U302" s="654"/>
      <c r="V302" s="654"/>
      <c r="W302" s="654"/>
      <c r="X302" s="654"/>
      <c r="Y302" s="654"/>
      <c r="Z302" s="654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55">
        <v>4607091387193</v>
      </c>
      <c r="E303" s="655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57"/>
      <c r="R303" s="657"/>
      <c r="S303" s="657"/>
      <c r="T303" s="65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55">
        <v>4607091387230</v>
      </c>
      <c r="E304" s="655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57"/>
      <c r="R304" s="657"/>
      <c r="S304" s="657"/>
      <c r="T304" s="65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494</v>
      </c>
      <c r="B305" s="63" t="s">
        <v>495</v>
      </c>
      <c r="C305" s="36">
        <v>4301031154</v>
      </c>
      <c r="D305" s="655">
        <v>4607091387292</v>
      </c>
      <c r="E305" s="655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57"/>
      <c r="R305" s="657"/>
      <c r="S305" s="657"/>
      <c r="T305" s="6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655">
        <v>4607091387285</v>
      </c>
      <c r="E306" s="655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57"/>
      <c r="R306" s="657"/>
      <c r="S306" s="657"/>
      <c r="T306" s="6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499</v>
      </c>
      <c r="B307" s="63" t="s">
        <v>500</v>
      </c>
      <c r="C307" s="36">
        <v>4301031305</v>
      </c>
      <c r="D307" s="655">
        <v>4607091389845</v>
      </c>
      <c r="E307" s="655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57"/>
      <c r="R307" s="657"/>
      <c r="S307" s="657"/>
      <c r="T307" s="6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4301031306</v>
      </c>
      <c r="D308" s="655">
        <v>4680115882881</v>
      </c>
      <c r="E308" s="655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57"/>
      <c r="R308" s="657"/>
      <c r="S308" s="657"/>
      <c r="T308" s="6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4301031066</v>
      </c>
      <c r="D309" s="655">
        <v>4607091383836</v>
      </c>
      <c r="E309" s="655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57"/>
      <c r="R309" s="657"/>
      <c r="S309" s="657"/>
      <c r="T309" s="658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62"/>
      <c r="B310" s="662"/>
      <c r="C310" s="662"/>
      <c r="D310" s="662"/>
      <c r="E310" s="662"/>
      <c r="F310" s="662"/>
      <c r="G310" s="662"/>
      <c r="H310" s="662"/>
      <c r="I310" s="662"/>
      <c r="J310" s="662"/>
      <c r="K310" s="662"/>
      <c r="L310" s="662"/>
      <c r="M310" s="662"/>
      <c r="N310" s="662"/>
      <c r="O310" s="663"/>
      <c r="P310" s="659" t="s">
        <v>40</v>
      </c>
      <c r="Q310" s="660"/>
      <c r="R310" s="660"/>
      <c r="S310" s="660"/>
      <c r="T310" s="660"/>
      <c r="U310" s="660"/>
      <c r="V310" s="661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62"/>
      <c r="B311" s="662"/>
      <c r="C311" s="662"/>
      <c r="D311" s="662"/>
      <c r="E311" s="662"/>
      <c r="F311" s="662"/>
      <c r="G311" s="662"/>
      <c r="H311" s="662"/>
      <c r="I311" s="662"/>
      <c r="J311" s="662"/>
      <c r="K311" s="662"/>
      <c r="L311" s="662"/>
      <c r="M311" s="662"/>
      <c r="N311" s="662"/>
      <c r="O311" s="663"/>
      <c r="P311" s="659" t="s">
        <v>40</v>
      </c>
      <c r="Q311" s="660"/>
      <c r="R311" s="660"/>
      <c r="S311" s="660"/>
      <c r="T311" s="660"/>
      <c r="U311" s="660"/>
      <c r="V311" s="661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 x14ac:dyDescent="0.25">
      <c r="A312" s="654" t="s">
        <v>85</v>
      </c>
      <c r="B312" s="654"/>
      <c r="C312" s="654"/>
      <c r="D312" s="654"/>
      <c r="E312" s="654"/>
      <c r="F312" s="654"/>
      <c r="G312" s="654"/>
      <c r="H312" s="654"/>
      <c r="I312" s="654"/>
      <c r="J312" s="654"/>
      <c r="K312" s="654"/>
      <c r="L312" s="654"/>
      <c r="M312" s="654"/>
      <c r="N312" s="654"/>
      <c r="O312" s="654"/>
      <c r="P312" s="654"/>
      <c r="Q312" s="654"/>
      <c r="R312" s="654"/>
      <c r="S312" s="654"/>
      <c r="T312" s="654"/>
      <c r="U312" s="654"/>
      <c r="V312" s="654"/>
      <c r="W312" s="654"/>
      <c r="X312" s="654"/>
      <c r="Y312" s="654"/>
      <c r="Z312" s="654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55">
        <v>4607091387766</v>
      </c>
      <c r="E313" s="655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57"/>
      <c r="R313" s="657"/>
      <c r="S313" s="657"/>
      <c r="T313" s="658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510</v>
      </c>
      <c r="B314" s="63" t="s">
        <v>511</v>
      </c>
      <c r="C314" s="36">
        <v>4301051818</v>
      </c>
      <c r="D314" s="655">
        <v>4607091387957</v>
      </c>
      <c r="E314" s="655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57"/>
      <c r="R314" s="657"/>
      <c r="S314" s="657"/>
      <c r="T314" s="65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513</v>
      </c>
      <c r="B315" s="63" t="s">
        <v>514</v>
      </c>
      <c r="C315" s="36">
        <v>4301051819</v>
      </c>
      <c r="D315" s="655">
        <v>4607091387964</v>
      </c>
      <c r="E315" s="655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57"/>
      <c r="R315" s="657"/>
      <c r="S315" s="657"/>
      <c r="T315" s="6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655">
        <v>4680115884588</v>
      </c>
      <c r="E316" s="655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57"/>
      <c r="R316" s="657"/>
      <c r="S316" s="657"/>
      <c r="T316" s="65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4301051578</v>
      </c>
      <c r="D317" s="655">
        <v>4607091387513</v>
      </c>
      <c r="E317" s="655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57"/>
      <c r="R317" s="657"/>
      <c r="S317" s="657"/>
      <c r="T317" s="658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62"/>
      <c r="B318" s="662"/>
      <c r="C318" s="662"/>
      <c r="D318" s="662"/>
      <c r="E318" s="662"/>
      <c r="F318" s="662"/>
      <c r="G318" s="662"/>
      <c r="H318" s="662"/>
      <c r="I318" s="662"/>
      <c r="J318" s="662"/>
      <c r="K318" s="662"/>
      <c r="L318" s="662"/>
      <c r="M318" s="662"/>
      <c r="N318" s="662"/>
      <c r="O318" s="663"/>
      <c r="P318" s="659" t="s">
        <v>40</v>
      </c>
      <c r="Q318" s="660"/>
      <c r="R318" s="660"/>
      <c r="S318" s="660"/>
      <c r="T318" s="660"/>
      <c r="U318" s="660"/>
      <c r="V318" s="661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62"/>
      <c r="B319" s="662"/>
      <c r="C319" s="662"/>
      <c r="D319" s="662"/>
      <c r="E319" s="662"/>
      <c r="F319" s="662"/>
      <c r="G319" s="662"/>
      <c r="H319" s="662"/>
      <c r="I319" s="662"/>
      <c r="J319" s="662"/>
      <c r="K319" s="662"/>
      <c r="L319" s="662"/>
      <c r="M319" s="662"/>
      <c r="N319" s="662"/>
      <c r="O319" s="663"/>
      <c r="P319" s="659" t="s">
        <v>40</v>
      </c>
      <c r="Q319" s="660"/>
      <c r="R319" s="660"/>
      <c r="S319" s="660"/>
      <c r="T319" s="660"/>
      <c r="U319" s="660"/>
      <c r="V319" s="661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 x14ac:dyDescent="0.25">
      <c r="A320" s="654" t="s">
        <v>185</v>
      </c>
      <c r="B320" s="654"/>
      <c r="C320" s="654"/>
      <c r="D320" s="654"/>
      <c r="E320" s="654"/>
      <c r="F320" s="654"/>
      <c r="G320" s="654"/>
      <c r="H320" s="654"/>
      <c r="I320" s="654"/>
      <c r="J320" s="654"/>
      <c r="K320" s="654"/>
      <c r="L320" s="654"/>
      <c r="M320" s="654"/>
      <c r="N320" s="654"/>
      <c r="O320" s="654"/>
      <c r="P320" s="654"/>
      <c r="Q320" s="654"/>
      <c r="R320" s="654"/>
      <c r="S320" s="654"/>
      <c r="T320" s="654"/>
      <c r="U320" s="654"/>
      <c r="V320" s="654"/>
      <c r="W320" s="654"/>
      <c r="X320" s="654"/>
      <c r="Y320" s="654"/>
      <c r="Z320" s="654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55">
        <v>4607091380880</v>
      </c>
      <c r="E321" s="655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57"/>
      <c r="R321" s="657"/>
      <c r="S321" s="657"/>
      <c r="T321" s="65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55">
        <v>4607091384482</v>
      </c>
      <c r="E322" s="655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57"/>
      <c r="R322" s="657"/>
      <c r="S322" s="657"/>
      <c r="T322" s="65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55">
        <v>4607091380897</v>
      </c>
      <c r="E323" s="655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57"/>
      <c r="R323" s="657"/>
      <c r="S323" s="657"/>
      <c r="T323" s="65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62"/>
      <c r="B324" s="662"/>
      <c r="C324" s="662"/>
      <c r="D324" s="662"/>
      <c r="E324" s="662"/>
      <c r="F324" s="662"/>
      <c r="G324" s="662"/>
      <c r="H324" s="662"/>
      <c r="I324" s="662"/>
      <c r="J324" s="662"/>
      <c r="K324" s="662"/>
      <c r="L324" s="662"/>
      <c r="M324" s="662"/>
      <c r="N324" s="662"/>
      <c r="O324" s="663"/>
      <c r="P324" s="659" t="s">
        <v>40</v>
      </c>
      <c r="Q324" s="660"/>
      <c r="R324" s="660"/>
      <c r="S324" s="660"/>
      <c r="T324" s="660"/>
      <c r="U324" s="660"/>
      <c r="V324" s="661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62"/>
      <c r="B325" s="662"/>
      <c r="C325" s="662"/>
      <c r="D325" s="662"/>
      <c r="E325" s="662"/>
      <c r="F325" s="662"/>
      <c r="G325" s="662"/>
      <c r="H325" s="662"/>
      <c r="I325" s="662"/>
      <c r="J325" s="662"/>
      <c r="K325" s="662"/>
      <c r="L325" s="662"/>
      <c r="M325" s="662"/>
      <c r="N325" s="662"/>
      <c r="O325" s="663"/>
      <c r="P325" s="659" t="s">
        <v>40</v>
      </c>
      <c r="Q325" s="660"/>
      <c r="R325" s="660"/>
      <c r="S325" s="660"/>
      <c r="T325" s="660"/>
      <c r="U325" s="660"/>
      <c r="V325" s="661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 x14ac:dyDescent="0.25">
      <c r="A326" s="654" t="s">
        <v>106</v>
      </c>
      <c r="B326" s="654"/>
      <c r="C326" s="654"/>
      <c r="D326" s="654"/>
      <c r="E326" s="654"/>
      <c r="F326" s="654"/>
      <c r="G326" s="654"/>
      <c r="H326" s="654"/>
      <c r="I326" s="654"/>
      <c r="J326" s="654"/>
      <c r="K326" s="654"/>
      <c r="L326" s="654"/>
      <c r="M326" s="654"/>
      <c r="N326" s="654"/>
      <c r="O326" s="654"/>
      <c r="P326" s="654"/>
      <c r="Q326" s="654"/>
      <c r="R326" s="654"/>
      <c r="S326" s="654"/>
      <c r="T326" s="654"/>
      <c r="U326" s="654"/>
      <c r="V326" s="654"/>
      <c r="W326" s="654"/>
      <c r="X326" s="654"/>
      <c r="Y326" s="654"/>
      <c r="Z326" s="654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4301030235</v>
      </c>
      <c r="D327" s="655">
        <v>4607091388381</v>
      </c>
      <c r="E327" s="655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9" t="s">
        <v>533</v>
      </c>
      <c r="Q327" s="657"/>
      <c r="R327" s="657"/>
      <c r="S327" s="657"/>
      <c r="T327" s="65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4301032055</v>
      </c>
      <c r="D328" s="655">
        <v>4680115886476</v>
      </c>
      <c r="E328" s="655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0" t="s">
        <v>537</v>
      </c>
      <c r="Q328" s="657"/>
      <c r="R328" s="657"/>
      <c r="S328" s="657"/>
      <c r="T328" s="6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4301030232</v>
      </c>
      <c r="D329" s="655">
        <v>4607091388374</v>
      </c>
      <c r="E329" s="655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1" t="s">
        <v>541</v>
      </c>
      <c r="Q329" s="657"/>
      <c r="R329" s="657"/>
      <c r="S329" s="657"/>
      <c r="T329" s="65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4301032015</v>
      </c>
      <c r="D330" s="655">
        <v>4607091383102</v>
      </c>
      <c r="E330" s="655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57"/>
      <c r="R330" s="657"/>
      <c r="S330" s="657"/>
      <c r="T330" s="65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4301030233</v>
      </c>
      <c r="D331" s="655">
        <v>4607091388404</v>
      </c>
      <c r="E331" s="655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57"/>
      <c r="R331" s="657"/>
      <c r="S331" s="657"/>
      <c r="T331" s="65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62"/>
      <c r="B332" s="662"/>
      <c r="C332" s="662"/>
      <c r="D332" s="662"/>
      <c r="E332" s="662"/>
      <c r="F332" s="662"/>
      <c r="G332" s="662"/>
      <c r="H332" s="662"/>
      <c r="I332" s="662"/>
      <c r="J332" s="662"/>
      <c r="K332" s="662"/>
      <c r="L332" s="662"/>
      <c r="M332" s="662"/>
      <c r="N332" s="662"/>
      <c r="O332" s="663"/>
      <c r="P332" s="659" t="s">
        <v>40</v>
      </c>
      <c r="Q332" s="660"/>
      <c r="R332" s="660"/>
      <c r="S332" s="660"/>
      <c r="T332" s="660"/>
      <c r="U332" s="660"/>
      <c r="V332" s="661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62"/>
      <c r="B333" s="662"/>
      <c r="C333" s="662"/>
      <c r="D333" s="662"/>
      <c r="E333" s="662"/>
      <c r="F333" s="662"/>
      <c r="G333" s="662"/>
      <c r="H333" s="662"/>
      <c r="I333" s="662"/>
      <c r="J333" s="662"/>
      <c r="K333" s="662"/>
      <c r="L333" s="662"/>
      <c r="M333" s="662"/>
      <c r="N333" s="662"/>
      <c r="O333" s="663"/>
      <c r="P333" s="659" t="s">
        <v>40</v>
      </c>
      <c r="Q333" s="660"/>
      <c r="R333" s="660"/>
      <c r="S333" s="660"/>
      <c r="T333" s="660"/>
      <c r="U333" s="660"/>
      <c r="V333" s="661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54" t="s">
        <v>547</v>
      </c>
      <c r="B334" s="654"/>
      <c r="C334" s="654"/>
      <c r="D334" s="654"/>
      <c r="E334" s="654"/>
      <c r="F334" s="654"/>
      <c r="G334" s="654"/>
      <c r="H334" s="654"/>
      <c r="I334" s="654"/>
      <c r="J334" s="654"/>
      <c r="K334" s="654"/>
      <c r="L334" s="654"/>
      <c r="M334" s="654"/>
      <c r="N334" s="654"/>
      <c r="O334" s="654"/>
      <c r="P334" s="654"/>
      <c r="Q334" s="654"/>
      <c r="R334" s="654"/>
      <c r="S334" s="654"/>
      <c r="T334" s="654"/>
      <c r="U334" s="654"/>
      <c r="V334" s="654"/>
      <c r="W334" s="654"/>
      <c r="X334" s="654"/>
      <c r="Y334" s="654"/>
      <c r="Z334" s="654"/>
      <c r="AA334" s="66"/>
      <c r="AB334" s="66"/>
      <c r="AC334" s="80"/>
    </row>
    <row r="335" spans="1:68" ht="16.5" customHeight="1" x14ac:dyDescent="0.25">
      <c r="A335" s="63" t="s">
        <v>548</v>
      </c>
      <c r="B335" s="63" t="s">
        <v>549</v>
      </c>
      <c r="C335" s="36">
        <v>4301180007</v>
      </c>
      <c r="D335" s="655">
        <v>4680115881808</v>
      </c>
      <c r="E335" s="65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57"/>
      <c r="R335" s="657"/>
      <c r="S335" s="657"/>
      <c r="T335" s="65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4301180006</v>
      </c>
      <c r="D336" s="655">
        <v>4680115881822</v>
      </c>
      <c r="E336" s="655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57"/>
      <c r="R336" s="657"/>
      <c r="S336" s="657"/>
      <c r="T336" s="6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4301180001</v>
      </c>
      <c r="D337" s="655">
        <v>4680115880016</v>
      </c>
      <c r="E337" s="655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57"/>
      <c r="R337" s="657"/>
      <c r="S337" s="657"/>
      <c r="T337" s="65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62"/>
      <c r="B338" s="662"/>
      <c r="C338" s="662"/>
      <c r="D338" s="662"/>
      <c r="E338" s="662"/>
      <c r="F338" s="662"/>
      <c r="G338" s="662"/>
      <c r="H338" s="662"/>
      <c r="I338" s="662"/>
      <c r="J338" s="662"/>
      <c r="K338" s="662"/>
      <c r="L338" s="662"/>
      <c r="M338" s="662"/>
      <c r="N338" s="662"/>
      <c r="O338" s="663"/>
      <c r="P338" s="659" t="s">
        <v>40</v>
      </c>
      <c r="Q338" s="660"/>
      <c r="R338" s="660"/>
      <c r="S338" s="660"/>
      <c r="T338" s="660"/>
      <c r="U338" s="660"/>
      <c r="V338" s="661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62"/>
      <c r="B339" s="662"/>
      <c r="C339" s="662"/>
      <c r="D339" s="662"/>
      <c r="E339" s="662"/>
      <c r="F339" s="662"/>
      <c r="G339" s="662"/>
      <c r="H339" s="662"/>
      <c r="I339" s="662"/>
      <c r="J339" s="662"/>
      <c r="K339" s="662"/>
      <c r="L339" s="662"/>
      <c r="M339" s="662"/>
      <c r="N339" s="662"/>
      <c r="O339" s="663"/>
      <c r="P339" s="659" t="s">
        <v>40</v>
      </c>
      <c r="Q339" s="660"/>
      <c r="R339" s="660"/>
      <c r="S339" s="660"/>
      <c r="T339" s="660"/>
      <c r="U339" s="660"/>
      <c r="V339" s="661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53" t="s">
        <v>556</v>
      </c>
      <c r="B340" s="653"/>
      <c r="C340" s="653"/>
      <c r="D340" s="653"/>
      <c r="E340" s="653"/>
      <c r="F340" s="653"/>
      <c r="G340" s="653"/>
      <c r="H340" s="653"/>
      <c r="I340" s="653"/>
      <c r="J340" s="653"/>
      <c r="K340" s="653"/>
      <c r="L340" s="653"/>
      <c r="M340" s="653"/>
      <c r="N340" s="653"/>
      <c r="O340" s="653"/>
      <c r="P340" s="653"/>
      <c r="Q340" s="653"/>
      <c r="R340" s="653"/>
      <c r="S340" s="653"/>
      <c r="T340" s="653"/>
      <c r="U340" s="653"/>
      <c r="V340" s="653"/>
      <c r="W340" s="653"/>
      <c r="X340" s="653"/>
      <c r="Y340" s="653"/>
      <c r="Z340" s="653"/>
      <c r="AA340" s="65"/>
      <c r="AB340" s="65"/>
      <c r="AC340" s="79"/>
    </row>
    <row r="341" spans="1:68" ht="14.25" customHeight="1" x14ac:dyDescent="0.25">
      <c r="A341" s="654" t="s">
        <v>85</v>
      </c>
      <c r="B341" s="654"/>
      <c r="C341" s="654"/>
      <c r="D341" s="654"/>
      <c r="E341" s="654"/>
      <c r="F341" s="654"/>
      <c r="G341" s="654"/>
      <c r="H341" s="654"/>
      <c r="I341" s="654"/>
      <c r="J341" s="654"/>
      <c r="K341" s="654"/>
      <c r="L341" s="654"/>
      <c r="M341" s="654"/>
      <c r="N341" s="654"/>
      <c r="O341" s="654"/>
      <c r="P341" s="654"/>
      <c r="Q341" s="654"/>
      <c r="R341" s="654"/>
      <c r="S341" s="654"/>
      <c r="T341" s="654"/>
      <c r="U341" s="654"/>
      <c r="V341" s="654"/>
      <c r="W341" s="654"/>
      <c r="X341" s="654"/>
      <c r="Y341" s="654"/>
      <c r="Z341" s="654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55">
        <v>4607091387919</v>
      </c>
      <c r="E342" s="655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57"/>
      <c r="R342" s="657"/>
      <c r="S342" s="657"/>
      <c r="T342" s="65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55">
        <v>4680115883604</v>
      </c>
      <c r="E343" s="655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57"/>
      <c r="R343" s="657"/>
      <c r="S343" s="657"/>
      <c r="T343" s="65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55">
        <v>4680115883567</v>
      </c>
      <c r="E344" s="655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57"/>
      <c r="R344" s="657"/>
      <c r="S344" s="657"/>
      <c r="T344" s="65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662"/>
      <c r="B345" s="662"/>
      <c r="C345" s="662"/>
      <c r="D345" s="662"/>
      <c r="E345" s="662"/>
      <c r="F345" s="662"/>
      <c r="G345" s="662"/>
      <c r="H345" s="662"/>
      <c r="I345" s="662"/>
      <c r="J345" s="662"/>
      <c r="K345" s="662"/>
      <c r="L345" s="662"/>
      <c r="M345" s="662"/>
      <c r="N345" s="662"/>
      <c r="O345" s="663"/>
      <c r="P345" s="659" t="s">
        <v>40</v>
      </c>
      <c r="Q345" s="660"/>
      <c r="R345" s="660"/>
      <c r="S345" s="660"/>
      <c r="T345" s="660"/>
      <c r="U345" s="660"/>
      <c r="V345" s="661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662"/>
      <c r="B346" s="662"/>
      <c r="C346" s="662"/>
      <c r="D346" s="662"/>
      <c r="E346" s="662"/>
      <c r="F346" s="662"/>
      <c r="G346" s="662"/>
      <c r="H346" s="662"/>
      <c r="I346" s="662"/>
      <c r="J346" s="662"/>
      <c r="K346" s="662"/>
      <c r="L346" s="662"/>
      <c r="M346" s="662"/>
      <c r="N346" s="662"/>
      <c r="O346" s="663"/>
      <c r="P346" s="659" t="s">
        <v>40</v>
      </c>
      <c r="Q346" s="660"/>
      <c r="R346" s="660"/>
      <c r="S346" s="660"/>
      <c r="T346" s="660"/>
      <c r="U346" s="660"/>
      <c r="V346" s="661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 x14ac:dyDescent="0.2">
      <c r="A347" s="652" t="s">
        <v>566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54"/>
      <c r="AB347" s="54"/>
      <c r="AC347" s="54"/>
    </row>
    <row r="348" spans="1:68" ht="16.5" customHeight="1" x14ac:dyDescent="0.25">
      <c r="A348" s="653" t="s">
        <v>567</v>
      </c>
      <c r="B348" s="653"/>
      <c r="C348" s="653"/>
      <c r="D348" s="653"/>
      <c r="E348" s="653"/>
      <c r="F348" s="653"/>
      <c r="G348" s="653"/>
      <c r="H348" s="653"/>
      <c r="I348" s="653"/>
      <c r="J348" s="653"/>
      <c r="K348" s="653"/>
      <c r="L348" s="653"/>
      <c r="M348" s="653"/>
      <c r="N348" s="653"/>
      <c r="O348" s="653"/>
      <c r="P348" s="653"/>
      <c r="Q348" s="653"/>
      <c r="R348" s="653"/>
      <c r="S348" s="653"/>
      <c r="T348" s="653"/>
      <c r="U348" s="653"/>
      <c r="V348" s="653"/>
      <c r="W348" s="653"/>
      <c r="X348" s="653"/>
      <c r="Y348" s="653"/>
      <c r="Z348" s="653"/>
      <c r="AA348" s="65"/>
      <c r="AB348" s="65"/>
      <c r="AC348" s="79"/>
    </row>
    <row r="349" spans="1:68" ht="14.25" customHeight="1" x14ac:dyDescent="0.25">
      <c r="A349" s="654" t="s">
        <v>114</v>
      </c>
      <c r="B349" s="654"/>
      <c r="C349" s="654"/>
      <c r="D349" s="654"/>
      <c r="E349" s="654"/>
      <c r="F349" s="654"/>
      <c r="G349" s="654"/>
      <c r="H349" s="654"/>
      <c r="I349" s="654"/>
      <c r="J349" s="654"/>
      <c r="K349" s="654"/>
      <c r="L349" s="654"/>
      <c r="M349" s="654"/>
      <c r="N349" s="654"/>
      <c r="O349" s="654"/>
      <c r="P349" s="654"/>
      <c r="Q349" s="654"/>
      <c r="R349" s="654"/>
      <c r="S349" s="654"/>
      <c r="T349" s="654"/>
      <c r="U349" s="654"/>
      <c r="V349" s="654"/>
      <c r="W349" s="654"/>
      <c r="X349" s="654"/>
      <c r="Y349" s="654"/>
      <c r="Z349" s="654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55">
        <v>4680115884847</v>
      </c>
      <c r="E350" s="65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57"/>
      <c r="R350" s="657"/>
      <c r="S350" s="657"/>
      <c r="T350" s="658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55">
        <v>4680115884854</v>
      </c>
      <c r="E351" s="65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57"/>
      <c r="R351" s="657"/>
      <c r="S351" s="657"/>
      <c r="T351" s="658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574</v>
      </c>
      <c r="B352" s="63" t="s">
        <v>575</v>
      </c>
      <c r="C352" s="36">
        <v>4301011832</v>
      </c>
      <c r="D352" s="655">
        <v>4607091383997</v>
      </c>
      <c r="E352" s="65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8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57"/>
      <c r="R352" s="657"/>
      <c r="S352" s="657"/>
      <c r="T352" s="658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37.5" customHeight="1" x14ac:dyDescent="0.25">
      <c r="A353" s="63" t="s">
        <v>577</v>
      </c>
      <c r="B353" s="63" t="s">
        <v>578</v>
      </c>
      <c r="C353" s="36">
        <v>4301011867</v>
      </c>
      <c r="D353" s="655">
        <v>4680115884830</v>
      </c>
      <c r="E353" s="655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8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57"/>
      <c r="R353" s="657"/>
      <c r="S353" s="657"/>
      <c r="T353" s="65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 x14ac:dyDescent="0.25">
      <c r="A354" s="63" t="s">
        <v>580</v>
      </c>
      <c r="B354" s="63" t="s">
        <v>581</v>
      </c>
      <c r="C354" s="36">
        <v>4301011433</v>
      </c>
      <c r="D354" s="655">
        <v>4680115882638</v>
      </c>
      <c r="E354" s="655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57"/>
      <c r="R354" s="657"/>
      <c r="S354" s="657"/>
      <c r="T354" s="65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655">
        <v>4680115884922</v>
      </c>
      <c r="E355" s="655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57"/>
      <c r="R355" s="657"/>
      <c r="S355" s="657"/>
      <c r="T355" s="658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585</v>
      </c>
      <c r="B356" s="63" t="s">
        <v>586</v>
      </c>
      <c r="C356" s="36">
        <v>4301011868</v>
      </c>
      <c r="D356" s="655">
        <v>4680115884861</v>
      </c>
      <c r="E356" s="655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57"/>
      <c r="R356" s="657"/>
      <c r="S356" s="657"/>
      <c r="T356" s="658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62"/>
      <c r="B357" s="662"/>
      <c r="C357" s="662"/>
      <c r="D357" s="662"/>
      <c r="E357" s="662"/>
      <c r="F357" s="662"/>
      <c r="G357" s="662"/>
      <c r="H357" s="662"/>
      <c r="I357" s="662"/>
      <c r="J357" s="662"/>
      <c r="K357" s="662"/>
      <c r="L357" s="662"/>
      <c r="M357" s="662"/>
      <c r="N357" s="662"/>
      <c r="O357" s="663"/>
      <c r="P357" s="659" t="s">
        <v>40</v>
      </c>
      <c r="Q357" s="660"/>
      <c r="R357" s="660"/>
      <c r="S357" s="660"/>
      <c r="T357" s="660"/>
      <c r="U357" s="660"/>
      <c r="V357" s="661"/>
      <c r="W357" s="42" t="s">
        <v>39</v>
      </c>
      <c r="X357" s="43">
        <f>IFERROR(X350/H350,"0")+IFERROR(X351/H351,"0")+IFERROR(X352/H352,"0")+IFERROR(X353/H353,"0")+IFERROR(X354/H354,"0")+IFERROR(X355/H355,"0")+IFERROR(X356/H356,"0")</f>
        <v>0</v>
      </c>
      <c r="Y357" s="43">
        <f>IFERROR(Y350/H350,"0")+IFERROR(Y351/H351,"0")+IFERROR(Y352/H352,"0")+IFERROR(Y353/H353,"0")+IFERROR(Y354/H354,"0")+IFERROR(Y355/H355,"0")+IFERROR(Y356/H356,"0")</f>
        <v>0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67"/>
      <c r="AB357" s="67"/>
      <c r="AC357" s="67"/>
    </row>
    <row r="358" spans="1:68" x14ac:dyDescent="0.2">
      <c r="A358" s="662"/>
      <c r="B358" s="662"/>
      <c r="C358" s="662"/>
      <c r="D358" s="662"/>
      <c r="E358" s="662"/>
      <c r="F358" s="662"/>
      <c r="G358" s="662"/>
      <c r="H358" s="662"/>
      <c r="I358" s="662"/>
      <c r="J358" s="662"/>
      <c r="K358" s="662"/>
      <c r="L358" s="662"/>
      <c r="M358" s="662"/>
      <c r="N358" s="662"/>
      <c r="O358" s="663"/>
      <c r="P358" s="659" t="s">
        <v>40</v>
      </c>
      <c r="Q358" s="660"/>
      <c r="R358" s="660"/>
      <c r="S358" s="660"/>
      <c r="T358" s="660"/>
      <c r="U358" s="660"/>
      <c r="V358" s="661"/>
      <c r="W358" s="42" t="s">
        <v>0</v>
      </c>
      <c r="X358" s="43">
        <f>IFERROR(SUM(X350:X356),"0")</f>
        <v>0</v>
      </c>
      <c r="Y358" s="43">
        <f>IFERROR(SUM(Y350:Y356),"0")</f>
        <v>0</v>
      </c>
      <c r="Z358" s="42"/>
      <c r="AA358" s="67"/>
      <c r="AB358" s="67"/>
      <c r="AC358" s="67"/>
    </row>
    <row r="359" spans="1:68" ht="14.25" customHeight="1" x14ac:dyDescent="0.25">
      <c r="A359" s="654" t="s">
        <v>150</v>
      </c>
      <c r="B359" s="654"/>
      <c r="C359" s="654"/>
      <c r="D359" s="654"/>
      <c r="E359" s="654"/>
      <c r="F359" s="654"/>
      <c r="G359" s="654"/>
      <c r="H359" s="654"/>
      <c r="I359" s="654"/>
      <c r="J359" s="654"/>
      <c r="K359" s="654"/>
      <c r="L359" s="654"/>
      <c r="M359" s="654"/>
      <c r="N359" s="654"/>
      <c r="O359" s="654"/>
      <c r="P359" s="654"/>
      <c r="Q359" s="654"/>
      <c r="R359" s="654"/>
      <c r="S359" s="654"/>
      <c r="T359" s="654"/>
      <c r="U359" s="654"/>
      <c r="V359" s="654"/>
      <c r="W359" s="654"/>
      <c r="X359" s="654"/>
      <c r="Y359" s="654"/>
      <c r="Z359" s="654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55">
        <v>4607091383980</v>
      </c>
      <c r="E360" s="655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57"/>
      <c r="R360" s="657"/>
      <c r="S360" s="657"/>
      <c r="T360" s="65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655">
        <v>4607091384178</v>
      </c>
      <c r="E361" s="655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57"/>
      <c r="R361" s="657"/>
      <c r="S361" s="657"/>
      <c r="T361" s="658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62"/>
      <c r="B362" s="662"/>
      <c r="C362" s="662"/>
      <c r="D362" s="662"/>
      <c r="E362" s="662"/>
      <c r="F362" s="662"/>
      <c r="G362" s="662"/>
      <c r="H362" s="662"/>
      <c r="I362" s="662"/>
      <c r="J362" s="662"/>
      <c r="K362" s="662"/>
      <c r="L362" s="662"/>
      <c r="M362" s="662"/>
      <c r="N362" s="662"/>
      <c r="O362" s="663"/>
      <c r="P362" s="659" t="s">
        <v>40</v>
      </c>
      <c r="Q362" s="660"/>
      <c r="R362" s="660"/>
      <c r="S362" s="660"/>
      <c r="T362" s="660"/>
      <c r="U362" s="660"/>
      <c r="V362" s="661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62"/>
      <c r="B363" s="662"/>
      <c r="C363" s="662"/>
      <c r="D363" s="662"/>
      <c r="E363" s="662"/>
      <c r="F363" s="662"/>
      <c r="G363" s="662"/>
      <c r="H363" s="662"/>
      <c r="I363" s="662"/>
      <c r="J363" s="662"/>
      <c r="K363" s="662"/>
      <c r="L363" s="662"/>
      <c r="M363" s="662"/>
      <c r="N363" s="662"/>
      <c r="O363" s="663"/>
      <c r="P363" s="659" t="s">
        <v>40</v>
      </c>
      <c r="Q363" s="660"/>
      <c r="R363" s="660"/>
      <c r="S363" s="660"/>
      <c r="T363" s="660"/>
      <c r="U363" s="660"/>
      <c r="V363" s="661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54" t="s">
        <v>85</v>
      </c>
      <c r="B364" s="654"/>
      <c r="C364" s="654"/>
      <c r="D364" s="654"/>
      <c r="E364" s="654"/>
      <c r="F364" s="654"/>
      <c r="G364" s="654"/>
      <c r="H364" s="654"/>
      <c r="I364" s="654"/>
      <c r="J364" s="654"/>
      <c r="K364" s="654"/>
      <c r="L364" s="654"/>
      <c r="M364" s="654"/>
      <c r="N364" s="654"/>
      <c r="O364" s="654"/>
      <c r="P364" s="654"/>
      <c r="Q364" s="654"/>
      <c r="R364" s="654"/>
      <c r="S364" s="654"/>
      <c r="T364" s="654"/>
      <c r="U364" s="654"/>
      <c r="V364" s="654"/>
      <c r="W364" s="654"/>
      <c r="X364" s="654"/>
      <c r="Y364" s="654"/>
      <c r="Z364" s="654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55">
        <v>4607091383928</v>
      </c>
      <c r="E365" s="655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3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57"/>
      <c r="R365" s="657"/>
      <c r="S365" s="657"/>
      <c r="T365" s="658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55">
        <v>4607091384260</v>
      </c>
      <c r="E366" s="655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57"/>
      <c r="R366" s="657"/>
      <c r="S366" s="657"/>
      <c r="T366" s="658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62"/>
      <c r="B367" s="662"/>
      <c r="C367" s="662"/>
      <c r="D367" s="662"/>
      <c r="E367" s="662"/>
      <c r="F367" s="662"/>
      <c r="G367" s="662"/>
      <c r="H367" s="662"/>
      <c r="I367" s="662"/>
      <c r="J367" s="662"/>
      <c r="K367" s="662"/>
      <c r="L367" s="662"/>
      <c r="M367" s="662"/>
      <c r="N367" s="662"/>
      <c r="O367" s="663"/>
      <c r="P367" s="659" t="s">
        <v>40</v>
      </c>
      <c r="Q367" s="660"/>
      <c r="R367" s="660"/>
      <c r="S367" s="660"/>
      <c r="T367" s="660"/>
      <c r="U367" s="660"/>
      <c r="V367" s="661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 x14ac:dyDescent="0.2">
      <c r="A368" s="662"/>
      <c r="B368" s="662"/>
      <c r="C368" s="662"/>
      <c r="D368" s="662"/>
      <c r="E368" s="662"/>
      <c r="F368" s="662"/>
      <c r="G368" s="662"/>
      <c r="H368" s="662"/>
      <c r="I368" s="662"/>
      <c r="J368" s="662"/>
      <c r="K368" s="662"/>
      <c r="L368" s="662"/>
      <c r="M368" s="662"/>
      <c r="N368" s="662"/>
      <c r="O368" s="663"/>
      <c r="P368" s="659" t="s">
        <v>40</v>
      </c>
      <c r="Q368" s="660"/>
      <c r="R368" s="660"/>
      <c r="S368" s="660"/>
      <c r="T368" s="660"/>
      <c r="U368" s="660"/>
      <c r="V368" s="661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customHeight="1" x14ac:dyDescent="0.25">
      <c r="A369" s="654" t="s">
        <v>185</v>
      </c>
      <c r="B369" s="654"/>
      <c r="C369" s="654"/>
      <c r="D369" s="654"/>
      <c r="E369" s="654"/>
      <c r="F369" s="654"/>
      <c r="G369" s="654"/>
      <c r="H369" s="654"/>
      <c r="I369" s="654"/>
      <c r="J369" s="654"/>
      <c r="K369" s="654"/>
      <c r="L369" s="654"/>
      <c r="M369" s="654"/>
      <c r="N369" s="654"/>
      <c r="O369" s="654"/>
      <c r="P369" s="654"/>
      <c r="Q369" s="654"/>
      <c r="R369" s="654"/>
      <c r="S369" s="654"/>
      <c r="T369" s="654"/>
      <c r="U369" s="654"/>
      <c r="V369" s="654"/>
      <c r="W369" s="654"/>
      <c r="X369" s="654"/>
      <c r="Y369" s="654"/>
      <c r="Z369" s="654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55">
        <v>4607091384673</v>
      </c>
      <c r="E370" s="655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57"/>
      <c r="R370" s="657"/>
      <c r="S370" s="657"/>
      <c r="T370" s="65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62"/>
      <c r="B371" s="662"/>
      <c r="C371" s="662"/>
      <c r="D371" s="662"/>
      <c r="E371" s="662"/>
      <c r="F371" s="662"/>
      <c r="G371" s="662"/>
      <c r="H371" s="662"/>
      <c r="I371" s="662"/>
      <c r="J371" s="662"/>
      <c r="K371" s="662"/>
      <c r="L371" s="662"/>
      <c r="M371" s="662"/>
      <c r="N371" s="662"/>
      <c r="O371" s="663"/>
      <c r="P371" s="659" t="s">
        <v>40</v>
      </c>
      <c r="Q371" s="660"/>
      <c r="R371" s="660"/>
      <c r="S371" s="660"/>
      <c r="T371" s="660"/>
      <c r="U371" s="660"/>
      <c r="V371" s="661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662"/>
      <c r="B372" s="662"/>
      <c r="C372" s="662"/>
      <c r="D372" s="662"/>
      <c r="E372" s="662"/>
      <c r="F372" s="662"/>
      <c r="G372" s="662"/>
      <c r="H372" s="662"/>
      <c r="I372" s="662"/>
      <c r="J372" s="662"/>
      <c r="K372" s="662"/>
      <c r="L372" s="662"/>
      <c r="M372" s="662"/>
      <c r="N372" s="662"/>
      <c r="O372" s="663"/>
      <c r="P372" s="659" t="s">
        <v>40</v>
      </c>
      <c r="Q372" s="660"/>
      <c r="R372" s="660"/>
      <c r="S372" s="660"/>
      <c r="T372" s="660"/>
      <c r="U372" s="660"/>
      <c r="V372" s="661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53" t="s">
        <v>601</v>
      </c>
      <c r="B373" s="653"/>
      <c r="C373" s="653"/>
      <c r="D373" s="653"/>
      <c r="E373" s="653"/>
      <c r="F373" s="653"/>
      <c r="G373" s="653"/>
      <c r="H373" s="653"/>
      <c r="I373" s="653"/>
      <c r="J373" s="653"/>
      <c r="K373" s="653"/>
      <c r="L373" s="653"/>
      <c r="M373" s="653"/>
      <c r="N373" s="653"/>
      <c r="O373" s="653"/>
      <c r="P373" s="653"/>
      <c r="Q373" s="653"/>
      <c r="R373" s="653"/>
      <c r="S373" s="653"/>
      <c r="T373" s="653"/>
      <c r="U373" s="653"/>
      <c r="V373" s="653"/>
      <c r="W373" s="653"/>
      <c r="X373" s="653"/>
      <c r="Y373" s="653"/>
      <c r="Z373" s="653"/>
      <c r="AA373" s="65"/>
      <c r="AB373" s="65"/>
      <c r="AC373" s="79"/>
    </row>
    <row r="374" spans="1:68" ht="14.25" customHeight="1" x14ac:dyDescent="0.25">
      <c r="A374" s="654" t="s">
        <v>114</v>
      </c>
      <c r="B374" s="654"/>
      <c r="C374" s="654"/>
      <c r="D374" s="654"/>
      <c r="E374" s="654"/>
      <c r="F374" s="654"/>
      <c r="G374" s="654"/>
      <c r="H374" s="654"/>
      <c r="I374" s="654"/>
      <c r="J374" s="654"/>
      <c r="K374" s="654"/>
      <c r="L374" s="654"/>
      <c r="M374" s="654"/>
      <c r="N374" s="654"/>
      <c r="O374" s="654"/>
      <c r="P374" s="654"/>
      <c r="Q374" s="654"/>
      <c r="R374" s="654"/>
      <c r="S374" s="654"/>
      <c r="T374" s="654"/>
      <c r="U374" s="654"/>
      <c r="V374" s="654"/>
      <c r="W374" s="654"/>
      <c r="X374" s="654"/>
      <c r="Y374" s="654"/>
      <c r="Z374" s="654"/>
      <c r="AA374" s="66"/>
      <c r="AB374" s="66"/>
      <c r="AC374" s="80"/>
    </row>
    <row r="375" spans="1:68" ht="37.5" customHeight="1" x14ac:dyDescent="0.25">
      <c r="A375" s="63" t="s">
        <v>602</v>
      </c>
      <c r="B375" s="63" t="s">
        <v>603</v>
      </c>
      <c r="C375" s="36">
        <v>4301011873</v>
      </c>
      <c r="D375" s="655">
        <v>4680115881907</v>
      </c>
      <c r="E375" s="655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57"/>
      <c r="R375" s="657"/>
      <c r="S375" s="657"/>
      <c r="T375" s="65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655">
        <v>4680115884892</v>
      </c>
      <c r="E376" s="655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57"/>
      <c r="R376" s="657"/>
      <c r="S376" s="657"/>
      <c r="T376" s="65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4301011875</v>
      </c>
      <c r="D377" s="655">
        <v>4680115884885</v>
      </c>
      <c r="E377" s="655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57"/>
      <c r="R377" s="657"/>
      <c r="S377" s="657"/>
      <c r="T377" s="65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610</v>
      </c>
      <c r="B378" s="63" t="s">
        <v>611</v>
      </c>
      <c r="C378" s="36">
        <v>4301011871</v>
      </c>
      <c r="D378" s="655">
        <v>4680115884908</v>
      </c>
      <c r="E378" s="655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57"/>
      <c r="R378" s="657"/>
      <c r="S378" s="657"/>
      <c r="T378" s="65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62"/>
      <c r="B379" s="662"/>
      <c r="C379" s="662"/>
      <c r="D379" s="662"/>
      <c r="E379" s="662"/>
      <c r="F379" s="662"/>
      <c r="G379" s="662"/>
      <c r="H379" s="662"/>
      <c r="I379" s="662"/>
      <c r="J379" s="662"/>
      <c r="K379" s="662"/>
      <c r="L379" s="662"/>
      <c r="M379" s="662"/>
      <c r="N379" s="662"/>
      <c r="O379" s="663"/>
      <c r="P379" s="659" t="s">
        <v>40</v>
      </c>
      <c r="Q379" s="660"/>
      <c r="R379" s="660"/>
      <c r="S379" s="660"/>
      <c r="T379" s="660"/>
      <c r="U379" s="660"/>
      <c r="V379" s="661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662"/>
      <c r="B380" s="662"/>
      <c r="C380" s="662"/>
      <c r="D380" s="662"/>
      <c r="E380" s="662"/>
      <c r="F380" s="662"/>
      <c r="G380" s="662"/>
      <c r="H380" s="662"/>
      <c r="I380" s="662"/>
      <c r="J380" s="662"/>
      <c r="K380" s="662"/>
      <c r="L380" s="662"/>
      <c r="M380" s="662"/>
      <c r="N380" s="662"/>
      <c r="O380" s="663"/>
      <c r="P380" s="659" t="s">
        <v>40</v>
      </c>
      <c r="Q380" s="660"/>
      <c r="R380" s="660"/>
      <c r="S380" s="660"/>
      <c r="T380" s="660"/>
      <c r="U380" s="660"/>
      <c r="V380" s="661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54" t="s">
        <v>78</v>
      </c>
      <c r="B381" s="654"/>
      <c r="C381" s="654"/>
      <c r="D381" s="654"/>
      <c r="E381" s="654"/>
      <c r="F381" s="654"/>
      <c r="G381" s="654"/>
      <c r="H381" s="654"/>
      <c r="I381" s="654"/>
      <c r="J381" s="654"/>
      <c r="K381" s="654"/>
      <c r="L381" s="654"/>
      <c r="M381" s="654"/>
      <c r="N381" s="654"/>
      <c r="O381" s="654"/>
      <c r="P381" s="654"/>
      <c r="Q381" s="654"/>
      <c r="R381" s="654"/>
      <c r="S381" s="654"/>
      <c r="T381" s="654"/>
      <c r="U381" s="654"/>
      <c r="V381" s="654"/>
      <c r="W381" s="654"/>
      <c r="X381" s="654"/>
      <c r="Y381" s="654"/>
      <c r="Z381" s="654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55">
        <v>4607091384802</v>
      </c>
      <c r="E382" s="655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57"/>
      <c r="R382" s="657"/>
      <c r="S382" s="657"/>
      <c r="T382" s="658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62"/>
      <c r="B383" s="662"/>
      <c r="C383" s="662"/>
      <c r="D383" s="662"/>
      <c r="E383" s="662"/>
      <c r="F383" s="662"/>
      <c r="G383" s="662"/>
      <c r="H383" s="662"/>
      <c r="I383" s="662"/>
      <c r="J383" s="662"/>
      <c r="K383" s="662"/>
      <c r="L383" s="662"/>
      <c r="M383" s="662"/>
      <c r="N383" s="662"/>
      <c r="O383" s="663"/>
      <c r="P383" s="659" t="s">
        <v>40</v>
      </c>
      <c r="Q383" s="660"/>
      <c r="R383" s="660"/>
      <c r="S383" s="660"/>
      <c r="T383" s="660"/>
      <c r="U383" s="660"/>
      <c r="V383" s="661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62"/>
      <c r="B384" s="662"/>
      <c r="C384" s="662"/>
      <c r="D384" s="662"/>
      <c r="E384" s="662"/>
      <c r="F384" s="662"/>
      <c r="G384" s="662"/>
      <c r="H384" s="662"/>
      <c r="I384" s="662"/>
      <c r="J384" s="662"/>
      <c r="K384" s="662"/>
      <c r="L384" s="662"/>
      <c r="M384" s="662"/>
      <c r="N384" s="662"/>
      <c r="O384" s="663"/>
      <c r="P384" s="659" t="s">
        <v>40</v>
      </c>
      <c r="Q384" s="660"/>
      <c r="R384" s="660"/>
      <c r="S384" s="660"/>
      <c r="T384" s="660"/>
      <c r="U384" s="660"/>
      <c r="V384" s="661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54" t="s">
        <v>85</v>
      </c>
      <c r="B385" s="654"/>
      <c r="C385" s="654"/>
      <c r="D385" s="654"/>
      <c r="E385" s="654"/>
      <c r="F385" s="654"/>
      <c r="G385" s="654"/>
      <c r="H385" s="654"/>
      <c r="I385" s="654"/>
      <c r="J385" s="654"/>
      <c r="K385" s="654"/>
      <c r="L385" s="654"/>
      <c r="M385" s="654"/>
      <c r="N385" s="654"/>
      <c r="O385" s="654"/>
      <c r="P385" s="654"/>
      <c r="Q385" s="654"/>
      <c r="R385" s="654"/>
      <c r="S385" s="654"/>
      <c r="T385" s="654"/>
      <c r="U385" s="654"/>
      <c r="V385" s="654"/>
      <c r="W385" s="654"/>
      <c r="X385" s="654"/>
      <c r="Y385" s="654"/>
      <c r="Z385" s="654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55">
        <v>4607091384246</v>
      </c>
      <c r="E386" s="655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57"/>
      <c r="R386" s="657"/>
      <c r="S386" s="657"/>
      <c r="T386" s="65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618</v>
      </c>
      <c r="B387" s="63" t="s">
        <v>619</v>
      </c>
      <c r="C387" s="36">
        <v>4301051660</v>
      </c>
      <c r="D387" s="655">
        <v>4607091384253</v>
      </c>
      <c r="E387" s="655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57"/>
      <c r="R387" s="657"/>
      <c r="S387" s="657"/>
      <c r="T387" s="65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62"/>
      <c r="B388" s="662"/>
      <c r="C388" s="662"/>
      <c r="D388" s="662"/>
      <c r="E388" s="662"/>
      <c r="F388" s="662"/>
      <c r="G388" s="662"/>
      <c r="H388" s="662"/>
      <c r="I388" s="662"/>
      <c r="J388" s="662"/>
      <c r="K388" s="662"/>
      <c r="L388" s="662"/>
      <c r="M388" s="662"/>
      <c r="N388" s="662"/>
      <c r="O388" s="663"/>
      <c r="P388" s="659" t="s">
        <v>40</v>
      </c>
      <c r="Q388" s="660"/>
      <c r="R388" s="660"/>
      <c r="S388" s="660"/>
      <c r="T388" s="660"/>
      <c r="U388" s="660"/>
      <c r="V388" s="661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x14ac:dyDescent="0.2">
      <c r="A389" s="662"/>
      <c r="B389" s="662"/>
      <c r="C389" s="662"/>
      <c r="D389" s="662"/>
      <c r="E389" s="662"/>
      <c r="F389" s="662"/>
      <c r="G389" s="662"/>
      <c r="H389" s="662"/>
      <c r="I389" s="662"/>
      <c r="J389" s="662"/>
      <c r="K389" s="662"/>
      <c r="L389" s="662"/>
      <c r="M389" s="662"/>
      <c r="N389" s="662"/>
      <c r="O389" s="663"/>
      <c r="P389" s="659" t="s">
        <v>40</v>
      </c>
      <c r="Q389" s="660"/>
      <c r="R389" s="660"/>
      <c r="S389" s="660"/>
      <c r="T389" s="660"/>
      <c r="U389" s="660"/>
      <c r="V389" s="661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 x14ac:dyDescent="0.25">
      <c r="A390" s="654" t="s">
        <v>185</v>
      </c>
      <c r="B390" s="654"/>
      <c r="C390" s="654"/>
      <c r="D390" s="654"/>
      <c r="E390" s="654"/>
      <c r="F390" s="654"/>
      <c r="G390" s="654"/>
      <c r="H390" s="654"/>
      <c r="I390" s="654"/>
      <c r="J390" s="654"/>
      <c r="K390" s="654"/>
      <c r="L390" s="654"/>
      <c r="M390" s="654"/>
      <c r="N390" s="654"/>
      <c r="O390" s="654"/>
      <c r="P390" s="654"/>
      <c r="Q390" s="654"/>
      <c r="R390" s="654"/>
      <c r="S390" s="654"/>
      <c r="T390" s="654"/>
      <c r="U390" s="654"/>
      <c r="V390" s="654"/>
      <c r="W390" s="654"/>
      <c r="X390" s="654"/>
      <c r="Y390" s="654"/>
      <c r="Z390" s="654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55">
        <v>4607091389357</v>
      </c>
      <c r="E391" s="655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57"/>
      <c r="R391" s="657"/>
      <c r="S391" s="657"/>
      <c r="T391" s="658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62"/>
      <c r="B392" s="662"/>
      <c r="C392" s="662"/>
      <c r="D392" s="662"/>
      <c r="E392" s="662"/>
      <c r="F392" s="662"/>
      <c r="G392" s="662"/>
      <c r="H392" s="662"/>
      <c r="I392" s="662"/>
      <c r="J392" s="662"/>
      <c r="K392" s="662"/>
      <c r="L392" s="662"/>
      <c r="M392" s="662"/>
      <c r="N392" s="662"/>
      <c r="O392" s="663"/>
      <c r="P392" s="659" t="s">
        <v>40</v>
      </c>
      <c r="Q392" s="660"/>
      <c r="R392" s="660"/>
      <c r="S392" s="660"/>
      <c r="T392" s="660"/>
      <c r="U392" s="660"/>
      <c r="V392" s="661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662"/>
      <c r="B393" s="662"/>
      <c r="C393" s="662"/>
      <c r="D393" s="662"/>
      <c r="E393" s="662"/>
      <c r="F393" s="662"/>
      <c r="G393" s="662"/>
      <c r="H393" s="662"/>
      <c r="I393" s="662"/>
      <c r="J393" s="662"/>
      <c r="K393" s="662"/>
      <c r="L393" s="662"/>
      <c r="M393" s="662"/>
      <c r="N393" s="662"/>
      <c r="O393" s="663"/>
      <c r="P393" s="659" t="s">
        <v>40</v>
      </c>
      <c r="Q393" s="660"/>
      <c r="R393" s="660"/>
      <c r="S393" s="660"/>
      <c r="T393" s="660"/>
      <c r="U393" s="660"/>
      <c r="V393" s="661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52" t="s">
        <v>623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54"/>
      <c r="AB394" s="54"/>
      <c r="AC394" s="54"/>
    </row>
    <row r="395" spans="1:68" ht="16.5" customHeight="1" x14ac:dyDescent="0.25">
      <c r="A395" s="653" t="s">
        <v>624</v>
      </c>
      <c r="B395" s="653"/>
      <c r="C395" s="653"/>
      <c r="D395" s="653"/>
      <c r="E395" s="653"/>
      <c r="F395" s="653"/>
      <c r="G395" s="653"/>
      <c r="H395" s="653"/>
      <c r="I395" s="653"/>
      <c r="J395" s="653"/>
      <c r="K395" s="653"/>
      <c r="L395" s="653"/>
      <c r="M395" s="653"/>
      <c r="N395" s="653"/>
      <c r="O395" s="653"/>
      <c r="P395" s="653"/>
      <c r="Q395" s="653"/>
      <c r="R395" s="653"/>
      <c r="S395" s="653"/>
      <c r="T395" s="653"/>
      <c r="U395" s="653"/>
      <c r="V395" s="653"/>
      <c r="W395" s="653"/>
      <c r="X395" s="653"/>
      <c r="Y395" s="653"/>
      <c r="Z395" s="653"/>
      <c r="AA395" s="65"/>
      <c r="AB395" s="65"/>
      <c r="AC395" s="79"/>
    </row>
    <row r="396" spans="1:68" ht="14.25" customHeight="1" x14ac:dyDescent="0.25">
      <c r="A396" s="654" t="s">
        <v>78</v>
      </c>
      <c r="B396" s="654"/>
      <c r="C396" s="654"/>
      <c r="D396" s="654"/>
      <c r="E396" s="654"/>
      <c r="F396" s="654"/>
      <c r="G396" s="654"/>
      <c r="H396" s="654"/>
      <c r="I396" s="654"/>
      <c r="J396" s="654"/>
      <c r="K396" s="654"/>
      <c r="L396" s="654"/>
      <c r="M396" s="654"/>
      <c r="N396" s="654"/>
      <c r="O396" s="654"/>
      <c r="P396" s="654"/>
      <c r="Q396" s="654"/>
      <c r="R396" s="654"/>
      <c r="S396" s="654"/>
      <c r="T396" s="654"/>
      <c r="U396" s="654"/>
      <c r="V396" s="654"/>
      <c r="W396" s="654"/>
      <c r="X396" s="654"/>
      <c r="Y396" s="654"/>
      <c r="Z396" s="654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55">
        <v>4680115886100</v>
      </c>
      <c r="E397" s="65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57"/>
      <c r="R397" s="657"/>
      <c r="S397" s="657"/>
      <c r="T397" s="65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628</v>
      </c>
      <c r="B398" s="63" t="s">
        <v>629</v>
      </c>
      <c r="C398" s="36">
        <v>4301031406</v>
      </c>
      <c r="D398" s="655">
        <v>4680115886117</v>
      </c>
      <c r="E398" s="65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7"/>
      <c r="R398" s="657"/>
      <c r="S398" s="657"/>
      <c r="T398" s="65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628</v>
      </c>
      <c r="B399" s="63" t="s">
        <v>631</v>
      </c>
      <c r="C399" s="36">
        <v>4301031382</v>
      </c>
      <c r="D399" s="655">
        <v>4680115886117</v>
      </c>
      <c r="E399" s="655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57"/>
      <c r="R399" s="657"/>
      <c r="S399" s="657"/>
      <c r="T399" s="65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55">
        <v>4680115886124</v>
      </c>
      <c r="E400" s="655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5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57"/>
      <c r="R400" s="657"/>
      <c r="S400" s="657"/>
      <c r="T400" s="65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 x14ac:dyDescent="0.25">
      <c r="A401" s="63" t="s">
        <v>635</v>
      </c>
      <c r="B401" s="63" t="s">
        <v>636</v>
      </c>
      <c r="C401" s="36">
        <v>4301031366</v>
      </c>
      <c r="D401" s="655">
        <v>4680115883147</v>
      </c>
      <c r="E401" s="655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57"/>
      <c r="R401" s="657"/>
      <c r="S401" s="657"/>
      <c r="T401" s="65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4301031362</v>
      </c>
      <c r="D402" s="655">
        <v>4607091384338</v>
      </c>
      <c r="E402" s="655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57"/>
      <c r="R402" s="657"/>
      <c r="S402" s="657"/>
      <c r="T402" s="65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639</v>
      </c>
      <c r="B403" s="63" t="s">
        <v>640</v>
      </c>
      <c r="C403" s="36">
        <v>4301031361</v>
      </c>
      <c r="D403" s="655">
        <v>4607091389524</v>
      </c>
      <c r="E403" s="655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57"/>
      <c r="R403" s="657"/>
      <c r="S403" s="657"/>
      <c r="T403" s="65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4301031364</v>
      </c>
      <c r="D404" s="655">
        <v>4680115883161</v>
      </c>
      <c r="E404" s="655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57"/>
      <c r="R404" s="657"/>
      <c r="S404" s="657"/>
      <c r="T404" s="65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4301031358</v>
      </c>
      <c r="D405" s="655">
        <v>4607091389531</v>
      </c>
      <c r="E405" s="655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57"/>
      <c r="R405" s="657"/>
      <c r="S405" s="657"/>
      <c r="T405" s="65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648</v>
      </c>
      <c r="B406" s="63" t="s">
        <v>649</v>
      </c>
      <c r="C406" s="36">
        <v>4301031360</v>
      </c>
      <c r="D406" s="655">
        <v>4607091384345</v>
      </c>
      <c r="E406" s="655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57"/>
      <c r="R406" s="657"/>
      <c r="S406" s="657"/>
      <c r="T406" s="658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662"/>
      <c r="B407" s="662"/>
      <c r="C407" s="662"/>
      <c r="D407" s="662"/>
      <c r="E407" s="662"/>
      <c r="F407" s="662"/>
      <c r="G407" s="662"/>
      <c r="H407" s="662"/>
      <c r="I407" s="662"/>
      <c r="J407" s="662"/>
      <c r="K407" s="662"/>
      <c r="L407" s="662"/>
      <c r="M407" s="662"/>
      <c r="N407" s="662"/>
      <c r="O407" s="663"/>
      <c r="P407" s="659" t="s">
        <v>40</v>
      </c>
      <c r="Q407" s="660"/>
      <c r="R407" s="660"/>
      <c r="S407" s="660"/>
      <c r="T407" s="660"/>
      <c r="U407" s="660"/>
      <c r="V407" s="661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x14ac:dyDescent="0.2">
      <c r="A408" s="662"/>
      <c r="B408" s="662"/>
      <c r="C408" s="662"/>
      <c r="D408" s="662"/>
      <c r="E408" s="662"/>
      <c r="F408" s="662"/>
      <c r="G408" s="662"/>
      <c r="H408" s="662"/>
      <c r="I408" s="662"/>
      <c r="J408" s="662"/>
      <c r="K408" s="662"/>
      <c r="L408" s="662"/>
      <c r="M408" s="662"/>
      <c r="N408" s="662"/>
      <c r="O408" s="663"/>
      <c r="P408" s="659" t="s">
        <v>40</v>
      </c>
      <c r="Q408" s="660"/>
      <c r="R408" s="660"/>
      <c r="S408" s="660"/>
      <c r="T408" s="660"/>
      <c r="U408" s="660"/>
      <c r="V408" s="661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 x14ac:dyDescent="0.25">
      <c r="A409" s="654" t="s">
        <v>85</v>
      </c>
      <c r="B409" s="654"/>
      <c r="C409" s="654"/>
      <c r="D409" s="654"/>
      <c r="E409" s="654"/>
      <c r="F409" s="654"/>
      <c r="G409" s="654"/>
      <c r="H409" s="654"/>
      <c r="I409" s="654"/>
      <c r="J409" s="654"/>
      <c r="K409" s="654"/>
      <c r="L409" s="654"/>
      <c r="M409" s="654"/>
      <c r="N409" s="654"/>
      <c r="O409" s="654"/>
      <c r="P409" s="654"/>
      <c r="Q409" s="654"/>
      <c r="R409" s="654"/>
      <c r="S409" s="654"/>
      <c r="T409" s="654"/>
      <c r="U409" s="654"/>
      <c r="V409" s="654"/>
      <c r="W409" s="654"/>
      <c r="X409" s="654"/>
      <c r="Y409" s="654"/>
      <c r="Z409" s="654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4301051284</v>
      </c>
      <c r="D410" s="655">
        <v>4607091384352</v>
      </c>
      <c r="E410" s="655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57"/>
      <c r="R410" s="657"/>
      <c r="S410" s="657"/>
      <c r="T410" s="6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653</v>
      </c>
      <c r="B411" s="63" t="s">
        <v>654</v>
      </c>
      <c r="C411" s="36">
        <v>4301051431</v>
      </c>
      <c r="D411" s="655">
        <v>4607091389654</v>
      </c>
      <c r="E411" s="655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57"/>
      <c r="R411" s="657"/>
      <c r="S411" s="657"/>
      <c r="T411" s="65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62"/>
      <c r="B412" s="662"/>
      <c r="C412" s="662"/>
      <c r="D412" s="662"/>
      <c r="E412" s="662"/>
      <c r="F412" s="662"/>
      <c r="G412" s="662"/>
      <c r="H412" s="662"/>
      <c r="I412" s="662"/>
      <c r="J412" s="662"/>
      <c r="K412" s="662"/>
      <c r="L412" s="662"/>
      <c r="M412" s="662"/>
      <c r="N412" s="662"/>
      <c r="O412" s="663"/>
      <c r="P412" s="659" t="s">
        <v>40</v>
      </c>
      <c r="Q412" s="660"/>
      <c r="R412" s="660"/>
      <c r="S412" s="660"/>
      <c r="T412" s="660"/>
      <c r="U412" s="660"/>
      <c r="V412" s="661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662"/>
      <c r="B413" s="662"/>
      <c r="C413" s="662"/>
      <c r="D413" s="662"/>
      <c r="E413" s="662"/>
      <c r="F413" s="662"/>
      <c r="G413" s="662"/>
      <c r="H413" s="662"/>
      <c r="I413" s="662"/>
      <c r="J413" s="662"/>
      <c r="K413" s="662"/>
      <c r="L413" s="662"/>
      <c r="M413" s="662"/>
      <c r="N413" s="662"/>
      <c r="O413" s="663"/>
      <c r="P413" s="659" t="s">
        <v>40</v>
      </c>
      <c r="Q413" s="660"/>
      <c r="R413" s="660"/>
      <c r="S413" s="660"/>
      <c r="T413" s="660"/>
      <c r="U413" s="660"/>
      <c r="V413" s="661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53" t="s">
        <v>656</v>
      </c>
      <c r="B414" s="653"/>
      <c r="C414" s="653"/>
      <c r="D414" s="653"/>
      <c r="E414" s="653"/>
      <c r="F414" s="653"/>
      <c r="G414" s="653"/>
      <c r="H414" s="653"/>
      <c r="I414" s="653"/>
      <c r="J414" s="653"/>
      <c r="K414" s="653"/>
      <c r="L414" s="653"/>
      <c r="M414" s="653"/>
      <c r="N414" s="653"/>
      <c r="O414" s="653"/>
      <c r="P414" s="653"/>
      <c r="Q414" s="653"/>
      <c r="R414" s="653"/>
      <c r="S414" s="653"/>
      <c r="T414" s="653"/>
      <c r="U414" s="653"/>
      <c r="V414" s="653"/>
      <c r="W414" s="653"/>
      <c r="X414" s="653"/>
      <c r="Y414" s="653"/>
      <c r="Z414" s="653"/>
      <c r="AA414" s="65"/>
      <c r="AB414" s="65"/>
      <c r="AC414" s="79"/>
    </row>
    <row r="415" spans="1:68" ht="14.25" customHeight="1" x14ac:dyDescent="0.25">
      <c r="A415" s="654" t="s">
        <v>150</v>
      </c>
      <c r="B415" s="654"/>
      <c r="C415" s="654"/>
      <c r="D415" s="654"/>
      <c r="E415" s="654"/>
      <c r="F415" s="654"/>
      <c r="G415" s="654"/>
      <c r="H415" s="654"/>
      <c r="I415" s="654"/>
      <c r="J415" s="654"/>
      <c r="K415" s="654"/>
      <c r="L415" s="654"/>
      <c r="M415" s="654"/>
      <c r="N415" s="654"/>
      <c r="O415" s="654"/>
      <c r="P415" s="654"/>
      <c r="Q415" s="654"/>
      <c r="R415" s="654"/>
      <c r="S415" s="654"/>
      <c r="T415" s="654"/>
      <c r="U415" s="654"/>
      <c r="V415" s="654"/>
      <c r="W415" s="654"/>
      <c r="X415" s="654"/>
      <c r="Y415" s="654"/>
      <c r="Z415" s="654"/>
      <c r="AA415" s="66"/>
      <c r="AB415" s="66"/>
      <c r="AC415" s="80"/>
    </row>
    <row r="416" spans="1:68" ht="27" customHeight="1" x14ac:dyDescent="0.25">
      <c r="A416" s="63" t="s">
        <v>657</v>
      </c>
      <c r="B416" s="63" t="s">
        <v>658</v>
      </c>
      <c r="C416" s="36">
        <v>4301020319</v>
      </c>
      <c r="D416" s="655">
        <v>4680115885240</v>
      </c>
      <c r="E416" s="655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57"/>
      <c r="R416" s="657"/>
      <c r="S416" s="657"/>
      <c r="T416" s="65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4301020315</v>
      </c>
      <c r="D417" s="655">
        <v>4607091389364</v>
      </c>
      <c r="E417" s="655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57"/>
      <c r="R417" s="657"/>
      <c r="S417" s="657"/>
      <c r="T417" s="65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62"/>
      <c r="B418" s="662"/>
      <c r="C418" s="662"/>
      <c r="D418" s="662"/>
      <c r="E418" s="662"/>
      <c r="F418" s="662"/>
      <c r="G418" s="662"/>
      <c r="H418" s="662"/>
      <c r="I418" s="662"/>
      <c r="J418" s="662"/>
      <c r="K418" s="662"/>
      <c r="L418" s="662"/>
      <c r="M418" s="662"/>
      <c r="N418" s="662"/>
      <c r="O418" s="663"/>
      <c r="P418" s="659" t="s">
        <v>40</v>
      </c>
      <c r="Q418" s="660"/>
      <c r="R418" s="660"/>
      <c r="S418" s="660"/>
      <c r="T418" s="660"/>
      <c r="U418" s="660"/>
      <c r="V418" s="661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662"/>
      <c r="B419" s="662"/>
      <c r="C419" s="662"/>
      <c r="D419" s="662"/>
      <c r="E419" s="662"/>
      <c r="F419" s="662"/>
      <c r="G419" s="662"/>
      <c r="H419" s="662"/>
      <c r="I419" s="662"/>
      <c r="J419" s="662"/>
      <c r="K419" s="662"/>
      <c r="L419" s="662"/>
      <c r="M419" s="662"/>
      <c r="N419" s="662"/>
      <c r="O419" s="663"/>
      <c r="P419" s="659" t="s">
        <v>40</v>
      </c>
      <c r="Q419" s="660"/>
      <c r="R419" s="660"/>
      <c r="S419" s="660"/>
      <c r="T419" s="660"/>
      <c r="U419" s="660"/>
      <c r="V419" s="661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54" t="s">
        <v>78</v>
      </c>
      <c r="B420" s="654"/>
      <c r="C420" s="654"/>
      <c r="D420" s="654"/>
      <c r="E420" s="654"/>
      <c r="F420" s="654"/>
      <c r="G420" s="654"/>
      <c r="H420" s="654"/>
      <c r="I420" s="654"/>
      <c r="J420" s="654"/>
      <c r="K420" s="654"/>
      <c r="L420" s="654"/>
      <c r="M420" s="654"/>
      <c r="N420" s="654"/>
      <c r="O420" s="654"/>
      <c r="P420" s="654"/>
      <c r="Q420" s="654"/>
      <c r="R420" s="654"/>
      <c r="S420" s="654"/>
      <c r="T420" s="654"/>
      <c r="U420" s="654"/>
      <c r="V420" s="654"/>
      <c r="W420" s="654"/>
      <c r="X420" s="654"/>
      <c r="Y420" s="654"/>
      <c r="Z420" s="654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55">
        <v>4680115886094</v>
      </c>
      <c r="E421" s="655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57"/>
      <c r="R421" s="657"/>
      <c r="S421" s="657"/>
      <c r="T421" s="65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666</v>
      </c>
      <c r="B422" s="63" t="s">
        <v>667</v>
      </c>
      <c r="C422" s="36">
        <v>4301031363</v>
      </c>
      <c r="D422" s="655">
        <v>4607091389425</v>
      </c>
      <c r="E422" s="65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57"/>
      <c r="R422" s="657"/>
      <c r="S422" s="657"/>
      <c r="T422" s="65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669</v>
      </c>
      <c r="B423" s="63" t="s">
        <v>670</v>
      </c>
      <c r="C423" s="36">
        <v>4301031373</v>
      </c>
      <c r="D423" s="655">
        <v>4680115880771</v>
      </c>
      <c r="E423" s="655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57"/>
      <c r="R423" s="657"/>
      <c r="S423" s="657"/>
      <c r="T423" s="65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672</v>
      </c>
      <c r="B424" s="63" t="s">
        <v>673</v>
      </c>
      <c r="C424" s="36">
        <v>4301031359</v>
      </c>
      <c r="D424" s="655">
        <v>4607091389500</v>
      </c>
      <c r="E424" s="655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57"/>
      <c r="R424" s="657"/>
      <c r="S424" s="657"/>
      <c r="T424" s="65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62"/>
      <c r="B425" s="662"/>
      <c r="C425" s="662"/>
      <c r="D425" s="662"/>
      <c r="E425" s="662"/>
      <c r="F425" s="662"/>
      <c r="G425" s="662"/>
      <c r="H425" s="662"/>
      <c r="I425" s="662"/>
      <c r="J425" s="662"/>
      <c r="K425" s="662"/>
      <c r="L425" s="662"/>
      <c r="M425" s="662"/>
      <c r="N425" s="662"/>
      <c r="O425" s="663"/>
      <c r="P425" s="659" t="s">
        <v>40</v>
      </c>
      <c r="Q425" s="660"/>
      <c r="R425" s="660"/>
      <c r="S425" s="660"/>
      <c r="T425" s="660"/>
      <c r="U425" s="660"/>
      <c r="V425" s="661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662"/>
      <c r="B426" s="662"/>
      <c r="C426" s="662"/>
      <c r="D426" s="662"/>
      <c r="E426" s="662"/>
      <c r="F426" s="662"/>
      <c r="G426" s="662"/>
      <c r="H426" s="662"/>
      <c r="I426" s="662"/>
      <c r="J426" s="662"/>
      <c r="K426" s="662"/>
      <c r="L426" s="662"/>
      <c r="M426" s="662"/>
      <c r="N426" s="662"/>
      <c r="O426" s="663"/>
      <c r="P426" s="659" t="s">
        <v>40</v>
      </c>
      <c r="Q426" s="660"/>
      <c r="R426" s="660"/>
      <c r="S426" s="660"/>
      <c r="T426" s="660"/>
      <c r="U426" s="660"/>
      <c r="V426" s="661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 x14ac:dyDescent="0.25">
      <c r="A427" s="653" t="s">
        <v>674</v>
      </c>
      <c r="B427" s="653"/>
      <c r="C427" s="653"/>
      <c r="D427" s="653"/>
      <c r="E427" s="653"/>
      <c r="F427" s="653"/>
      <c r="G427" s="653"/>
      <c r="H427" s="653"/>
      <c r="I427" s="653"/>
      <c r="J427" s="653"/>
      <c r="K427" s="653"/>
      <c r="L427" s="653"/>
      <c r="M427" s="653"/>
      <c r="N427" s="653"/>
      <c r="O427" s="653"/>
      <c r="P427" s="653"/>
      <c r="Q427" s="653"/>
      <c r="R427" s="653"/>
      <c r="S427" s="653"/>
      <c r="T427" s="653"/>
      <c r="U427" s="653"/>
      <c r="V427" s="653"/>
      <c r="W427" s="653"/>
      <c r="X427" s="653"/>
      <c r="Y427" s="653"/>
      <c r="Z427" s="653"/>
      <c r="AA427" s="65"/>
      <c r="AB427" s="65"/>
      <c r="AC427" s="79"/>
    </row>
    <row r="428" spans="1:68" ht="14.25" customHeight="1" x14ac:dyDescent="0.25">
      <c r="A428" s="654" t="s">
        <v>78</v>
      </c>
      <c r="B428" s="654"/>
      <c r="C428" s="654"/>
      <c r="D428" s="654"/>
      <c r="E428" s="654"/>
      <c r="F428" s="654"/>
      <c r="G428" s="654"/>
      <c r="H428" s="654"/>
      <c r="I428" s="654"/>
      <c r="J428" s="654"/>
      <c r="K428" s="654"/>
      <c r="L428" s="654"/>
      <c r="M428" s="654"/>
      <c r="N428" s="654"/>
      <c r="O428" s="654"/>
      <c r="P428" s="654"/>
      <c r="Q428" s="654"/>
      <c r="R428" s="654"/>
      <c r="S428" s="654"/>
      <c r="T428" s="654"/>
      <c r="U428" s="654"/>
      <c r="V428" s="654"/>
      <c r="W428" s="654"/>
      <c r="X428" s="654"/>
      <c r="Y428" s="654"/>
      <c r="Z428" s="654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4301031347</v>
      </c>
      <c r="D429" s="655">
        <v>4680115885110</v>
      </c>
      <c r="E429" s="655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57"/>
      <c r="R429" s="657"/>
      <c r="S429" s="657"/>
      <c r="T429" s="658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62"/>
      <c r="B430" s="662"/>
      <c r="C430" s="662"/>
      <c r="D430" s="662"/>
      <c r="E430" s="662"/>
      <c r="F430" s="662"/>
      <c r="G430" s="662"/>
      <c r="H430" s="662"/>
      <c r="I430" s="662"/>
      <c r="J430" s="662"/>
      <c r="K430" s="662"/>
      <c r="L430" s="662"/>
      <c r="M430" s="662"/>
      <c r="N430" s="662"/>
      <c r="O430" s="663"/>
      <c r="P430" s="659" t="s">
        <v>40</v>
      </c>
      <c r="Q430" s="660"/>
      <c r="R430" s="660"/>
      <c r="S430" s="660"/>
      <c r="T430" s="660"/>
      <c r="U430" s="660"/>
      <c r="V430" s="661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62"/>
      <c r="B431" s="662"/>
      <c r="C431" s="662"/>
      <c r="D431" s="662"/>
      <c r="E431" s="662"/>
      <c r="F431" s="662"/>
      <c r="G431" s="662"/>
      <c r="H431" s="662"/>
      <c r="I431" s="662"/>
      <c r="J431" s="662"/>
      <c r="K431" s="662"/>
      <c r="L431" s="662"/>
      <c r="M431" s="662"/>
      <c r="N431" s="662"/>
      <c r="O431" s="663"/>
      <c r="P431" s="659" t="s">
        <v>40</v>
      </c>
      <c r="Q431" s="660"/>
      <c r="R431" s="660"/>
      <c r="S431" s="660"/>
      <c r="T431" s="660"/>
      <c r="U431" s="660"/>
      <c r="V431" s="661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53" t="s">
        <v>678</v>
      </c>
      <c r="B432" s="653"/>
      <c r="C432" s="653"/>
      <c r="D432" s="653"/>
      <c r="E432" s="653"/>
      <c r="F432" s="653"/>
      <c r="G432" s="653"/>
      <c r="H432" s="653"/>
      <c r="I432" s="653"/>
      <c r="J432" s="653"/>
      <c r="K432" s="653"/>
      <c r="L432" s="653"/>
      <c r="M432" s="653"/>
      <c r="N432" s="653"/>
      <c r="O432" s="653"/>
      <c r="P432" s="653"/>
      <c r="Q432" s="653"/>
      <c r="R432" s="653"/>
      <c r="S432" s="653"/>
      <c r="T432" s="653"/>
      <c r="U432" s="653"/>
      <c r="V432" s="653"/>
      <c r="W432" s="653"/>
      <c r="X432" s="653"/>
      <c r="Y432" s="653"/>
      <c r="Z432" s="653"/>
      <c r="AA432" s="65"/>
      <c r="AB432" s="65"/>
      <c r="AC432" s="79"/>
    </row>
    <row r="433" spans="1:68" ht="14.25" customHeight="1" x14ac:dyDescent="0.25">
      <c r="A433" s="654" t="s">
        <v>78</v>
      </c>
      <c r="B433" s="654"/>
      <c r="C433" s="654"/>
      <c r="D433" s="654"/>
      <c r="E433" s="654"/>
      <c r="F433" s="654"/>
      <c r="G433" s="654"/>
      <c r="H433" s="654"/>
      <c r="I433" s="654"/>
      <c r="J433" s="654"/>
      <c r="K433" s="654"/>
      <c r="L433" s="654"/>
      <c r="M433" s="654"/>
      <c r="N433" s="654"/>
      <c r="O433" s="654"/>
      <c r="P433" s="654"/>
      <c r="Q433" s="654"/>
      <c r="R433" s="654"/>
      <c r="S433" s="654"/>
      <c r="T433" s="654"/>
      <c r="U433" s="654"/>
      <c r="V433" s="654"/>
      <c r="W433" s="654"/>
      <c r="X433" s="654"/>
      <c r="Y433" s="654"/>
      <c r="Z433" s="654"/>
      <c r="AA433" s="66"/>
      <c r="AB433" s="66"/>
      <c r="AC433" s="80"/>
    </row>
    <row r="434" spans="1:68" ht="27" customHeight="1" x14ac:dyDescent="0.25">
      <c r="A434" s="63" t="s">
        <v>679</v>
      </c>
      <c r="B434" s="63" t="s">
        <v>680</v>
      </c>
      <c r="C434" s="36">
        <v>4301031261</v>
      </c>
      <c r="D434" s="655">
        <v>4680115885103</v>
      </c>
      <c r="E434" s="655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57"/>
      <c r="R434" s="657"/>
      <c r="S434" s="657"/>
      <c r="T434" s="658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62"/>
      <c r="B435" s="662"/>
      <c r="C435" s="662"/>
      <c r="D435" s="662"/>
      <c r="E435" s="662"/>
      <c r="F435" s="662"/>
      <c r="G435" s="662"/>
      <c r="H435" s="662"/>
      <c r="I435" s="662"/>
      <c r="J435" s="662"/>
      <c r="K435" s="662"/>
      <c r="L435" s="662"/>
      <c r="M435" s="662"/>
      <c r="N435" s="662"/>
      <c r="O435" s="663"/>
      <c r="P435" s="659" t="s">
        <v>40</v>
      </c>
      <c r="Q435" s="660"/>
      <c r="R435" s="660"/>
      <c r="S435" s="660"/>
      <c r="T435" s="660"/>
      <c r="U435" s="660"/>
      <c r="V435" s="661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662"/>
      <c r="B436" s="662"/>
      <c r="C436" s="662"/>
      <c r="D436" s="662"/>
      <c r="E436" s="662"/>
      <c r="F436" s="662"/>
      <c r="G436" s="662"/>
      <c r="H436" s="662"/>
      <c r="I436" s="662"/>
      <c r="J436" s="662"/>
      <c r="K436" s="662"/>
      <c r="L436" s="662"/>
      <c r="M436" s="662"/>
      <c r="N436" s="662"/>
      <c r="O436" s="663"/>
      <c r="P436" s="659" t="s">
        <v>40</v>
      </c>
      <c r="Q436" s="660"/>
      <c r="R436" s="660"/>
      <c r="S436" s="660"/>
      <c r="T436" s="660"/>
      <c r="U436" s="660"/>
      <c r="V436" s="661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52" t="s">
        <v>682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54"/>
      <c r="AB437" s="54"/>
      <c r="AC437" s="54"/>
    </row>
    <row r="438" spans="1:68" ht="16.5" customHeight="1" x14ac:dyDescent="0.25">
      <c r="A438" s="653" t="s">
        <v>682</v>
      </c>
      <c r="B438" s="653"/>
      <c r="C438" s="653"/>
      <c r="D438" s="653"/>
      <c r="E438" s="653"/>
      <c r="F438" s="653"/>
      <c r="G438" s="653"/>
      <c r="H438" s="653"/>
      <c r="I438" s="653"/>
      <c r="J438" s="653"/>
      <c r="K438" s="653"/>
      <c r="L438" s="653"/>
      <c r="M438" s="653"/>
      <c r="N438" s="653"/>
      <c r="O438" s="653"/>
      <c r="P438" s="653"/>
      <c r="Q438" s="653"/>
      <c r="R438" s="653"/>
      <c r="S438" s="653"/>
      <c r="T438" s="653"/>
      <c r="U438" s="653"/>
      <c r="V438" s="653"/>
      <c r="W438" s="653"/>
      <c r="X438" s="653"/>
      <c r="Y438" s="653"/>
      <c r="Z438" s="653"/>
      <c r="AA438" s="65"/>
      <c r="AB438" s="65"/>
      <c r="AC438" s="79"/>
    </row>
    <row r="439" spans="1:68" ht="14.25" customHeight="1" x14ac:dyDescent="0.25">
      <c r="A439" s="654" t="s">
        <v>114</v>
      </c>
      <c r="B439" s="654"/>
      <c r="C439" s="654"/>
      <c r="D439" s="654"/>
      <c r="E439" s="654"/>
      <c r="F439" s="654"/>
      <c r="G439" s="654"/>
      <c r="H439" s="654"/>
      <c r="I439" s="654"/>
      <c r="J439" s="654"/>
      <c r="K439" s="654"/>
      <c r="L439" s="654"/>
      <c r="M439" s="654"/>
      <c r="N439" s="654"/>
      <c r="O439" s="654"/>
      <c r="P439" s="654"/>
      <c r="Q439" s="654"/>
      <c r="R439" s="654"/>
      <c r="S439" s="654"/>
      <c r="T439" s="654"/>
      <c r="U439" s="654"/>
      <c r="V439" s="654"/>
      <c r="W439" s="654"/>
      <c r="X439" s="654"/>
      <c r="Y439" s="654"/>
      <c r="Z439" s="654"/>
      <c r="AA439" s="66"/>
      <c r="AB439" s="66"/>
      <c r="AC439" s="80"/>
    </row>
    <row r="440" spans="1:68" ht="27" customHeight="1" x14ac:dyDescent="0.25">
      <c r="A440" s="63" t="s">
        <v>683</v>
      </c>
      <c r="B440" s="63" t="s">
        <v>684</v>
      </c>
      <c r="C440" s="36">
        <v>4301011795</v>
      </c>
      <c r="D440" s="655">
        <v>4607091389067</v>
      </c>
      <c r="E440" s="65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57"/>
      <c r="R440" s="657"/>
      <c r="S440" s="657"/>
      <c r="T440" s="65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2" si="69">IFERROR(IF(X440="",0,CEILING((X440/$H440),1)*$H440),"")</f>
        <v>0</v>
      </c>
      <c r="Z440" s="41" t="str">
        <f t="shared" ref="Z440:Z445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2" si="71">IFERROR(X440*I440/H440,"0")</f>
        <v>0</v>
      </c>
      <c r="BN440" s="78">
        <f t="shared" ref="BN440:BN452" si="72">IFERROR(Y440*I440/H440,"0")</f>
        <v>0</v>
      </c>
      <c r="BO440" s="78">
        <f t="shared" ref="BO440:BO452" si="73">IFERROR(1/J440*(X440/H440),"0")</f>
        <v>0</v>
      </c>
      <c r="BP440" s="78">
        <f t="shared" ref="BP440:BP452" si="74">IFERROR(1/J440*(Y440/H440),"0")</f>
        <v>0</v>
      </c>
    </row>
    <row r="441" spans="1:68" ht="27" customHeight="1" x14ac:dyDescent="0.25">
      <c r="A441" s="63" t="s">
        <v>686</v>
      </c>
      <c r="B441" s="63" t="s">
        <v>687</v>
      </c>
      <c r="C441" s="36">
        <v>4301011961</v>
      </c>
      <c r="D441" s="655">
        <v>4680115885271</v>
      </c>
      <c r="E441" s="65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57"/>
      <c r="R441" s="657"/>
      <c r="S441" s="657"/>
      <c r="T441" s="65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55">
        <v>4680115885226</v>
      </c>
      <c r="E442" s="65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57"/>
      <c r="R442" s="657"/>
      <c r="S442" s="657"/>
      <c r="T442" s="65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16.5" customHeight="1" x14ac:dyDescent="0.25">
      <c r="A443" s="63" t="s">
        <v>692</v>
      </c>
      <c r="B443" s="63" t="s">
        <v>693</v>
      </c>
      <c r="C443" s="36">
        <v>4301011774</v>
      </c>
      <c r="D443" s="655">
        <v>4680115884502</v>
      </c>
      <c r="E443" s="65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657"/>
      <c r="R443" s="657"/>
      <c r="S443" s="657"/>
      <c r="T443" s="658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694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 x14ac:dyDescent="0.25">
      <c r="A444" s="63" t="s">
        <v>695</v>
      </c>
      <c r="B444" s="63" t="s">
        <v>696</v>
      </c>
      <c r="C444" s="36">
        <v>4301011771</v>
      </c>
      <c r="D444" s="655">
        <v>4607091389104</v>
      </c>
      <c r="E444" s="65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657"/>
      <c r="R444" s="657"/>
      <c r="S444" s="657"/>
      <c r="T444" s="65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697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16.5" customHeight="1" x14ac:dyDescent="0.25">
      <c r="A445" s="63" t="s">
        <v>698</v>
      </c>
      <c r="B445" s="63" t="s">
        <v>699</v>
      </c>
      <c r="C445" s="36">
        <v>4301011799</v>
      </c>
      <c r="D445" s="655">
        <v>4680115884519</v>
      </c>
      <c r="E445" s="655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89</v>
      </c>
      <c r="N445" s="38"/>
      <c r="O445" s="37">
        <v>60</v>
      </c>
      <c r="P445" s="8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657"/>
      <c r="R445" s="657"/>
      <c r="S445" s="657"/>
      <c r="T445" s="65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700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701</v>
      </c>
      <c r="B446" s="63" t="s">
        <v>702</v>
      </c>
      <c r="C446" s="36">
        <v>4301012125</v>
      </c>
      <c r="D446" s="655">
        <v>4680115886391</v>
      </c>
      <c r="E446" s="655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90</v>
      </c>
      <c r="L446" s="37" t="s">
        <v>45</v>
      </c>
      <c r="M446" s="38" t="s">
        <v>89</v>
      </c>
      <c r="N446" s="38"/>
      <c r="O446" s="37">
        <v>60</v>
      </c>
      <c r="P446" s="8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657"/>
      <c r="R446" s="657"/>
      <c r="S446" s="657"/>
      <c r="T446" s="6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2" t="s">
        <v>685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703</v>
      </c>
      <c r="B447" s="63" t="s">
        <v>704</v>
      </c>
      <c r="C447" s="36">
        <v>4301011778</v>
      </c>
      <c r="D447" s="655">
        <v>4680115880603</v>
      </c>
      <c r="E447" s="655"/>
      <c r="F447" s="62">
        <v>0.6</v>
      </c>
      <c r="G447" s="37">
        <v>6</v>
      </c>
      <c r="H447" s="62">
        <v>3.6</v>
      </c>
      <c r="I447" s="62">
        <v>3.81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657"/>
      <c r="R447" s="657"/>
      <c r="S447" s="657"/>
      <c r="T447" s="6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703</v>
      </c>
      <c r="B448" s="63" t="s">
        <v>705</v>
      </c>
      <c r="C448" s="36">
        <v>4301012035</v>
      </c>
      <c r="D448" s="655">
        <v>4680115880603</v>
      </c>
      <c r="E448" s="655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657"/>
      <c r="R448" s="657"/>
      <c r="S448" s="657"/>
      <c r="T448" s="6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706</v>
      </c>
      <c r="B449" s="63" t="s">
        <v>707</v>
      </c>
      <c r="C449" s="36">
        <v>4301012036</v>
      </c>
      <c r="D449" s="655">
        <v>4680115882782</v>
      </c>
      <c r="E449" s="655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7"/>
      <c r="R449" s="657"/>
      <c r="S449" s="657"/>
      <c r="T449" s="6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688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708</v>
      </c>
      <c r="B450" s="63" t="s">
        <v>709</v>
      </c>
      <c r="C450" s="36">
        <v>4301012050</v>
      </c>
      <c r="D450" s="655">
        <v>4680115885479</v>
      </c>
      <c r="E450" s="655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7"/>
      <c r="R450" s="657"/>
      <c r="S450" s="657"/>
      <c r="T450" s="6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697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710</v>
      </c>
      <c r="B451" s="63" t="s">
        <v>711</v>
      </c>
      <c r="C451" s="36">
        <v>4301011784</v>
      </c>
      <c r="D451" s="655">
        <v>4607091389982</v>
      </c>
      <c r="E451" s="655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7"/>
      <c r="R451" s="657"/>
      <c r="S451" s="657"/>
      <c r="T451" s="6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697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710</v>
      </c>
      <c r="B452" s="63" t="s">
        <v>712</v>
      </c>
      <c r="C452" s="36">
        <v>4301012034</v>
      </c>
      <c r="D452" s="655">
        <v>4607091389982</v>
      </c>
      <c r="E452" s="655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7"/>
      <c r="R452" s="657"/>
      <c r="S452" s="657"/>
      <c r="T452" s="65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697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662"/>
      <c r="B453" s="662"/>
      <c r="C453" s="662"/>
      <c r="D453" s="662"/>
      <c r="E453" s="662"/>
      <c r="F453" s="662"/>
      <c r="G453" s="662"/>
      <c r="H453" s="662"/>
      <c r="I453" s="662"/>
      <c r="J453" s="662"/>
      <c r="K453" s="662"/>
      <c r="L453" s="662"/>
      <c r="M453" s="662"/>
      <c r="N453" s="662"/>
      <c r="O453" s="663"/>
      <c r="P453" s="659" t="s">
        <v>40</v>
      </c>
      <c r="Q453" s="660"/>
      <c r="R453" s="660"/>
      <c r="S453" s="660"/>
      <c r="T453" s="660"/>
      <c r="U453" s="660"/>
      <c r="V453" s="661"/>
      <c r="W453" s="42" t="s">
        <v>39</v>
      </c>
      <c r="X453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62"/>
      <c r="B454" s="662"/>
      <c r="C454" s="662"/>
      <c r="D454" s="662"/>
      <c r="E454" s="662"/>
      <c r="F454" s="662"/>
      <c r="G454" s="662"/>
      <c r="H454" s="662"/>
      <c r="I454" s="662"/>
      <c r="J454" s="662"/>
      <c r="K454" s="662"/>
      <c r="L454" s="662"/>
      <c r="M454" s="662"/>
      <c r="N454" s="662"/>
      <c r="O454" s="663"/>
      <c r="P454" s="659" t="s">
        <v>40</v>
      </c>
      <c r="Q454" s="660"/>
      <c r="R454" s="660"/>
      <c r="S454" s="660"/>
      <c r="T454" s="660"/>
      <c r="U454" s="660"/>
      <c r="V454" s="661"/>
      <c r="W454" s="42" t="s">
        <v>0</v>
      </c>
      <c r="X454" s="43">
        <f>IFERROR(SUM(X440:X452),"0")</f>
        <v>0</v>
      </c>
      <c r="Y454" s="43">
        <f>IFERROR(SUM(Y440:Y452),"0")</f>
        <v>0</v>
      </c>
      <c r="Z454" s="42"/>
      <c r="AA454" s="67"/>
      <c r="AB454" s="67"/>
      <c r="AC454" s="67"/>
    </row>
    <row r="455" spans="1:68" ht="14.25" customHeight="1" x14ac:dyDescent="0.25">
      <c r="A455" s="654" t="s">
        <v>150</v>
      </c>
      <c r="B455" s="654"/>
      <c r="C455" s="654"/>
      <c r="D455" s="654"/>
      <c r="E455" s="654"/>
      <c r="F455" s="654"/>
      <c r="G455" s="654"/>
      <c r="H455" s="654"/>
      <c r="I455" s="654"/>
      <c r="J455" s="654"/>
      <c r="K455" s="654"/>
      <c r="L455" s="654"/>
      <c r="M455" s="654"/>
      <c r="N455" s="654"/>
      <c r="O455" s="654"/>
      <c r="P455" s="654"/>
      <c r="Q455" s="654"/>
      <c r="R455" s="654"/>
      <c r="S455" s="654"/>
      <c r="T455" s="654"/>
      <c r="U455" s="654"/>
      <c r="V455" s="654"/>
      <c r="W455" s="654"/>
      <c r="X455" s="654"/>
      <c r="Y455" s="654"/>
      <c r="Z455" s="654"/>
      <c r="AA455" s="66"/>
      <c r="AB455" s="66"/>
      <c r="AC455" s="80"/>
    </row>
    <row r="456" spans="1:68" ht="16.5" customHeight="1" x14ac:dyDescent="0.25">
      <c r="A456" s="63" t="s">
        <v>713</v>
      </c>
      <c r="B456" s="63" t="s">
        <v>714</v>
      </c>
      <c r="C456" s="36">
        <v>4301020334</v>
      </c>
      <c r="D456" s="655">
        <v>4607091388930</v>
      </c>
      <c r="E456" s="655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7"/>
      <c r="R456" s="657"/>
      <c r="S456" s="657"/>
      <c r="T456" s="65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715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716</v>
      </c>
      <c r="B457" s="63" t="s">
        <v>717</v>
      </c>
      <c r="C457" s="36">
        <v>4301020384</v>
      </c>
      <c r="D457" s="655">
        <v>4680115886407</v>
      </c>
      <c r="E457" s="655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7"/>
      <c r="R457" s="657"/>
      <c r="S457" s="657"/>
      <c r="T457" s="6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718</v>
      </c>
      <c r="B458" s="63" t="s">
        <v>719</v>
      </c>
      <c r="C458" s="36">
        <v>4301020385</v>
      </c>
      <c r="D458" s="655">
        <v>4680115880054</v>
      </c>
      <c r="E458" s="655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7"/>
      <c r="R458" s="657"/>
      <c r="S458" s="657"/>
      <c r="T458" s="65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62"/>
      <c r="B459" s="662"/>
      <c r="C459" s="662"/>
      <c r="D459" s="662"/>
      <c r="E459" s="662"/>
      <c r="F459" s="662"/>
      <c r="G459" s="662"/>
      <c r="H459" s="662"/>
      <c r="I459" s="662"/>
      <c r="J459" s="662"/>
      <c r="K459" s="662"/>
      <c r="L459" s="662"/>
      <c r="M459" s="662"/>
      <c r="N459" s="662"/>
      <c r="O459" s="663"/>
      <c r="P459" s="659" t="s">
        <v>40</v>
      </c>
      <c r="Q459" s="660"/>
      <c r="R459" s="660"/>
      <c r="S459" s="660"/>
      <c r="T459" s="660"/>
      <c r="U459" s="660"/>
      <c r="V459" s="661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62"/>
      <c r="B460" s="662"/>
      <c r="C460" s="662"/>
      <c r="D460" s="662"/>
      <c r="E460" s="662"/>
      <c r="F460" s="662"/>
      <c r="G460" s="662"/>
      <c r="H460" s="662"/>
      <c r="I460" s="662"/>
      <c r="J460" s="662"/>
      <c r="K460" s="662"/>
      <c r="L460" s="662"/>
      <c r="M460" s="662"/>
      <c r="N460" s="662"/>
      <c r="O460" s="663"/>
      <c r="P460" s="659" t="s">
        <v>40</v>
      </c>
      <c r="Q460" s="660"/>
      <c r="R460" s="660"/>
      <c r="S460" s="660"/>
      <c r="T460" s="660"/>
      <c r="U460" s="660"/>
      <c r="V460" s="661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customHeight="1" x14ac:dyDescent="0.25">
      <c r="A461" s="654" t="s">
        <v>78</v>
      </c>
      <c r="B461" s="654"/>
      <c r="C461" s="654"/>
      <c r="D461" s="654"/>
      <c r="E461" s="654"/>
      <c r="F461" s="654"/>
      <c r="G461" s="654"/>
      <c r="H461" s="654"/>
      <c r="I461" s="654"/>
      <c r="J461" s="654"/>
      <c r="K461" s="654"/>
      <c r="L461" s="654"/>
      <c r="M461" s="654"/>
      <c r="N461" s="654"/>
      <c r="O461" s="654"/>
      <c r="P461" s="654"/>
      <c r="Q461" s="654"/>
      <c r="R461" s="654"/>
      <c r="S461" s="654"/>
      <c r="T461" s="654"/>
      <c r="U461" s="654"/>
      <c r="V461" s="654"/>
      <c r="W461" s="654"/>
      <c r="X461" s="654"/>
      <c r="Y461" s="654"/>
      <c r="Z461" s="654"/>
      <c r="AA461" s="66"/>
      <c r="AB461" s="66"/>
      <c r="AC461" s="80"/>
    </row>
    <row r="462" spans="1:68" ht="27" customHeight="1" x14ac:dyDescent="0.25">
      <c r="A462" s="63" t="s">
        <v>720</v>
      </c>
      <c r="B462" s="63" t="s">
        <v>721</v>
      </c>
      <c r="C462" s="36">
        <v>4301031349</v>
      </c>
      <c r="D462" s="655">
        <v>4680115883116</v>
      </c>
      <c r="E462" s="65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7"/>
      <c r="R462" s="657"/>
      <c r="S462" s="657"/>
      <c r="T462" s="65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 x14ac:dyDescent="0.25">
      <c r="A463" s="63" t="s">
        <v>723</v>
      </c>
      <c r="B463" s="63" t="s">
        <v>724</v>
      </c>
      <c r="C463" s="36">
        <v>4301031350</v>
      </c>
      <c r="D463" s="655">
        <v>4680115883093</v>
      </c>
      <c r="E463" s="65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7"/>
      <c r="R463" s="657"/>
      <c r="S463" s="657"/>
      <c r="T463" s="65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725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 x14ac:dyDescent="0.25">
      <c r="A464" s="63" t="s">
        <v>726</v>
      </c>
      <c r="B464" s="63" t="s">
        <v>727</v>
      </c>
      <c r="C464" s="36">
        <v>4301031353</v>
      </c>
      <c r="D464" s="655">
        <v>4680115883109</v>
      </c>
      <c r="E464" s="655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7"/>
      <c r="R464" s="657"/>
      <c r="S464" s="657"/>
      <c r="T464" s="65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728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customHeight="1" x14ac:dyDescent="0.25">
      <c r="A465" s="63" t="s">
        <v>729</v>
      </c>
      <c r="B465" s="63" t="s">
        <v>730</v>
      </c>
      <c r="C465" s="36">
        <v>4301031351</v>
      </c>
      <c r="D465" s="655">
        <v>4680115882072</v>
      </c>
      <c r="E465" s="655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7"/>
      <c r="R465" s="657"/>
      <c r="S465" s="657"/>
      <c r="T465" s="65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729</v>
      </c>
      <c r="B466" s="63" t="s">
        <v>731</v>
      </c>
      <c r="C466" s="36">
        <v>4301031419</v>
      </c>
      <c r="D466" s="655">
        <v>4680115882072</v>
      </c>
      <c r="E466" s="655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7"/>
      <c r="R466" s="657"/>
      <c r="S466" s="657"/>
      <c r="T466" s="65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722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732</v>
      </c>
      <c r="B467" s="63" t="s">
        <v>733</v>
      </c>
      <c r="C467" s="36">
        <v>4301031418</v>
      </c>
      <c r="D467" s="655">
        <v>4680115882102</v>
      </c>
      <c r="E467" s="65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7"/>
      <c r="R467" s="657"/>
      <c r="S467" s="657"/>
      <c r="T467" s="65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725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734</v>
      </c>
      <c r="B468" s="63" t="s">
        <v>735</v>
      </c>
      <c r="C468" s="36">
        <v>4301031417</v>
      </c>
      <c r="D468" s="655">
        <v>4680115882096</v>
      </c>
      <c r="E468" s="655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7"/>
      <c r="R468" s="657"/>
      <c r="S468" s="657"/>
      <c r="T468" s="65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728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662"/>
      <c r="B469" s="662"/>
      <c r="C469" s="662"/>
      <c r="D469" s="662"/>
      <c r="E469" s="662"/>
      <c r="F469" s="662"/>
      <c r="G469" s="662"/>
      <c r="H469" s="662"/>
      <c r="I469" s="662"/>
      <c r="J469" s="662"/>
      <c r="K469" s="662"/>
      <c r="L469" s="662"/>
      <c r="M469" s="662"/>
      <c r="N469" s="662"/>
      <c r="O469" s="663"/>
      <c r="P469" s="659" t="s">
        <v>40</v>
      </c>
      <c r="Q469" s="660"/>
      <c r="R469" s="660"/>
      <c r="S469" s="660"/>
      <c r="T469" s="660"/>
      <c r="U469" s="660"/>
      <c r="V469" s="661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62"/>
      <c r="B470" s="662"/>
      <c r="C470" s="662"/>
      <c r="D470" s="662"/>
      <c r="E470" s="662"/>
      <c r="F470" s="662"/>
      <c r="G470" s="662"/>
      <c r="H470" s="662"/>
      <c r="I470" s="662"/>
      <c r="J470" s="662"/>
      <c r="K470" s="662"/>
      <c r="L470" s="662"/>
      <c r="M470" s="662"/>
      <c r="N470" s="662"/>
      <c r="O470" s="663"/>
      <c r="P470" s="659" t="s">
        <v>40</v>
      </c>
      <c r="Q470" s="660"/>
      <c r="R470" s="660"/>
      <c r="S470" s="660"/>
      <c r="T470" s="660"/>
      <c r="U470" s="660"/>
      <c r="V470" s="661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customHeight="1" x14ac:dyDescent="0.25">
      <c r="A471" s="654" t="s">
        <v>85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66"/>
      <c r="AB471" s="66"/>
      <c r="AC471" s="80"/>
    </row>
    <row r="472" spans="1:68" ht="16.5" customHeight="1" x14ac:dyDescent="0.25">
      <c r="A472" s="63" t="s">
        <v>736</v>
      </c>
      <c r="B472" s="63" t="s">
        <v>737</v>
      </c>
      <c r="C472" s="36">
        <v>4301051232</v>
      </c>
      <c r="D472" s="655">
        <v>4607091383409</v>
      </c>
      <c r="E472" s="65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7"/>
      <c r="R472" s="657"/>
      <c r="S472" s="657"/>
      <c r="T472" s="65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738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 x14ac:dyDescent="0.25">
      <c r="A473" s="63" t="s">
        <v>739</v>
      </c>
      <c r="B473" s="63" t="s">
        <v>740</v>
      </c>
      <c r="C473" s="36">
        <v>4301051233</v>
      </c>
      <c r="D473" s="655">
        <v>4607091383416</v>
      </c>
      <c r="E473" s="655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7"/>
      <c r="R473" s="657"/>
      <c r="S473" s="657"/>
      <c r="T473" s="65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741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742</v>
      </c>
      <c r="B474" s="63" t="s">
        <v>743</v>
      </c>
      <c r="C474" s="36">
        <v>4301051064</v>
      </c>
      <c r="D474" s="655">
        <v>4680115883536</v>
      </c>
      <c r="E474" s="655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7"/>
      <c r="R474" s="657"/>
      <c r="S474" s="657"/>
      <c r="T474" s="65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744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62"/>
      <c r="B475" s="662"/>
      <c r="C475" s="662"/>
      <c r="D475" s="662"/>
      <c r="E475" s="662"/>
      <c r="F475" s="662"/>
      <c r="G475" s="662"/>
      <c r="H475" s="662"/>
      <c r="I475" s="662"/>
      <c r="J475" s="662"/>
      <c r="K475" s="662"/>
      <c r="L475" s="662"/>
      <c r="M475" s="662"/>
      <c r="N475" s="662"/>
      <c r="O475" s="663"/>
      <c r="P475" s="659" t="s">
        <v>40</v>
      </c>
      <c r="Q475" s="660"/>
      <c r="R475" s="660"/>
      <c r="S475" s="660"/>
      <c r="T475" s="660"/>
      <c r="U475" s="660"/>
      <c r="V475" s="661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662"/>
      <c r="B476" s="662"/>
      <c r="C476" s="662"/>
      <c r="D476" s="662"/>
      <c r="E476" s="662"/>
      <c r="F476" s="662"/>
      <c r="G476" s="662"/>
      <c r="H476" s="662"/>
      <c r="I476" s="662"/>
      <c r="J476" s="662"/>
      <c r="K476" s="662"/>
      <c r="L476" s="662"/>
      <c r="M476" s="662"/>
      <c r="N476" s="662"/>
      <c r="O476" s="663"/>
      <c r="P476" s="659" t="s">
        <v>40</v>
      </c>
      <c r="Q476" s="660"/>
      <c r="R476" s="660"/>
      <c r="S476" s="660"/>
      <c r="T476" s="660"/>
      <c r="U476" s="660"/>
      <c r="V476" s="661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 x14ac:dyDescent="0.2">
      <c r="A477" s="652" t="s">
        <v>745</v>
      </c>
      <c r="B477" s="652"/>
      <c r="C477" s="652"/>
      <c r="D477" s="652"/>
      <c r="E477" s="652"/>
      <c r="F477" s="652"/>
      <c r="G477" s="652"/>
      <c r="H477" s="652"/>
      <c r="I477" s="652"/>
      <c r="J477" s="652"/>
      <c r="K477" s="652"/>
      <c r="L477" s="652"/>
      <c r="M477" s="652"/>
      <c r="N477" s="652"/>
      <c r="O477" s="652"/>
      <c r="P477" s="652"/>
      <c r="Q477" s="652"/>
      <c r="R477" s="652"/>
      <c r="S477" s="652"/>
      <c r="T477" s="652"/>
      <c r="U477" s="652"/>
      <c r="V477" s="652"/>
      <c r="W477" s="652"/>
      <c r="X477" s="652"/>
      <c r="Y477" s="652"/>
      <c r="Z477" s="652"/>
      <c r="AA477" s="54"/>
      <c r="AB477" s="54"/>
      <c r="AC477" s="54"/>
    </row>
    <row r="478" spans="1:68" ht="16.5" customHeight="1" x14ac:dyDescent="0.25">
      <c r="A478" s="653" t="s">
        <v>745</v>
      </c>
      <c r="B478" s="653"/>
      <c r="C478" s="653"/>
      <c r="D478" s="653"/>
      <c r="E478" s="653"/>
      <c r="F478" s="653"/>
      <c r="G478" s="653"/>
      <c r="H478" s="653"/>
      <c r="I478" s="653"/>
      <c r="J478" s="653"/>
      <c r="K478" s="653"/>
      <c r="L478" s="653"/>
      <c r="M478" s="653"/>
      <c r="N478" s="653"/>
      <c r="O478" s="653"/>
      <c r="P478" s="653"/>
      <c r="Q478" s="653"/>
      <c r="R478" s="653"/>
      <c r="S478" s="653"/>
      <c r="T478" s="653"/>
      <c r="U478" s="653"/>
      <c r="V478" s="653"/>
      <c r="W478" s="653"/>
      <c r="X478" s="653"/>
      <c r="Y478" s="653"/>
      <c r="Z478" s="653"/>
      <c r="AA478" s="65"/>
      <c r="AB478" s="65"/>
      <c r="AC478" s="79"/>
    </row>
    <row r="479" spans="1:68" ht="14.25" customHeight="1" x14ac:dyDescent="0.25">
      <c r="A479" s="654" t="s">
        <v>114</v>
      </c>
      <c r="B479" s="654"/>
      <c r="C479" s="654"/>
      <c r="D479" s="654"/>
      <c r="E479" s="654"/>
      <c r="F479" s="654"/>
      <c r="G479" s="654"/>
      <c r="H479" s="654"/>
      <c r="I479" s="654"/>
      <c r="J479" s="654"/>
      <c r="K479" s="654"/>
      <c r="L479" s="654"/>
      <c r="M479" s="654"/>
      <c r="N479" s="654"/>
      <c r="O479" s="654"/>
      <c r="P479" s="654"/>
      <c r="Q479" s="654"/>
      <c r="R479" s="654"/>
      <c r="S479" s="654"/>
      <c r="T479" s="654"/>
      <c r="U479" s="654"/>
      <c r="V479" s="654"/>
      <c r="W479" s="654"/>
      <c r="X479" s="654"/>
      <c r="Y479" s="654"/>
      <c r="Z479" s="654"/>
      <c r="AA479" s="66"/>
      <c r="AB479" s="66"/>
      <c r="AC479" s="80"/>
    </row>
    <row r="480" spans="1:68" ht="27" customHeight="1" x14ac:dyDescent="0.25">
      <c r="A480" s="63" t="s">
        <v>746</v>
      </c>
      <c r="B480" s="63" t="s">
        <v>747</v>
      </c>
      <c r="C480" s="36">
        <v>4301011763</v>
      </c>
      <c r="D480" s="655">
        <v>4640242181011</v>
      </c>
      <c r="E480" s="655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6" t="s">
        <v>748</v>
      </c>
      <c r="Q480" s="657"/>
      <c r="R480" s="657"/>
      <c r="S480" s="657"/>
      <c r="T480" s="658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749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750</v>
      </c>
      <c r="B481" s="63" t="s">
        <v>751</v>
      </c>
      <c r="C481" s="36">
        <v>4301011585</v>
      </c>
      <c r="D481" s="655">
        <v>4640242180441</v>
      </c>
      <c r="E481" s="655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7" t="s">
        <v>752</v>
      </c>
      <c r="Q481" s="657"/>
      <c r="R481" s="657"/>
      <c r="S481" s="657"/>
      <c r="T481" s="658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753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754</v>
      </c>
      <c r="B482" s="63" t="s">
        <v>755</v>
      </c>
      <c r="C482" s="36">
        <v>4301011584</v>
      </c>
      <c r="D482" s="655">
        <v>4640242180564</v>
      </c>
      <c r="E482" s="655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8" t="s">
        <v>756</v>
      </c>
      <c r="Q482" s="657"/>
      <c r="R482" s="657"/>
      <c r="S482" s="657"/>
      <c r="T482" s="658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62"/>
      <c r="B483" s="662"/>
      <c r="C483" s="662"/>
      <c r="D483" s="662"/>
      <c r="E483" s="662"/>
      <c r="F483" s="662"/>
      <c r="G483" s="662"/>
      <c r="H483" s="662"/>
      <c r="I483" s="662"/>
      <c r="J483" s="662"/>
      <c r="K483" s="662"/>
      <c r="L483" s="662"/>
      <c r="M483" s="662"/>
      <c r="N483" s="662"/>
      <c r="O483" s="663"/>
      <c r="P483" s="659" t="s">
        <v>40</v>
      </c>
      <c r="Q483" s="660"/>
      <c r="R483" s="660"/>
      <c r="S483" s="660"/>
      <c r="T483" s="660"/>
      <c r="U483" s="660"/>
      <c r="V483" s="661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62"/>
      <c r="B484" s="662"/>
      <c r="C484" s="662"/>
      <c r="D484" s="662"/>
      <c r="E484" s="662"/>
      <c r="F484" s="662"/>
      <c r="G484" s="662"/>
      <c r="H484" s="662"/>
      <c r="I484" s="662"/>
      <c r="J484" s="662"/>
      <c r="K484" s="662"/>
      <c r="L484" s="662"/>
      <c r="M484" s="662"/>
      <c r="N484" s="662"/>
      <c r="O484" s="663"/>
      <c r="P484" s="659" t="s">
        <v>40</v>
      </c>
      <c r="Q484" s="660"/>
      <c r="R484" s="660"/>
      <c r="S484" s="660"/>
      <c r="T484" s="660"/>
      <c r="U484" s="660"/>
      <c r="V484" s="661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customHeight="1" x14ac:dyDescent="0.25">
      <c r="A485" s="654" t="s">
        <v>150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66"/>
      <c r="AB485" s="66"/>
      <c r="AC485" s="80"/>
    </row>
    <row r="486" spans="1:68" ht="27" customHeight="1" x14ac:dyDescent="0.25">
      <c r="A486" s="63" t="s">
        <v>758</v>
      </c>
      <c r="B486" s="63" t="s">
        <v>759</v>
      </c>
      <c r="C486" s="36">
        <v>4301020269</v>
      </c>
      <c r="D486" s="655">
        <v>4640242180519</v>
      </c>
      <c r="E486" s="655"/>
      <c r="F486" s="62">
        <v>1.35</v>
      </c>
      <c r="G486" s="37">
        <v>8</v>
      </c>
      <c r="H486" s="62">
        <v>10.8</v>
      </c>
      <c r="I486" s="62">
        <v>11.234999999999999</v>
      </c>
      <c r="J486" s="37">
        <v>64</v>
      </c>
      <c r="K486" s="37" t="s">
        <v>119</v>
      </c>
      <c r="L486" s="37" t="s">
        <v>45</v>
      </c>
      <c r="M486" s="38" t="s">
        <v>89</v>
      </c>
      <c r="N486" s="38"/>
      <c r="O486" s="37">
        <v>50</v>
      </c>
      <c r="P486" s="899" t="s">
        <v>760</v>
      </c>
      <c r="Q486" s="657"/>
      <c r="R486" s="657"/>
      <c r="S486" s="657"/>
      <c r="T486" s="65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758</v>
      </c>
      <c r="B487" s="63" t="s">
        <v>762</v>
      </c>
      <c r="C487" s="36">
        <v>4301020400</v>
      </c>
      <c r="D487" s="655">
        <v>4640242180519</v>
      </c>
      <c r="E487" s="655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900" t="s">
        <v>763</v>
      </c>
      <c r="Q487" s="657"/>
      <c r="R487" s="657"/>
      <c r="S487" s="657"/>
      <c r="T487" s="65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764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765</v>
      </c>
      <c r="B488" s="63" t="s">
        <v>766</v>
      </c>
      <c r="C488" s="36">
        <v>4301020260</v>
      </c>
      <c r="D488" s="655">
        <v>4640242180526</v>
      </c>
      <c r="E488" s="655"/>
      <c r="F488" s="62">
        <v>1.8</v>
      </c>
      <c r="G488" s="37">
        <v>6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901" t="s">
        <v>767</v>
      </c>
      <c r="Q488" s="657"/>
      <c r="R488" s="657"/>
      <c r="S488" s="657"/>
      <c r="T488" s="658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761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768</v>
      </c>
      <c r="B489" s="63" t="s">
        <v>769</v>
      </c>
      <c r="C489" s="36">
        <v>4301020295</v>
      </c>
      <c r="D489" s="655">
        <v>4640242181363</v>
      </c>
      <c r="E489" s="655"/>
      <c r="F489" s="62">
        <v>0.4</v>
      </c>
      <c r="G489" s="37">
        <v>10</v>
      </c>
      <c r="H489" s="62">
        <v>4</v>
      </c>
      <c r="I489" s="62">
        <v>4.21</v>
      </c>
      <c r="J489" s="37">
        <v>132</v>
      </c>
      <c r="K489" s="37" t="s">
        <v>122</v>
      </c>
      <c r="L489" s="37" t="s">
        <v>45</v>
      </c>
      <c r="M489" s="38" t="s">
        <v>118</v>
      </c>
      <c r="N489" s="38"/>
      <c r="O489" s="37">
        <v>50</v>
      </c>
      <c r="P489" s="902" t="s">
        <v>770</v>
      </c>
      <c r="Q489" s="657"/>
      <c r="R489" s="657"/>
      <c r="S489" s="657"/>
      <c r="T489" s="65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62"/>
      <c r="B490" s="662"/>
      <c r="C490" s="662"/>
      <c r="D490" s="662"/>
      <c r="E490" s="662"/>
      <c r="F490" s="662"/>
      <c r="G490" s="662"/>
      <c r="H490" s="662"/>
      <c r="I490" s="662"/>
      <c r="J490" s="662"/>
      <c r="K490" s="662"/>
      <c r="L490" s="662"/>
      <c r="M490" s="662"/>
      <c r="N490" s="662"/>
      <c r="O490" s="663"/>
      <c r="P490" s="659" t="s">
        <v>40</v>
      </c>
      <c r="Q490" s="660"/>
      <c r="R490" s="660"/>
      <c r="S490" s="660"/>
      <c r="T490" s="660"/>
      <c r="U490" s="660"/>
      <c r="V490" s="661"/>
      <c r="W490" s="42" t="s">
        <v>39</v>
      </c>
      <c r="X490" s="43">
        <f>IFERROR(X486/H486,"0")+IFERROR(X487/H487,"0")+IFERROR(X488/H488,"0")+IFERROR(X489/H489,"0")</f>
        <v>0</v>
      </c>
      <c r="Y490" s="43">
        <f>IFERROR(Y486/H486,"0")+IFERROR(Y487/H487,"0")+IFERROR(Y488/H488,"0")+IFERROR(Y489/H489,"0")</f>
        <v>0</v>
      </c>
      <c r="Z490" s="43">
        <f>IFERROR(IF(Z486="",0,Z486),"0")+IFERROR(IF(Z487="",0,Z487),"0")+IFERROR(IF(Z488="",0,Z488),"0")+IFERROR(IF(Z489="",0,Z489),"0")</f>
        <v>0</v>
      </c>
      <c r="AA490" s="67"/>
      <c r="AB490" s="67"/>
      <c r="AC490" s="67"/>
    </row>
    <row r="491" spans="1:68" x14ac:dyDescent="0.2">
      <c r="A491" s="662"/>
      <c r="B491" s="662"/>
      <c r="C491" s="662"/>
      <c r="D491" s="662"/>
      <c r="E491" s="662"/>
      <c r="F491" s="662"/>
      <c r="G491" s="662"/>
      <c r="H491" s="662"/>
      <c r="I491" s="662"/>
      <c r="J491" s="662"/>
      <c r="K491" s="662"/>
      <c r="L491" s="662"/>
      <c r="M491" s="662"/>
      <c r="N491" s="662"/>
      <c r="O491" s="663"/>
      <c r="P491" s="659" t="s">
        <v>40</v>
      </c>
      <c r="Q491" s="660"/>
      <c r="R491" s="660"/>
      <c r="S491" s="660"/>
      <c r="T491" s="660"/>
      <c r="U491" s="660"/>
      <c r="V491" s="661"/>
      <c r="W491" s="42" t="s">
        <v>0</v>
      </c>
      <c r="X491" s="43">
        <f>IFERROR(SUM(X486:X489),"0")</f>
        <v>0</v>
      </c>
      <c r="Y491" s="43">
        <f>IFERROR(SUM(Y486:Y489),"0")</f>
        <v>0</v>
      </c>
      <c r="Z491" s="42"/>
      <c r="AA491" s="67"/>
      <c r="AB491" s="67"/>
      <c r="AC491" s="67"/>
    </row>
    <row r="492" spans="1:68" ht="14.25" customHeight="1" x14ac:dyDescent="0.25">
      <c r="A492" s="654" t="s">
        <v>78</v>
      </c>
      <c r="B492" s="654"/>
      <c r="C492" s="654"/>
      <c r="D492" s="654"/>
      <c r="E492" s="654"/>
      <c r="F492" s="654"/>
      <c r="G492" s="654"/>
      <c r="H492" s="654"/>
      <c r="I492" s="654"/>
      <c r="J492" s="654"/>
      <c r="K492" s="654"/>
      <c r="L492" s="654"/>
      <c r="M492" s="654"/>
      <c r="N492" s="654"/>
      <c r="O492" s="654"/>
      <c r="P492" s="654"/>
      <c r="Q492" s="654"/>
      <c r="R492" s="654"/>
      <c r="S492" s="654"/>
      <c r="T492" s="654"/>
      <c r="U492" s="654"/>
      <c r="V492" s="654"/>
      <c r="W492" s="654"/>
      <c r="X492" s="654"/>
      <c r="Y492" s="654"/>
      <c r="Z492" s="654"/>
      <c r="AA492" s="66"/>
      <c r="AB492" s="66"/>
      <c r="AC492" s="80"/>
    </row>
    <row r="493" spans="1:68" ht="27" customHeight="1" x14ac:dyDescent="0.25">
      <c r="A493" s="63" t="s">
        <v>772</v>
      </c>
      <c r="B493" s="63" t="s">
        <v>773</v>
      </c>
      <c r="C493" s="36">
        <v>4301031280</v>
      </c>
      <c r="D493" s="655">
        <v>4640242180816</v>
      </c>
      <c r="E493" s="655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903" t="s">
        <v>774</v>
      </c>
      <c r="Q493" s="657"/>
      <c r="R493" s="657"/>
      <c r="S493" s="657"/>
      <c r="T493" s="658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775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776</v>
      </c>
      <c r="B494" s="63" t="s">
        <v>777</v>
      </c>
      <c r="C494" s="36">
        <v>4301031244</v>
      </c>
      <c r="D494" s="655">
        <v>4640242180595</v>
      </c>
      <c r="E494" s="655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4" t="s">
        <v>778</v>
      </c>
      <c r="Q494" s="657"/>
      <c r="R494" s="657"/>
      <c r="S494" s="657"/>
      <c r="T494" s="658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779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62"/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3"/>
      <c r="P495" s="659" t="s">
        <v>40</v>
      </c>
      <c r="Q495" s="660"/>
      <c r="R495" s="660"/>
      <c r="S495" s="660"/>
      <c r="T495" s="660"/>
      <c r="U495" s="660"/>
      <c r="V495" s="661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62"/>
      <c r="B496" s="662"/>
      <c r="C496" s="662"/>
      <c r="D496" s="662"/>
      <c r="E496" s="662"/>
      <c r="F496" s="662"/>
      <c r="G496" s="662"/>
      <c r="H496" s="662"/>
      <c r="I496" s="662"/>
      <c r="J496" s="662"/>
      <c r="K496" s="662"/>
      <c r="L496" s="662"/>
      <c r="M496" s="662"/>
      <c r="N496" s="662"/>
      <c r="O496" s="663"/>
      <c r="P496" s="659" t="s">
        <v>40</v>
      </c>
      <c r="Q496" s="660"/>
      <c r="R496" s="660"/>
      <c r="S496" s="660"/>
      <c r="T496" s="660"/>
      <c r="U496" s="660"/>
      <c r="V496" s="661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 x14ac:dyDescent="0.25">
      <c r="A497" s="654" t="s">
        <v>85</v>
      </c>
      <c r="B497" s="654"/>
      <c r="C497" s="654"/>
      <c r="D497" s="654"/>
      <c r="E497" s="654"/>
      <c r="F497" s="654"/>
      <c r="G497" s="654"/>
      <c r="H497" s="654"/>
      <c r="I497" s="654"/>
      <c r="J497" s="654"/>
      <c r="K497" s="654"/>
      <c r="L497" s="654"/>
      <c r="M497" s="654"/>
      <c r="N497" s="654"/>
      <c r="O497" s="654"/>
      <c r="P497" s="654"/>
      <c r="Q497" s="654"/>
      <c r="R497" s="654"/>
      <c r="S497" s="654"/>
      <c r="T497" s="654"/>
      <c r="U497" s="654"/>
      <c r="V497" s="654"/>
      <c r="W497" s="654"/>
      <c r="X497" s="654"/>
      <c r="Y497" s="654"/>
      <c r="Z497" s="654"/>
      <c r="AA497" s="66"/>
      <c r="AB497" s="66"/>
      <c r="AC497" s="80"/>
    </row>
    <row r="498" spans="1:68" ht="27" customHeight="1" x14ac:dyDescent="0.25">
      <c r="A498" s="63" t="s">
        <v>780</v>
      </c>
      <c r="B498" s="63" t="s">
        <v>781</v>
      </c>
      <c r="C498" s="36">
        <v>4301052046</v>
      </c>
      <c r="D498" s="655">
        <v>4640242180533</v>
      </c>
      <c r="E498" s="655"/>
      <c r="F498" s="62">
        <v>1.5</v>
      </c>
      <c r="G498" s="37">
        <v>6</v>
      </c>
      <c r="H498" s="62">
        <v>9</v>
      </c>
      <c r="I498" s="62">
        <v>9.5190000000000001</v>
      </c>
      <c r="J498" s="37">
        <v>64</v>
      </c>
      <c r="K498" s="37" t="s">
        <v>119</v>
      </c>
      <c r="L498" s="37" t="s">
        <v>45</v>
      </c>
      <c r="M498" s="38" t="s">
        <v>105</v>
      </c>
      <c r="N498" s="38"/>
      <c r="O498" s="37">
        <v>45</v>
      </c>
      <c r="P498" s="905" t="s">
        <v>782</v>
      </c>
      <c r="Q498" s="657"/>
      <c r="R498" s="657"/>
      <c r="S498" s="657"/>
      <c r="T498" s="658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783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780</v>
      </c>
      <c r="B499" s="63" t="s">
        <v>784</v>
      </c>
      <c r="C499" s="36">
        <v>4301051887</v>
      </c>
      <c r="D499" s="655">
        <v>4640242180533</v>
      </c>
      <c r="E499" s="655"/>
      <c r="F499" s="62">
        <v>1.3</v>
      </c>
      <c r="G499" s="37">
        <v>6</v>
      </c>
      <c r="H499" s="62">
        <v>7.8</v>
      </c>
      <c r="I499" s="62">
        <v>8.3190000000000008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45</v>
      </c>
      <c r="P499" s="906" t="s">
        <v>782</v>
      </c>
      <c r="Q499" s="657"/>
      <c r="R499" s="657"/>
      <c r="S499" s="657"/>
      <c r="T499" s="65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783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62"/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3"/>
      <c r="P500" s="659" t="s">
        <v>40</v>
      </c>
      <c r="Q500" s="660"/>
      <c r="R500" s="660"/>
      <c r="S500" s="660"/>
      <c r="T500" s="660"/>
      <c r="U500" s="660"/>
      <c r="V500" s="661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662"/>
      <c r="B501" s="662"/>
      <c r="C501" s="662"/>
      <c r="D501" s="662"/>
      <c r="E501" s="662"/>
      <c r="F501" s="662"/>
      <c r="G501" s="662"/>
      <c r="H501" s="662"/>
      <c r="I501" s="662"/>
      <c r="J501" s="662"/>
      <c r="K501" s="662"/>
      <c r="L501" s="662"/>
      <c r="M501" s="662"/>
      <c r="N501" s="662"/>
      <c r="O501" s="663"/>
      <c r="P501" s="659" t="s">
        <v>40</v>
      </c>
      <c r="Q501" s="660"/>
      <c r="R501" s="660"/>
      <c r="S501" s="660"/>
      <c r="T501" s="660"/>
      <c r="U501" s="660"/>
      <c r="V501" s="661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customHeight="1" x14ac:dyDescent="0.25">
      <c r="A502" s="654" t="s">
        <v>185</v>
      </c>
      <c r="B502" s="654"/>
      <c r="C502" s="654"/>
      <c r="D502" s="654"/>
      <c r="E502" s="654"/>
      <c r="F502" s="654"/>
      <c r="G502" s="654"/>
      <c r="H502" s="654"/>
      <c r="I502" s="654"/>
      <c r="J502" s="654"/>
      <c r="K502" s="654"/>
      <c r="L502" s="654"/>
      <c r="M502" s="654"/>
      <c r="N502" s="654"/>
      <c r="O502" s="654"/>
      <c r="P502" s="654"/>
      <c r="Q502" s="654"/>
      <c r="R502" s="654"/>
      <c r="S502" s="654"/>
      <c r="T502" s="654"/>
      <c r="U502" s="654"/>
      <c r="V502" s="654"/>
      <c r="W502" s="654"/>
      <c r="X502" s="654"/>
      <c r="Y502" s="654"/>
      <c r="Z502" s="654"/>
      <c r="AA502" s="66"/>
      <c r="AB502" s="66"/>
      <c r="AC502" s="80"/>
    </row>
    <row r="503" spans="1:68" ht="27" customHeight="1" x14ac:dyDescent="0.25">
      <c r="A503" s="63" t="s">
        <v>785</v>
      </c>
      <c r="B503" s="63" t="s">
        <v>786</v>
      </c>
      <c r="C503" s="36">
        <v>4301060485</v>
      </c>
      <c r="D503" s="655">
        <v>4640242180120</v>
      </c>
      <c r="E503" s="655"/>
      <c r="F503" s="62">
        <v>1.3</v>
      </c>
      <c r="G503" s="37">
        <v>6</v>
      </c>
      <c r="H503" s="62">
        <v>7.8</v>
      </c>
      <c r="I503" s="62">
        <v>8.2349999999999994</v>
      </c>
      <c r="J503" s="37">
        <v>64</v>
      </c>
      <c r="K503" s="37" t="s">
        <v>119</v>
      </c>
      <c r="L503" s="37" t="s">
        <v>45</v>
      </c>
      <c r="M503" s="38" t="s">
        <v>89</v>
      </c>
      <c r="N503" s="38"/>
      <c r="O503" s="37">
        <v>40</v>
      </c>
      <c r="P503" s="907" t="s">
        <v>787</v>
      </c>
      <c r="Q503" s="657"/>
      <c r="R503" s="657"/>
      <c r="S503" s="657"/>
      <c r="T503" s="658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788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785</v>
      </c>
      <c r="B504" s="63" t="s">
        <v>789</v>
      </c>
      <c r="C504" s="36">
        <v>4301060496</v>
      </c>
      <c r="D504" s="655">
        <v>4640242180120</v>
      </c>
      <c r="E504" s="655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105</v>
      </c>
      <c r="N504" s="38"/>
      <c r="O504" s="37">
        <v>40</v>
      </c>
      <c r="P504" s="908" t="s">
        <v>790</v>
      </c>
      <c r="Q504" s="657"/>
      <c r="R504" s="657"/>
      <c r="S504" s="657"/>
      <c r="T504" s="65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788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791</v>
      </c>
      <c r="B505" s="63" t="s">
        <v>792</v>
      </c>
      <c r="C505" s="36">
        <v>4301060486</v>
      </c>
      <c r="D505" s="655">
        <v>4640242180137</v>
      </c>
      <c r="E505" s="655"/>
      <c r="F505" s="62">
        <v>1.3</v>
      </c>
      <c r="G505" s="37">
        <v>6</v>
      </c>
      <c r="H505" s="62">
        <v>7.8</v>
      </c>
      <c r="I505" s="62">
        <v>8.2349999999999994</v>
      </c>
      <c r="J505" s="37">
        <v>64</v>
      </c>
      <c r="K505" s="37" t="s">
        <v>119</v>
      </c>
      <c r="L505" s="37" t="s">
        <v>45</v>
      </c>
      <c r="M505" s="38" t="s">
        <v>89</v>
      </c>
      <c r="N505" s="38"/>
      <c r="O505" s="37">
        <v>40</v>
      </c>
      <c r="P505" s="909" t="s">
        <v>793</v>
      </c>
      <c r="Q505" s="657"/>
      <c r="R505" s="657"/>
      <c r="S505" s="657"/>
      <c r="T505" s="658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794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 x14ac:dyDescent="0.25">
      <c r="A506" s="63" t="s">
        <v>791</v>
      </c>
      <c r="B506" s="63" t="s">
        <v>795</v>
      </c>
      <c r="C506" s="36">
        <v>4301060498</v>
      </c>
      <c r="D506" s="655">
        <v>4640242180137</v>
      </c>
      <c r="E506" s="655"/>
      <c r="F506" s="62">
        <v>1.5</v>
      </c>
      <c r="G506" s="37">
        <v>6</v>
      </c>
      <c r="H506" s="62">
        <v>9</v>
      </c>
      <c r="I506" s="62">
        <v>9.4350000000000005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40</v>
      </c>
      <c r="P506" s="910" t="s">
        <v>796</v>
      </c>
      <c r="Q506" s="657"/>
      <c r="R506" s="657"/>
      <c r="S506" s="657"/>
      <c r="T506" s="658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80" t="s">
        <v>794</v>
      </c>
      <c r="AG506" s="78"/>
      <c r="AJ506" s="84" t="s">
        <v>45</v>
      </c>
      <c r="AK506" s="84">
        <v>0</v>
      </c>
      <c r="BB506" s="58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x14ac:dyDescent="0.2">
      <c r="A507" s="662"/>
      <c r="B507" s="662"/>
      <c r="C507" s="662"/>
      <c r="D507" s="662"/>
      <c r="E507" s="662"/>
      <c r="F507" s="662"/>
      <c r="G507" s="662"/>
      <c r="H507" s="662"/>
      <c r="I507" s="662"/>
      <c r="J507" s="662"/>
      <c r="K507" s="662"/>
      <c r="L507" s="662"/>
      <c r="M507" s="662"/>
      <c r="N507" s="662"/>
      <c r="O507" s="663"/>
      <c r="P507" s="659" t="s">
        <v>40</v>
      </c>
      <c r="Q507" s="660"/>
      <c r="R507" s="660"/>
      <c r="S507" s="660"/>
      <c r="T507" s="660"/>
      <c r="U507" s="660"/>
      <c r="V507" s="661"/>
      <c r="W507" s="42" t="s">
        <v>39</v>
      </c>
      <c r="X507" s="43">
        <f>IFERROR(X503/H503,"0")+IFERROR(X504/H504,"0")+IFERROR(X505/H505,"0")+IFERROR(X506/H506,"0")</f>
        <v>0</v>
      </c>
      <c r="Y507" s="43">
        <f>IFERROR(Y503/H503,"0")+IFERROR(Y504/H504,"0")+IFERROR(Y505/H505,"0")+IFERROR(Y506/H506,"0")</f>
        <v>0</v>
      </c>
      <c r="Z507" s="43">
        <f>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x14ac:dyDescent="0.2">
      <c r="A508" s="662"/>
      <c r="B508" s="662"/>
      <c r="C508" s="662"/>
      <c r="D508" s="662"/>
      <c r="E508" s="662"/>
      <c r="F508" s="662"/>
      <c r="G508" s="662"/>
      <c r="H508" s="662"/>
      <c r="I508" s="662"/>
      <c r="J508" s="662"/>
      <c r="K508" s="662"/>
      <c r="L508" s="662"/>
      <c r="M508" s="662"/>
      <c r="N508" s="662"/>
      <c r="O508" s="663"/>
      <c r="P508" s="659" t="s">
        <v>40</v>
      </c>
      <c r="Q508" s="660"/>
      <c r="R508" s="660"/>
      <c r="S508" s="660"/>
      <c r="T508" s="660"/>
      <c r="U508" s="660"/>
      <c r="V508" s="661"/>
      <c r="W508" s="42" t="s">
        <v>0</v>
      </c>
      <c r="X508" s="43">
        <f>IFERROR(SUM(X503:X506),"0")</f>
        <v>0</v>
      </c>
      <c r="Y508" s="43">
        <f>IFERROR(SUM(Y503:Y506),"0")</f>
        <v>0</v>
      </c>
      <c r="Z508" s="42"/>
      <c r="AA508" s="67"/>
      <c r="AB508" s="67"/>
      <c r="AC508" s="67"/>
    </row>
    <row r="509" spans="1:68" ht="16.5" customHeight="1" x14ac:dyDescent="0.25">
      <c r="A509" s="653" t="s">
        <v>797</v>
      </c>
      <c r="B509" s="653"/>
      <c r="C509" s="653"/>
      <c r="D509" s="653"/>
      <c r="E509" s="653"/>
      <c r="F509" s="653"/>
      <c r="G509" s="653"/>
      <c r="H509" s="653"/>
      <c r="I509" s="653"/>
      <c r="J509" s="653"/>
      <c r="K509" s="653"/>
      <c r="L509" s="653"/>
      <c r="M509" s="653"/>
      <c r="N509" s="653"/>
      <c r="O509" s="653"/>
      <c r="P509" s="653"/>
      <c r="Q509" s="653"/>
      <c r="R509" s="653"/>
      <c r="S509" s="653"/>
      <c r="T509" s="653"/>
      <c r="U509" s="653"/>
      <c r="V509" s="653"/>
      <c r="W509" s="653"/>
      <c r="X509" s="653"/>
      <c r="Y509" s="653"/>
      <c r="Z509" s="653"/>
      <c r="AA509" s="65"/>
      <c r="AB509" s="65"/>
      <c r="AC509" s="79"/>
    </row>
    <row r="510" spans="1:68" ht="14.25" customHeight="1" x14ac:dyDescent="0.25">
      <c r="A510" s="654" t="s">
        <v>150</v>
      </c>
      <c r="B510" s="654"/>
      <c r="C510" s="654"/>
      <c r="D510" s="654"/>
      <c r="E510" s="654"/>
      <c r="F510" s="654"/>
      <c r="G510" s="654"/>
      <c r="H510" s="654"/>
      <c r="I510" s="654"/>
      <c r="J510" s="654"/>
      <c r="K510" s="654"/>
      <c r="L510" s="654"/>
      <c r="M510" s="654"/>
      <c r="N510" s="654"/>
      <c r="O510" s="654"/>
      <c r="P510" s="654"/>
      <c r="Q510" s="654"/>
      <c r="R510" s="654"/>
      <c r="S510" s="654"/>
      <c r="T510" s="654"/>
      <c r="U510" s="654"/>
      <c r="V510" s="654"/>
      <c r="W510" s="654"/>
      <c r="X510" s="654"/>
      <c r="Y510" s="654"/>
      <c r="Z510" s="654"/>
      <c r="AA510" s="66"/>
      <c r="AB510" s="66"/>
      <c r="AC510" s="80"/>
    </row>
    <row r="511" spans="1:68" ht="27" customHeight="1" x14ac:dyDescent="0.25">
      <c r="A511" s="63" t="s">
        <v>798</v>
      </c>
      <c r="B511" s="63" t="s">
        <v>799</v>
      </c>
      <c r="C511" s="36">
        <v>4301020314</v>
      </c>
      <c r="D511" s="655">
        <v>4640242180090</v>
      </c>
      <c r="E511" s="655"/>
      <c r="F511" s="62">
        <v>1.5</v>
      </c>
      <c r="G511" s="37">
        <v>8</v>
      </c>
      <c r="H511" s="62">
        <v>12</v>
      </c>
      <c r="I511" s="62">
        <v>12.435</v>
      </c>
      <c r="J511" s="37">
        <v>64</v>
      </c>
      <c r="K511" s="37" t="s">
        <v>119</v>
      </c>
      <c r="L511" s="37" t="s">
        <v>45</v>
      </c>
      <c r="M511" s="38" t="s">
        <v>118</v>
      </c>
      <c r="N511" s="38"/>
      <c r="O511" s="37">
        <v>50</v>
      </c>
      <c r="P511" s="911" t="s">
        <v>800</v>
      </c>
      <c r="Q511" s="657"/>
      <c r="R511" s="657"/>
      <c r="S511" s="657"/>
      <c r="T511" s="658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82" t="s">
        <v>801</v>
      </c>
      <c r="AG511" s="78"/>
      <c r="AJ511" s="84" t="s">
        <v>45</v>
      </c>
      <c r="AK511" s="84">
        <v>0</v>
      </c>
      <c r="BB511" s="58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662"/>
      <c r="B512" s="662"/>
      <c r="C512" s="662"/>
      <c r="D512" s="662"/>
      <c r="E512" s="662"/>
      <c r="F512" s="662"/>
      <c r="G512" s="662"/>
      <c r="H512" s="662"/>
      <c r="I512" s="662"/>
      <c r="J512" s="662"/>
      <c r="K512" s="662"/>
      <c r="L512" s="662"/>
      <c r="M512" s="662"/>
      <c r="N512" s="662"/>
      <c r="O512" s="663"/>
      <c r="P512" s="659" t="s">
        <v>40</v>
      </c>
      <c r="Q512" s="660"/>
      <c r="R512" s="660"/>
      <c r="S512" s="660"/>
      <c r="T512" s="660"/>
      <c r="U512" s="660"/>
      <c r="V512" s="661"/>
      <c r="W512" s="42" t="s">
        <v>39</v>
      </c>
      <c r="X512" s="43">
        <f>IFERROR(X511/H511,"0")</f>
        <v>0</v>
      </c>
      <c r="Y512" s="43">
        <f>IFERROR(Y511/H511,"0")</f>
        <v>0</v>
      </c>
      <c r="Z512" s="43">
        <f>IFERROR(IF(Z511="",0,Z511),"0")</f>
        <v>0</v>
      </c>
      <c r="AA512" s="67"/>
      <c r="AB512" s="67"/>
      <c r="AC512" s="67"/>
    </row>
    <row r="513" spans="1:32" x14ac:dyDescent="0.2">
      <c r="A513" s="662"/>
      <c r="B513" s="662"/>
      <c r="C513" s="662"/>
      <c r="D513" s="662"/>
      <c r="E513" s="662"/>
      <c r="F513" s="662"/>
      <c r="G513" s="662"/>
      <c r="H513" s="662"/>
      <c r="I513" s="662"/>
      <c r="J513" s="662"/>
      <c r="K513" s="662"/>
      <c r="L513" s="662"/>
      <c r="M513" s="662"/>
      <c r="N513" s="662"/>
      <c r="O513" s="663"/>
      <c r="P513" s="659" t="s">
        <v>40</v>
      </c>
      <c r="Q513" s="660"/>
      <c r="R513" s="660"/>
      <c r="S513" s="660"/>
      <c r="T513" s="660"/>
      <c r="U513" s="660"/>
      <c r="V513" s="661"/>
      <c r="W513" s="42" t="s">
        <v>0</v>
      </c>
      <c r="X513" s="43">
        <f>IFERROR(SUM(X511:X511),"0")</f>
        <v>0</v>
      </c>
      <c r="Y513" s="43">
        <f>IFERROR(SUM(Y511:Y511),"0")</f>
        <v>0</v>
      </c>
      <c r="Z513" s="42"/>
      <c r="AA513" s="67"/>
      <c r="AB513" s="67"/>
      <c r="AC513" s="67"/>
    </row>
    <row r="514" spans="1:32" ht="15" customHeight="1" x14ac:dyDescent="0.2">
      <c r="A514" s="662"/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916"/>
      <c r="P514" s="913" t="s">
        <v>33</v>
      </c>
      <c r="Q514" s="914"/>
      <c r="R514" s="914"/>
      <c r="S514" s="914"/>
      <c r="T514" s="914"/>
      <c r="U514" s="914"/>
      <c r="V514" s="915"/>
      <c r="W514" s="42" t="s">
        <v>0</v>
      </c>
      <c r="X514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0</v>
      </c>
      <c r="Y514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0</v>
      </c>
      <c r="Z514" s="42"/>
      <c r="AA514" s="67"/>
      <c r="AB514" s="67"/>
      <c r="AC514" s="67"/>
    </row>
    <row r="515" spans="1:32" x14ac:dyDescent="0.2">
      <c r="A515" s="662"/>
      <c r="B515" s="662"/>
      <c r="C515" s="662"/>
      <c r="D515" s="662"/>
      <c r="E515" s="662"/>
      <c r="F515" s="662"/>
      <c r="G515" s="662"/>
      <c r="H515" s="662"/>
      <c r="I515" s="662"/>
      <c r="J515" s="662"/>
      <c r="K515" s="662"/>
      <c r="L515" s="662"/>
      <c r="M515" s="662"/>
      <c r="N515" s="662"/>
      <c r="O515" s="916"/>
      <c r="P515" s="913" t="s">
        <v>34</v>
      </c>
      <c r="Q515" s="914"/>
      <c r="R515" s="914"/>
      <c r="S515" s="914"/>
      <c r="T515" s="914"/>
      <c r="U515" s="914"/>
      <c r="V515" s="915"/>
      <c r="W515" s="42" t="s">
        <v>0</v>
      </c>
      <c r="X515" s="43">
        <f>IFERROR(SUM(BM22:BM511),"0")</f>
        <v>0</v>
      </c>
      <c r="Y515" s="43">
        <f>IFERROR(SUM(BN22:BN511),"0")</f>
        <v>0</v>
      </c>
      <c r="Z515" s="42"/>
      <c r="AA515" s="67"/>
      <c r="AB515" s="67"/>
      <c r="AC515" s="67"/>
    </row>
    <row r="516" spans="1:32" x14ac:dyDescent="0.2">
      <c r="A516" s="662"/>
      <c r="B516" s="662"/>
      <c r="C516" s="662"/>
      <c r="D516" s="662"/>
      <c r="E516" s="662"/>
      <c r="F516" s="662"/>
      <c r="G516" s="662"/>
      <c r="H516" s="662"/>
      <c r="I516" s="662"/>
      <c r="J516" s="662"/>
      <c r="K516" s="662"/>
      <c r="L516" s="662"/>
      <c r="M516" s="662"/>
      <c r="N516" s="662"/>
      <c r="O516" s="916"/>
      <c r="P516" s="913" t="s">
        <v>35</v>
      </c>
      <c r="Q516" s="914"/>
      <c r="R516" s="914"/>
      <c r="S516" s="914"/>
      <c r="T516" s="914"/>
      <c r="U516" s="914"/>
      <c r="V516" s="915"/>
      <c r="W516" s="42" t="s">
        <v>20</v>
      </c>
      <c r="X516" s="44">
        <f>ROUNDUP(SUM(BO22:BO511),0)</f>
        <v>0</v>
      </c>
      <c r="Y516" s="44">
        <f>ROUNDUP(SUM(BP22:BP511),0)</f>
        <v>0</v>
      </c>
      <c r="Z516" s="42"/>
      <c r="AA516" s="67"/>
      <c r="AB516" s="67"/>
      <c r="AC516" s="67"/>
    </row>
    <row r="517" spans="1:32" x14ac:dyDescent="0.2">
      <c r="A517" s="662"/>
      <c r="B517" s="662"/>
      <c r="C517" s="662"/>
      <c r="D517" s="662"/>
      <c r="E517" s="662"/>
      <c r="F517" s="662"/>
      <c r="G517" s="662"/>
      <c r="H517" s="662"/>
      <c r="I517" s="662"/>
      <c r="J517" s="662"/>
      <c r="K517" s="662"/>
      <c r="L517" s="662"/>
      <c r="M517" s="662"/>
      <c r="N517" s="662"/>
      <c r="O517" s="916"/>
      <c r="P517" s="913" t="s">
        <v>36</v>
      </c>
      <c r="Q517" s="914"/>
      <c r="R517" s="914"/>
      <c r="S517" s="914"/>
      <c r="T517" s="914"/>
      <c r="U517" s="914"/>
      <c r="V517" s="915"/>
      <c r="W517" s="42" t="s">
        <v>0</v>
      </c>
      <c r="X517" s="43">
        <f>GrossWeightTotal+PalletQtyTotal*25</f>
        <v>0</v>
      </c>
      <c r="Y517" s="43">
        <f>GrossWeightTotalR+PalletQtyTotalR*25</f>
        <v>0</v>
      </c>
      <c r="Z517" s="42"/>
      <c r="AA517" s="67"/>
      <c r="AB517" s="67"/>
      <c r="AC517" s="67"/>
    </row>
    <row r="518" spans="1:32" x14ac:dyDescent="0.2">
      <c r="A518" s="662"/>
      <c r="B518" s="662"/>
      <c r="C518" s="662"/>
      <c r="D518" s="662"/>
      <c r="E518" s="662"/>
      <c r="F518" s="662"/>
      <c r="G518" s="662"/>
      <c r="H518" s="662"/>
      <c r="I518" s="662"/>
      <c r="J518" s="662"/>
      <c r="K518" s="662"/>
      <c r="L518" s="662"/>
      <c r="M518" s="662"/>
      <c r="N518" s="662"/>
      <c r="O518" s="916"/>
      <c r="P518" s="913" t="s">
        <v>37</v>
      </c>
      <c r="Q518" s="914"/>
      <c r="R518" s="914"/>
      <c r="S518" s="914"/>
      <c r="T518" s="914"/>
      <c r="U518" s="914"/>
      <c r="V518" s="915"/>
      <c r="W518" s="42" t="s">
        <v>20</v>
      </c>
      <c r="X518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0</v>
      </c>
      <c r="Y518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0</v>
      </c>
      <c r="Z518" s="42"/>
      <c r="AA518" s="67"/>
      <c r="AB518" s="67"/>
      <c r="AC518" s="67"/>
    </row>
    <row r="519" spans="1:32" ht="14.25" x14ac:dyDescent="0.2">
      <c r="A519" s="662"/>
      <c r="B519" s="662"/>
      <c r="C519" s="662"/>
      <c r="D519" s="662"/>
      <c r="E519" s="662"/>
      <c r="F519" s="662"/>
      <c r="G519" s="662"/>
      <c r="H519" s="662"/>
      <c r="I519" s="662"/>
      <c r="J519" s="662"/>
      <c r="K519" s="662"/>
      <c r="L519" s="662"/>
      <c r="M519" s="662"/>
      <c r="N519" s="662"/>
      <c r="O519" s="916"/>
      <c r="P519" s="913" t="s">
        <v>38</v>
      </c>
      <c r="Q519" s="914"/>
      <c r="R519" s="914"/>
      <c r="S519" s="914"/>
      <c r="T519" s="914"/>
      <c r="U519" s="914"/>
      <c r="V519" s="915"/>
      <c r="W519" s="45" t="s">
        <v>51</v>
      </c>
      <c r="X519" s="42"/>
      <c r="Y519" s="42"/>
      <c r="Z519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0</v>
      </c>
      <c r="AA519" s="67"/>
      <c r="AB519" s="67"/>
      <c r="AC519" s="67"/>
    </row>
    <row r="520" spans="1:32" ht="13.5" thickBot="1" x14ac:dyDescent="0.25"/>
    <row r="521" spans="1:32" ht="27" thickTop="1" thickBot="1" x14ac:dyDescent="0.25">
      <c r="A521" s="46" t="s">
        <v>9</v>
      </c>
      <c r="B521" s="85" t="s">
        <v>77</v>
      </c>
      <c r="C521" s="912" t="s">
        <v>112</v>
      </c>
      <c r="D521" s="912" t="s">
        <v>112</v>
      </c>
      <c r="E521" s="912" t="s">
        <v>112</v>
      </c>
      <c r="F521" s="912" t="s">
        <v>112</v>
      </c>
      <c r="G521" s="912" t="s">
        <v>112</v>
      </c>
      <c r="H521" s="912" t="s">
        <v>112</v>
      </c>
      <c r="I521" s="912" t="s">
        <v>274</v>
      </c>
      <c r="J521" s="912" t="s">
        <v>274</v>
      </c>
      <c r="K521" s="912" t="s">
        <v>274</v>
      </c>
      <c r="L521" s="912" t="s">
        <v>274</v>
      </c>
      <c r="M521" s="912" t="s">
        <v>274</v>
      </c>
      <c r="N521" s="917"/>
      <c r="O521" s="912" t="s">
        <v>274</v>
      </c>
      <c r="P521" s="912" t="s">
        <v>274</v>
      </c>
      <c r="Q521" s="912" t="s">
        <v>274</v>
      </c>
      <c r="R521" s="912" t="s">
        <v>274</v>
      </c>
      <c r="S521" s="912" t="s">
        <v>274</v>
      </c>
      <c r="T521" s="912" t="s">
        <v>566</v>
      </c>
      <c r="U521" s="912" t="s">
        <v>566</v>
      </c>
      <c r="V521" s="912" t="s">
        <v>623</v>
      </c>
      <c r="W521" s="912" t="s">
        <v>623</v>
      </c>
      <c r="X521" s="912" t="s">
        <v>623</v>
      </c>
      <c r="Y521" s="912" t="s">
        <v>623</v>
      </c>
      <c r="Z521" s="85" t="s">
        <v>682</v>
      </c>
      <c r="AA521" s="912" t="s">
        <v>745</v>
      </c>
      <c r="AB521" s="912" t="s">
        <v>745</v>
      </c>
      <c r="AC521" s="60"/>
      <c r="AF521" s="1"/>
    </row>
    <row r="522" spans="1:32" ht="14.25" customHeight="1" thickTop="1" x14ac:dyDescent="0.2">
      <c r="A522" s="918" t="s">
        <v>10</v>
      </c>
      <c r="B522" s="912" t="s">
        <v>77</v>
      </c>
      <c r="C522" s="912" t="s">
        <v>113</v>
      </c>
      <c r="D522" s="912" t="s">
        <v>130</v>
      </c>
      <c r="E522" s="912" t="s">
        <v>192</v>
      </c>
      <c r="F522" s="912" t="s">
        <v>215</v>
      </c>
      <c r="G522" s="912" t="s">
        <v>250</v>
      </c>
      <c r="H522" s="912" t="s">
        <v>112</v>
      </c>
      <c r="I522" s="912" t="s">
        <v>275</v>
      </c>
      <c r="J522" s="912" t="s">
        <v>315</v>
      </c>
      <c r="K522" s="912" t="s">
        <v>376</v>
      </c>
      <c r="L522" s="912" t="s">
        <v>419</v>
      </c>
      <c r="M522" s="912" t="s">
        <v>435</v>
      </c>
      <c r="N522" s="1"/>
      <c r="O522" s="912" t="s">
        <v>448</v>
      </c>
      <c r="P522" s="912" t="s">
        <v>458</v>
      </c>
      <c r="Q522" s="912" t="s">
        <v>465</v>
      </c>
      <c r="R522" s="912" t="s">
        <v>470</v>
      </c>
      <c r="S522" s="912" t="s">
        <v>556</v>
      </c>
      <c r="T522" s="912" t="s">
        <v>567</v>
      </c>
      <c r="U522" s="912" t="s">
        <v>601</v>
      </c>
      <c r="V522" s="912" t="s">
        <v>624</v>
      </c>
      <c r="W522" s="912" t="s">
        <v>656</v>
      </c>
      <c r="X522" s="912" t="s">
        <v>674</v>
      </c>
      <c r="Y522" s="912" t="s">
        <v>678</v>
      </c>
      <c r="Z522" s="912" t="s">
        <v>682</v>
      </c>
      <c r="AA522" s="912" t="s">
        <v>745</v>
      </c>
      <c r="AB522" s="912" t="s">
        <v>797</v>
      </c>
      <c r="AC522" s="60"/>
      <c r="AF522" s="1"/>
    </row>
    <row r="523" spans="1:32" ht="13.5" thickBot="1" x14ac:dyDescent="0.25">
      <c r="A523" s="919"/>
      <c r="B523" s="912"/>
      <c r="C523" s="912"/>
      <c r="D523" s="912"/>
      <c r="E523" s="912"/>
      <c r="F523" s="912"/>
      <c r="G523" s="912"/>
      <c r="H523" s="912"/>
      <c r="I523" s="912"/>
      <c r="J523" s="912"/>
      <c r="K523" s="912"/>
      <c r="L523" s="912"/>
      <c r="M523" s="912"/>
      <c r="N523" s="1"/>
      <c r="O523" s="912"/>
      <c r="P523" s="912"/>
      <c r="Q523" s="912"/>
      <c r="R523" s="912"/>
      <c r="S523" s="912"/>
      <c r="T523" s="912"/>
      <c r="U523" s="912"/>
      <c r="V523" s="912"/>
      <c r="W523" s="912"/>
      <c r="X523" s="912"/>
      <c r="Y523" s="912"/>
      <c r="Z523" s="912"/>
      <c r="AA523" s="912"/>
      <c r="AB523" s="912"/>
      <c r="AC523" s="60"/>
      <c r="AF523" s="1"/>
    </row>
    <row r="524" spans="1:32" ht="18" thickTop="1" thickBot="1" x14ac:dyDescent="0.25">
      <c r="A524" s="46" t="s">
        <v>13</v>
      </c>
      <c r="B524" s="52">
        <f>IFERROR(Y22*1,"0")+IFERROR(Y26*1,"0")+IFERROR(Y27*1,"0")+IFERROR(Y28*1,"0")+IFERROR(Y29*1,"0")+IFERROR(Y30*1,"0")+IFERROR(Y31*1,"0")+IFERROR(Y35*1,"0")</f>
        <v>0</v>
      </c>
      <c r="C524" s="52">
        <f>IFERROR(Y41*1,"0")+IFERROR(Y42*1,"0")+IFERROR(Y43*1,"0")+IFERROR(Y47*1,"0")</f>
        <v>0</v>
      </c>
      <c r="D524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4" s="52">
        <f>IFERROR(Y89*1,"0")+IFERROR(Y90*1,"0")+IFERROR(Y91*1,"0")+IFERROR(Y95*1,"0")+IFERROR(Y96*1,"0")+IFERROR(Y97*1,"0")+IFERROR(Y98*1,"0")+IFERROR(Y99*1,"0")+IFERROR(Y100*1,"0")</f>
        <v>0</v>
      </c>
      <c r="F524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4" s="52">
        <f>IFERROR(Y132*1,"0")+IFERROR(Y133*1,"0")+IFERROR(Y137*1,"0")+IFERROR(Y138*1,"0")+IFERROR(Y142*1,"0")+IFERROR(Y143*1,"0")</f>
        <v>0</v>
      </c>
      <c r="H524" s="52">
        <f>IFERROR(Y148*1,"0")+IFERROR(Y152*1,"0")+IFERROR(Y153*1,"0")+IFERROR(Y154*1,"0")</f>
        <v>0</v>
      </c>
      <c r="I524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2">
        <f>IFERROR(Y256*1,"0")+IFERROR(Y257*1,"0")+IFERROR(Y258*1,"0")+IFERROR(Y259*1,"0")+IFERROR(Y260*1,"0")</f>
        <v>0</v>
      </c>
      <c r="M524" s="52">
        <f>IFERROR(Y265*1,"0")+IFERROR(Y266*1,"0")+IFERROR(Y267*1,"0")+IFERROR(Y268*1,"0")</f>
        <v>0</v>
      </c>
      <c r="N524" s="1"/>
      <c r="O524" s="52">
        <f>IFERROR(Y273*1,"0")+IFERROR(Y274*1,"0")+IFERROR(Y275*1,"0")</f>
        <v>0</v>
      </c>
      <c r="P524" s="52">
        <f>IFERROR(Y280*1,"0")+IFERROR(Y284*1,"0")</f>
        <v>0</v>
      </c>
      <c r="Q524" s="52">
        <f>IFERROR(Y289*1,"0")</f>
        <v>0</v>
      </c>
      <c r="R524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4" s="52">
        <f>IFERROR(Y342*1,"0")+IFERROR(Y343*1,"0")+IFERROR(Y344*1,"0")</f>
        <v>0</v>
      </c>
      <c r="T524" s="52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4" s="52">
        <f>IFERROR(Y375*1,"0")+IFERROR(Y376*1,"0")+IFERROR(Y377*1,"0")+IFERROR(Y378*1,"0")+IFERROR(Y382*1,"0")+IFERROR(Y386*1,"0")+IFERROR(Y387*1,"0")+IFERROR(Y391*1,"0")</f>
        <v>0</v>
      </c>
      <c r="V524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2">
        <f>IFERROR(Y416*1,"0")+IFERROR(Y417*1,"0")+IFERROR(Y421*1,"0")+IFERROR(Y422*1,"0")+IFERROR(Y423*1,"0")+IFERROR(Y424*1,"0")</f>
        <v>0</v>
      </c>
      <c r="X524" s="52">
        <f>IFERROR(Y429*1,"0")</f>
        <v>0</v>
      </c>
      <c r="Y524" s="52">
        <f>IFERROR(Y434*1,"0")</f>
        <v>0</v>
      </c>
      <c r="Z524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4" s="52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2">
        <f>IFERROR(Y511*1,"0")</f>
        <v>0</v>
      </c>
      <c r="AC524" s="60"/>
      <c r="AF524" s="1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0">
    <mergeCell ref="Z522:Z523"/>
    <mergeCell ref="AA522:AA523"/>
    <mergeCell ref="AB522:AB523"/>
    <mergeCell ref="AA521:AB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K522:K523"/>
    <mergeCell ref="L522:L523"/>
    <mergeCell ref="M522:M523"/>
    <mergeCell ref="O522:O523"/>
    <mergeCell ref="P522:P523"/>
    <mergeCell ref="Q522:Q523"/>
    <mergeCell ref="R522:R523"/>
    <mergeCell ref="S522:S523"/>
    <mergeCell ref="T522:T523"/>
    <mergeCell ref="U522:U523"/>
    <mergeCell ref="V522:V523"/>
    <mergeCell ref="W522:W523"/>
    <mergeCell ref="X522:X523"/>
    <mergeCell ref="P514:V514"/>
    <mergeCell ref="A514:O519"/>
    <mergeCell ref="P515:V515"/>
    <mergeCell ref="P516:V516"/>
    <mergeCell ref="P517:V517"/>
    <mergeCell ref="P518:V518"/>
    <mergeCell ref="P519:V519"/>
    <mergeCell ref="C521:H521"/>
    <mergeCell ref="I521:S521"/>
    <mergeCell ref="T521:U521"/>
    <mergeCell ref="V521:Y521"/>
    <mergeCell ref="Y522:Y523"/>
    <mergeCell ref="P507:V507"/>
    <mergeCell ref="A507:O508"/>
    <mergeCell ref="P508:V508"/>
    <mergeCell ref="A509:Z509"/>
    <mergeCell ref="A510:Z510"/>
    <mergeCell ref="D511:E511"/>
    <mergeCell ref="P511:T511"/>
    <mergeCell ref="P512:V512"/>
    <mergeCell ref="A512:O513"/>
    <mergeCell ref="P513:V513"/>
    <mergeCell ref="A502:Z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3" t="s">
        <v>803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805</v>
      </c>
      <c r="D6" s="53" t="s">
        <v>806</v>
      </c>
      <c r="E6" s="53" t="s">
        <v>45</v>
      </c>
    </row>
    <row r="8" spans="2:8" x14ac:dyDescent="0.2">
      <c r="B8" s="53" t="s">
        <v>76</v>
      </c>
      <c r="C8" s="53" t="s">
        <v>805</v>
      </c>
      <c r="D8" s="53" t="s">
        <v>45</v>
      </c>
      <c r="E8" s="53" t="s">
        <v>45</v>
      </c>
    </row>
    <row r="10" spans="2:8" x14ac:dyDescent="0.2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2025-06-11T06:39:00Z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