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Ост КИ Ташкент\"/>
    </mc:Choice>
  </mc:AlternateContent>
  <xr:revisionPtr revIDLastSave="0" documentId="13_ncr:1_{A54B0E16-06AE-4374-95CE-296E28B8AA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AH7" i="1" s="1"/>
  <c r="Q8" i="1"/>
  <c r="U8" i="1" s="1"/>
  <c r="Q9" i="1"/>
  <c r="R9" i="1" s="1"/>
  <c r="AH9" i="1" s="1"/>
  <c r="Q10" i="1"/>
  <c r="V10" i="1" s="1"/>
  <c r="Q11" i="1"/>
  <c r="AH11" i="1" s="1"/>
  <c r="Q12" i="1"/>
  <c r="U12" i="1" s="1"/>
  <c r="Q13" i="1"/>
  <c r="R13" i="1" s="1"/>
  <c r="AH13" i="1" s="1"/>
  <c r="Q14" i="1"/>
  <c r="U14" i="1" s="1"/>
  <c r="Q15" i="1"/>
  <c r="AH15" i="1" s="1"/>
  <c r="Q16" i="1"/>
  <c r="U16" i="1" s="1"/>
  <c r="Q17" i="1"/>
  <c r="AH17" i="1" s="1"/>
  <c r="Q18" i="1"/>
  <c r="U18" i="1" s="1"/>
  <c r="Q19" i="1"/>
  <c r="AH19" i="1" s="1"/>
  <c r="Q20" i="1"/>
  <c r="R20" i="1" s="1"/>
  <c r="U20" i="1" s="1"/>
  <c r="Q21" i="1"/>
  <c r="R21" i="1" s="1"/>
  <c r="AH21" i="1" s="1"/>
  <c r="Q22" i="1"/>
  <c r="R22" i="1" s="1"/>
  <c r="U22" i="1" s="1"/>
  <c r="Q23" i="1"/>
  <c r="AH23" i="1" s="1"/>
  <c r="Q24" i="1"/>
  <c r="Q25" i="1"/>
  <c r="R25" i="1" s="1"/>
  <c r="AH25" i="1" s="1"/>
  <c r="Q26" i="1"/>
  <c r="R26" i="1" s="1"/>
  <c r="U26" i="1" s="1"/>
  <c r="Q27" i="1"/>
  <c r="R27" i="1" s="1"/>
  <c r="AH27" i="1" s="1"/>
  <c r="Q28" i="1"/>
  <c r="U28" i="1" s="1"/>
  <c r="Q29" i="1"/>
  <c r="R29" i="1" s="1"/>
  <c r="AH29" i="1" s="1"/>
  <c r="Q30" i="1"/>
  <c r="Q31" i="1"/>
  <c r="R31" i="1" s="1"/>
  <c r="AH31" i="1" s="1"/>
  <c r="Q32" i="1"/>
  <c r="R32" i="1" s="1"/>
  <c r="U32" i="1" s="1"/>
  <c r="Q33" i="1"/>
  <c r="Q34" i="1"/>
  <c r="V34" i="1" s="1"/>
  <c r="Q35" i="1"/>
  <c r="V35" i="1" s="1"/>
  <c r="Q36" i="1"/>
  <c r="V36" i="1" s="1"/>
  <c r="Q6" i="1"/>
  <c r="R6" i="1" s="1"/>
  <c r="U6" i="1" s="1"/>
  <c r="AH10" i="1"/>
  <c r="L10" i="1"/>
  <c r="L23" i="1"/>
  <c r="AH36" i="1"/>
  <c r="L36" i="1"/>
  <c r="AH35" i="1"/>
  <c r="L35" i="1"/>
  <c r="AH34" i="1"/>
  <c r="L34" i="1"/>
  <c r="L33" i="1"/>
  <c r="AH32" i="1"/>
  <c r="L32" i="1"/>
  <c r="L31" i="1"/>
  <c r="L30" i="1"/>
  <c r="L29" i="1"/>
  <c r="AH28" i="1"/>
  <c r="L28" i="1"/>
  <c r="L27" i="1"/>
  <c r="L26" i="1"/>
  <c r="L25" i="1"/>
  <c r="L24" i="1"/>
  <c r="AH22" i="1"/>
  <c r="L22" i="1"/>
  <c r="L21" i="1"/>
  <c r="L20" i="1"/>
  <c r="L19" i="1"/>
  <c r="AH18" i="1"/>
  <c r="L18" i="1"/>
  <c r="L17" i="1"/>
  <c r="AH16" i="1"/>
  <c r="L16" i="1"/>
  <c r="L15" i="1"/>
  <c r="AH14" i="1"/>
  <c r="L14" i="1"/>
  <c r="L13" i="1"/>
  <c r="AH12" i="1"/>
  <c r="L12" i="1"/>
  <c r="L11" i="1"/>
  <c r="L9" i="1"/>
  <c r="AH8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24" i="1" l="1"/>
  <c r="AH24" i="1" s="1"/>
  <c r="R33" i="1"/>
  <c r="AH33" i="1" s="1"/>
  <c r="R30" i="1"/>
  <c r="AH30" i="1" s="1"/>
  <c r="AH20" i="1"/>
  <c r="AH26" i="1"/>
  <c r="U34" i="1"/>
  <c r="U10" i="1"/>
  <c r="U36" i="1"/>
  <c r="V6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H6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9" i="1"/>
  <c r="V8" i="1"/>
  <c r="V7" i="1"/>
  <c r="Q5" i="1"/>
  <c r="L5" i="1"/>
  <c r="R5" i="1" l="1"/>
  <c r="AH5" i="1"/>
  <c r="U30" i="1"/>
  <c r="U24" i="1"/>
</calcChain>
</file>

<file path=xl/sharedStrings.xml><?xml version="1.0" encoding="utf-8"?>
<sst xmlns="http://schemas.openxmlformats.org/spreadsheetml/2006/main" count="148" uniqueCount="77">
  <si>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</si>
  <si>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</si>
  <si>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</si>
  <si>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</si>
  <si>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</si>
  <si>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</si>
  <si>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</si>
  <si>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</si>
  <si>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</si>
  <si>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</si>
  <si>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</si>
  <si>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</si>
  <si>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</si>
  <si>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</si>
  <si>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</si>
  <si>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</si>
  <si>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</si>
  <si>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</si>
  <si>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</si>
  <si>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</si>
  <si>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</si>
  <si>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</si>
  <si>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</si>
  <si>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</si>
  <si>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</si>
  <si>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</si>
  <si>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</si>
  <si>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</si>
  <si>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</si>
  <si>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</si>
  <si>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</si>
  <si>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</si>
  <si>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</si>
  <si>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</si>
  <si>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</si>
  <si>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</si>
  <si>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</si>
  <si>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</si>
  <si>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</si>
  <si>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</si>
  <si>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</si>
  <si>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</si>
  <si>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</si>
  <si>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</si>
  <si>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</si>
  <si>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</si>
  <si>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</si>
  <si>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02,09,25 завод не отгрузил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</si>
  <si>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</si>
  <si>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</si>
  <si>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</si>
  <si>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</si>
  <si>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</si>
  <si>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</si>
  <si>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Вывод из ассортимента с 06.10.25 (завод)</t>
  </si>
  <si>
    <t>6093 САЛЯМИ ИТАЛЬЯНСКАЯ с/к в/у 1/250 8шт_UZ</t>
  </si>
  <si>
    <t>6094 ЮБИЛЕЙНАЯ с/к в/у_UZ</t>
  </si>
  <si>
    <t>6095 ЮБИЛЕЙНАЯ с/к в/у 1/250 8шт_UZ</t>
  </si>
  <si>
    <t>Вывод из ассортимента с 26.09.25 (завод)</t>
  </si>
  <si>
    <t>6346 ФИЛЕЙНАЯ Папа может вар п/о 0.5кг_СНГ  ОСТАНКИНО</t>
  </si>
  <si>
    <t>6765 РУБЛЕНЫЕ сос ц/о мгс 0.36кг 6шт.  ОСТАНКИНО</t>
  </si>
  <si>
    <t>сертификация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</si>
  <si>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</si>
  <si>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</si>
  <si>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</si>
  <si>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</si>
  <si>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</si>
  <si>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7067 СОЧНЫЕ ПМ сос п/о мгс 0.41кг_СНГ_50с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</si>
  <si>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</si>
  <si>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</si>
  <si>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</si>
  <si>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</si>
  <si>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</si>
  <si>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</si>
  <si>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t>БОЯРСКАЯ ПМ п/к в/у 0.28кг_СНГ</t>
  </si>
  <si>
    <t>ГОВЯЖЬЯ Папа может вар п/о</t>
  </si>
  <si>
    <t>ГОВЯЖЬЯ Папа может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</si>
</sst>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3.71093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5442.69</v>
      </c>
      <c r="F5" s="4">
        <f>SUM(F6:F498)</f>
        <v>7181.3259999999991</v>
      </c>
      <c r="G5" s="9"/>
      <c r="H5" s="1"/>
      <c r="I5" s="1"/>
      <c r="J5" s="1"/>
      <c r="K5" s="4">
        <f>SUM(K6:K498)</f>
        <v>0</v>
      </c>
      <c r="L5" s="4">
        <f>SUM(L6:L498)</f>
        <v>5442.69</v>
      </c>
      <c r="M5" s="4">
        <f>SUM(M6:M498)</f>
        <v>0</v>
      </c>
      <c r="N5" s="4">
        <f>SUM(N6:N498)</f>
        <v>0</v>
      </c>
      <c r="O5" s="4">
        <f>SUM(O6:O498)</f>
        <v>5571</v>
      </c>
      <c r="P5" s="4">
        <f>SUM(P6:P498)</f>
        <v>7660</v>
      </c>
      <c r="Q5" s="4">
        <f>SUM(Q6:Q498)</f>
        <v>1088.5380000000002</v>
      </c>
      <c r="R5" s="4">
        <f>SUM(R6:R498)</f>
        <v>3553.4510000000005</v>
      </c>
      <c r="S5" s="4">
        <f>SUM(S6:S498)</f>
        <v>0</v>
      </c>
      <c r="T5" s="1"/>
      <c r="U5" s="1"/>
      <c r="V5" s="1"/>
      <c r="W5" s="4">
        <f>SUM(W6:W498)</f>
        <v>939.43639999999994</v>
      </c>
      <c r="X5" s="4">
        <f>SUM(X6:X498)</f>
        <v>1077.2595999999999</v>
      </c>
      <c r="Y5" s="4">
        <f>SUM(Y6:Y498)</f>
        <v>1089.3878</v>
      </c>
      <c r="Z5" s="4">
        <f>SUM(Z6:Z498)</f>
        <v>912.98139999999989</v>
      </c>
      <c r="AA5" s="4">
        <f>SUM(AA6:AA498)</f>
        <v>907.21220000000005</v>
      </c>
      <c r="AB5" s="4">
        <f>SUM(AB6:AB498)</f>
        <v>930.4054000000001</v>
      </c>
      <c r="AC5" s="4">
        <f>SUM(AC6:AC498)</f>
        <v>1260.6985999999999</v>
      </c>
      <c r="AD5" s="4">
        <f>SUM(AD6:AD498)</f>
        <v>667.43079999999998</v>
      </c>
      <c r="AE5" s="4">
        <f>SUM(AE6:AE498)</f>
        <v>997.6028</v>
      </c>
      <c r="AF5" s="4">
        <f>SUM(AF6:AF498)</f>
        <v>1004.0044</v>
      </c>
      <c r="AG5" s="1"/>
      <c r="AH5" s="4">
        <f>SUM(AH6:AH498)</f>
        <v>1243.059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164.3</v>
      </c>
      <c r="D6" s="1">
        <v>198.64500000000001</v>
      </c>
      <c r="E6" s="1">
        <v>133.75299999999999</v>
      </c>
      <c r="F6" s="1">
        <v>227.72399999999999</v>
      </c>
      <c r="G6" s="9">
        <v>1</v>
      </c>
      <c r="H6" s="1">
        <v>45</v>
      </c>
      <c r="I6" s="1" t="s">
        <v>39</v>
      </c>
      <c r="J6" s="1"/>
      <c r="K6" s="1"/>
      <c r="L6" s="1">
        <f t="shared" ref="L6:L36" si="0">E6-K6</f>
        <v>133.75299999999999</v>
      </c>
      <c r="M6" s="1"/>
      <c r="N6" s="1"/>
      <c r="O6" s="1">
        <v>150</v>
      </c>
      <c r="P6" s="1">
        <v>150</v>
      </c>
      <c r="Q6" s="1">
        <f>E6/5</f>
        <v>26.750599999999999</v>
      </c>
      <c r="R6" s="5">
        <f>20*Q6-P6-O6-F6</f>
        <v>7.2879999999999541</v>
      </c>
      <c r="S6" s="5"/>
      <c r="T6" s="1"/>
      <c r="U6" s="1">
        <f>(F6+O6+P6+R6)/Q6</f>
        <v>20</v>
      </c>
      <c r="V6" s="1">
        <f>(F6+O6+P6)/Q6</f>
        <v>19.727557512728684</v>
      </c>
      <c r="W6" s="1">
        <v>30.160399999999999</v>
      </c>
      <c r="X6" s="1">
        <v>28.335000000000001</v>
      </c>
      <c r="Y6" s="1">
        <v>29.2254</v>
      </c>
      <c r="Z6" s="1">
        <v>26.2774</v>
      </c>
      <c r="AA6" s="1">
        <v>12.8058</v>
      </c>
      <c r="AB6" s="1">
        <v>25.6524</v>
      </c>
      <c r="AC6" s="1">
        <v>37.458199999999998</v>
      </c>
      <c r="AD6" s="1">
        <v>26.69</v>
      </c>
      <c r="AE6" s="1">
        <v>20.233799999999999</v>
      </c>
      <c r="AF6" s="1">
        <v>29.5688</v>
      </c>
      <c r="AG6" s="1"/>
      <c r="AH6" s="1">
        <f>G6*R6</f>
        <v>7.2879999999999541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588</v>
      </c>
      <c r="D7" s="1">
        <v>800</v>
      </c>
      <c r="E7" s="1">
        <v>572</v>
      </c>
      <c r="F7" s="1">
        <v>813</v>
      </c>
      <c r="G7" s="9">
        <v>0.35</v>
      </c>
      <c r="H7" s="1">
        <v>45</v>
      </c>
      <c r="I7" s="1" t="s">
        <v>39</v>
      </c>
      <c r="J7" s="1"/>
      <c r="K7" s="1"/>
      <c r="L7" s="1">
        <f t="shared" si="0"/>
        <v>572</v>
      </c>
      <c r="M7" s="1"/>
      <c r="N7" s="1"/>
      <c r="O7" s="1">
        <v>520</v>
      </c>
      <c r="P7" s="1">
        <v>400</v>
      </c>
      <c r="Q7" s="1">
        <f t="shared" ref="Q7:Q36" si="1">E7/5</f>
        <v>114.4</v>
      </c>
      <c r="R7" s="5">
        <f t="shared" ref="R7:R33" si="2">20*Q7-P7-O7-F7</f>
        <v>555</v>
      </c>
      <c r="S7" s="5"/>
      <c r="T7" s="1"/>
      <c r="U7" s="1">
        <f t="shared" ref="U7:U36" si="3">(F7+O7+P7+R7)/Q7</f>
        <v>20</v>
      </c>
      <c r="V7" s="1">
        <f t="shared" ref="V7:V36" si="4">(F7+O7+P7)/Q7</f>
        <v>15.148601398601398</v>
      </c>
      <c r="W7" s="1">
        <v>93.8</v>
      </c>
      <c r="X7" s="1">
        <v>117</v>
      </c>
      <c r="Y7" s="1">
        <v>132.80000000000001</v>
      </c>
      <c r="Z7" s="1">
        <v>102.8</v>
      </c>
      <c r="AA7" s="1">
        <v>123</v>
      </c>
      <c r="AB7" s="1">
        <v>103.4</v>
      </c>
      <c r="AC7" s="1">
        <v>148.6</v>
      </c>
      <c r="AD7" s="1">
        <v>89.8</v>
      </c>
      <c r="AE7" s="1">
        <v>102.8</v>
      </c>
      <c r="AF7" s="1">
        <v>159</v>
      </c>
      <c r="AG7" s="1"/>
      <c r="AH7" s="1">
        <f>G7*R7</f>
        <v>194.25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81.599999999999994</v>
      </c>
      <c r="D8" s="1">
        <v>199.625</v>
      </c>
      <c r="E8" s="1">
        <v>90.631</v>
      </c>
      <c r="F8" s="1">
        <v>182.84100000000001</v>
      </c>
      <c r="G8" s="9">
        <v>1</v>
      </c>
      <c r="H8" s="1">
        <v>45</v>
      </c>
      <c r="I8" s="1" t="s">
        <v>39</v>
      </c>
      <c r="J8" s="1"/>
      <c r="K8" s="1"/>
      <c r="L8" s="1">
        <f t="shared" si="0"/>
        <v>90.631</v>
      </c>
      <c r="M8" s="1"/>
      <c r="N8" s="1"/>
      <c r="O8" s="1">
        <v>180</v>
      </c>
      <c r="P8" s="1">
        <v>150</v>
      </c>
      <c r="Q8" s="1">
        <f t="shared" si="1"/>
        <v>18.126200000000001</v>
      </c>
      <c r="R8" s="5"/>
      <c r="S8" s="5"/>
      <c r="T8" s="1"/>
      <c r="U8" s="1">
        <f t="shared" si="3"/>
        <v>28.292802683408546</v>
      </c>
      <c r="V8" s="1">
        <f t="shared" si="4"/>
        <v>28.292802683408546</v>
      </c>
      <c r="W8" s="1">
        <v>15.042400000000001</v>
      </c>
      <c r="X8" s="1">
        <v>15.217599999999999</v>
      </c>
      <c r="Y8" s="1">
        <v>19.008800000000001</v>
      </c>
      <c r="Z8" s="1">
        <v>21.332000000000001</v>
      </c>
      <c r="AA8" s="1">
        <v>19.104399999999998</v>
      </c>
      <c r="AB8" s="1">
        <v>22.540199999999999</v>
      </c>
      <c r="AC8" s="1">
        <v>20.399799999999999</v>
      </c>
      <c r="AD8" s="1">
        <v>17.173200000000001</v>
      </c>
      <c r="AE8" s="1">
        <v>24.278199999999998</v>
      </c>
      <c r="AF8" s="1">
        <v>22.324200000000001</v>
      </c>
      <c r="AG8" s="1" t="s">
        <v>43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41</v>
      </c>
      <c r="C9" s="1">
        <v>541</v>
      </c>
      <c r="D9" s="1">
        <v>520</v>
      </c>
      <c r="E9" s="1">
        <v>397</v>
      </c>
      <c r="F9" s="1">
        <v>653</v>
      </c>
      <c r="G9" s="9">
        <v>0.35</v>
      </c>
      <c r="H9" s="1">
        <v>45</v>
      </c>
      <c r="I9" s="1" t="s">
        <v>39</v>
      </c>
      <c r="J9" s="1"/>
      <c r="K9" s="1"/>
      <c r="L9" s="1">
        <f t="shared" si="0"/>
        <v>397</v>
      </c>
      <c r="M9" s="1"/>
      <c r="N9" s="1"/>
      <c r="O9" s="1">
        <v>440</v>
      </c>
      <c r="P9" s="1">
        <v>240</v>
      </c>
      <c r="Q9" s="1">
        <f t="shared" si="1"/>
        <v>79.400000000000006</v>
      </c>
      <c r="R9" s="5">
        <f t="shared" si="2"/>
        <v>255</v>
      </c>
      <c r="S9" s="5"/>
      <c r="T9" s="1"/>
      <c r="U9" s="1">
        <f t="shared" si="3"/>
        <v>20</v>
      </c>
      <c r="V9" s="1">
        <f t="shared" si="4"/>
        <v>16.788413098236774</v>
      </c>
      <c r="W9" s="1">
        <v>69.8</v>
      </c>
      <c r="X9" s="1">
        <v>96.8</v>
      </c>
      <c r="Y9" s="1">
        <v>97.6</v>
      </c>
      <c r="Z9" s="1">
        <v>84.4</v>
      </c>
      <c r="AA9" s="1">
        <v>79.400000000000006</v>
      </c>
      <c r="AB9" s="1">
        <v>87.6</v>
      </c>
      <c r="AC9" s="1">
        <v>124.6</v>
      </c>
      <c r="AD9" s="1">
        <v>66.8</v>
      </c>
      <c r="AE9" s="1">
        <v>81.2</v>
      </c>
      <c r="AF9" s="1">
        <v>86.6</v>
      </c>
      <c r="AG9" s="1"/>
      <c r="AH9" s="1">
        <f>G9*R9</f>
        <v>89.25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45</v>
      </c>
      <c r="B10" s="1" t="s">
        <v>38</v>
      </c>
      <c r="C10" s="1"/>
      <c r="D10" s="1">
        <v>28.288</v>
      </c>
      <c r="E10" s="1"/>
      <c r="F10" s="1">
        <v>28.288</v>
      </c>
      <c r="G10" s="9">
        <v>1</v>
      </c>
      <c r="H10" s="1">
        <v>60</v>
      </c>
      <c r="I10" s="1" t="s">
        <v>61</v>
      </c>
      <c r="J10" s="1"/>
      <c r="K10" s="1"/>
      <c r="L10" s="1">
        <f t="shared" ref="L10" si="5">E10-K10</f>
        <v>0</v>
      </c>
      <c r="M10" s="1"/>
      <c r="N10" s="1"/>
      <c r="O10" s="1"/>
      <c r="P10" s="1"/>
      <c r="Q10" s="1">
        <f t="shared" si="1"/>
        <v>0</v>
      </c>
      <c r="R10" s="5"/>
      <c r="S10" s="5"/>
      <c r="T10" s="1"/>
      <c r="U10" s="1" t="e">
        <f t="shared" si="3"/>
        <v>#DIV/0!</v>
      </c>
      <c r="V10" s="1" t="e">
        <f t="shared" si="4"/>
        <v>#DIV/0!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41</v>
      </c>
      <c r="C11" s="1">
        <v>391</v>
      </c>
      <c r="D11" s="1">
        <v>320</v>
      </c>
      <c r="E11" s="1">
        <v>289</v>
      </c>
      <c r="F11" s="1">
        <v>422</v>
      </c>
      <c r="G11" s="9">
        <v>0.4</v>
      </c>
      <c r="H11" s="1">
        <v>60</v>
      </c>
      <c r="I11" s="1" t="s">
        <v>39</v>
      </c>
      <c r="J11" s="1"/>
      <c r="K11" s="1"/>
      <c r="L11" s="1">
        <f t="shared" si="0"/>
        <v>289</v>
      </c>
      <c r="M11" s="1"/>
      <c r="N11" s="1"/>
      <c r="O11" s="1">
        <v>320</v>
      </c>
      <c r="P11" s="1">
        <v>600</v>
      </c>
      <c r="Q11" s="1">
        <f t="shared" si="1"/>
        <v>57.8</v>
      </c>
      <c r="R11" s="5"/>
      <c r="S11" s="5"/>
      <c r="T11" s="1"/>
      <c r="U11" s="1">
        <f t="shared" si="3"/>
        <v>23.217993079584776</v>
      </c>
      <c r="V11" s="1">
        <f t="shared" si="4"/>
        <v>23.217993079584776</v>
      </c>
      <c r="W11" s="1">
        <v>63.6</v>
      </c>
      <c r="X11" s="1">
        <v>66.8</v>
      </c>
      <c r="Y11" s="1">
        <v>83</v>
      </c>
      <c r="Z11" s="1">
        <v>53</v>
      </c>
      <c r="AA11" s="1">
        <v>64.400000000000006</v>
      </c>
      <c r="AB11" s="1">
        <v>55.6</v>
      </c>
      <c r="AC11" s="1">
        <v>105</v>
      </c>
      <c r="AD11" s="1">
        <v>30.6</v>
      </c>
      <c r="AE11" s="1">
        <v>71</v>
      </c>
      <c r="AF11" s="1">
        <v>77.8</v>
      </c>
      <c r="AG11" s="1" t="s">
        <v>47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>
        <v>114.001</v>
      </c>
      <c r="D12" s="1">
        <v>100.996</v>
      </c>
      <c r="E12" s="1">
        <v>31.914999999999999</v>
      </c>
      <c r="F12" s="1">
        <v>182.80699999999999</v>
      </c>
      <c r="G12" s="9">
        <v>1</v>
      </c>
      <c r="H12" s="1">
        <v>60</v>
      </c>
      <c r="I12" s="1" t="s">
        <v>39</v>
      </c>
      <c r="J12" s="1"/>
      <c r="K12" s="1"/>
      <c r="L12" s="1">
        <f t="shared" si="0"/>
        <v>31.914999999999999</v>
      </c>
      <c r="M12" s="1"/>
      <c r="N12" s="1"/>
      <c r="O12" s="1">
        <v>60</v>
      </c>
      <c r="P12" s="1">
        <v>70</v>
      </c>
      <c r="Q12" s="1">
        <f t="shared" si="1"/>
        <v>6.383</v>
      </c>
      <c r="R12" s="5"/>
      <c r="S12" s="5"/>
      <c r="T12" s="1"/>
      <c r="U12" s="1">
        <f t="shared" si="3"/>
        <v>49.006266645777849</v>
      </c>
      <c r="V12" s="1">
        <f t="shared" si="4"/>
        <v>49.006266645777849</v>
      </c>
      <c r="W12" s="1">
        <v>8.5988000000000007</v>
      </c>
      <c r="X12" s="1">
        <v>14.6876</v>
      </c>
      <c r="Y12" s="1">
        <v>18.228400000000001</v>
      </c>
      <c r="Z12" s="1">
        <v>8.7132000000000005</v>
      </c>
      <c r="AA12" s="1">
        <v>15.139200000000001</v>
      </c>
      <c r="AB12" s="1">
        <v>5.3826000000000001</v>
      </c>
      <c r="AC12" s="1">
        <v>19.4316</v>
      </c>
      <c r="AD12" s="1">
        <v>10.4884</v>
      </c>
      <c r="AE12" s="1">
        <v>14.652799999999999</v>
      </c>
      <c r="AF12" s="1">
        <v>12.271599999999999</v>
      </c>
      <c r="AG12" s="12" t="s">
        <v>52</v>
      </c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41</v>
      </c>
      <c r="C13" s="1">
        <v>503</v>
      </c>
      <c r="D13" s="1">
        <v>472</v>
      </c>
      <c r="E13" s="1">
        <v>316</v>
      </c>
      <c r="F13" s="1">
        <v>659</v>
      </c>
      <c r="G13" s="9">
        <v>0.4</v>
      </c>
      <c r="H13" s="1">
        <v>60</v>
      </c>
      <c r="I13" s="1" t="s">
        <v>39</v>
      </c>
      <c r="J13" s="1"/>
      <c r="K13" s="1"/>
      <c r="L13" s="1">
        <f t="shared" si="0"/>
        <v>316</v>
      </c>
      <c r="M13" s="1"/>
      <c r="N13" s="1"/>
      <c r="O13" s="1">
        <v>240</v>
      </c>
      <c r="P13" s="1">
        <v>200</v>
      </c>
      <c r="Q13" s="1">
        <f t="shared" si="1"/>
        <v>63.2</v>
      </c>
      <c r="R13" s="5">
        <f t="shared" si="2"/>
        <v>165</v>
      </c>
      <c r="S13" s="5"/>
      <c r="T13" s="1"/>
      <c r="U13" s="1">
        <f t="shared" si="3"/>
        <v>20</v>
      </c>
      <c r="V13" s="1">
        <f t="shared" si="4"/>
        <v>17.389240506329113</v>
      </c>
      <c r="W13" s="1">
        <v>51.4</v>
      </c>
      <c r="X13" s="1">
        <v>64.400000000000006</v>
      </c>
      <c r="Y13" s="1">
        <v>79.599999999999994</v>
      </c>
      <c r="Z13" s="1">
        <v>58.6</v>
      </c>
      <c r="AA13" s="1">
        <v>72.599999999999994</v>
      </c>
      <c r="AB13" s="1">
        <v>59</v>
      </c>
      <c r="AC13" s="1">
        <v>94.4</v>
      </c>
      <c r="AD13" s="1">
        <v>59.4</v>
      </c>
      <c r="AE13" s="1">
        <v>69.400000000000006</v>
      </c>
      <c r="AF13" s="1">
        <v>77</v>
      </c>
      <c r="AG13" s="1"/>
      <c r="AH13" s="1">
        <f>G13*R13</f>
        <v>66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38</v>
      </c>
      <c r="C14" s="1">
        <v>189.72200000000001</v>
      </c>
      <c r="D14" s="1"/>
      <c r="E14" s="1">
        <v>21.786000000000001</v>
      </c>
      <c r="F14" s="1">
        <v>166.58600000000001</v>
      </c>
      <c r="G14" s="9">
        <v>1</v>
      </c>
      <c r="H14" s="1">
        <v>60</v>
      </c>
      <c r="I14" s="1" t="s">
        <v>39</v>
      </c>
      <c r="J14" s="1"/>
      <c r="K14" s="1"/>
      <c r="L14" s="1">
        <f t="shared" si="0"/>
        <v>21.786000000000001</v>
      </c>
      <c r="M14" s="1"/>
      <c r="N14" s="1"/>
      <c r="O14" s="1">
        <v>40</v>
      </c>
      <c r="P14" s="1">
        <v>50</v>
      </c>
      <c r="Q14" s="1">
        <f t="shared" si="1"/>
        <v>4.3572000000000006</v>
      </c>
      <c r="R14" s="5"/>
      <c r="S14" s="5"/>
      <c r="T14" s="1"/>
      <c r="U14" s="1">
        <f t="shared" si="3"/>
        <v>58.88781786468374</v>
      </c>
      <c r="V14" s="1">
        <f t="shared" si="4"/>
        <v>58.88781786468374</v>
      </c>
      <c r="W14" s="1">
        <v>10.7782</v>
      </c>
      <c r="X14" s="1">
        <v>13.700200000000001</v>
      </c>
      <c r="Y14" s="1">
        <v>9.3521999999999998</v>
      </c>
      <c r="Z14" s="1">
        <v>7.7343999999999991</v>
      </c>
      <c r="AA14" s="1">
        <v>12.801600000000001</v>
      </c>
      <c r="AB14" s="1">
        <v>9.5616000000000003</v>
      </c>
      <c r="AC14" s="1">
        <v>13.200200000000001</v>
      </c>
      <c r="AD14" s="1">
        <v>12.279400000000001</v>
      </c>
      <c r="AE14" s="1">
        <v>12.4374</v>
      </c>
      <c r="AF14" s="1">
        <v>13.433199999999999</v>
      </c>
      <c r="AG14" s="12" t="s">
        <v>52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369.3</v>
      </c>
      <c r="D15" s="1"/>
      <c r="E15" s="1">
        <v>7.2530000000000001</v>
      </c>
      <c r="F15" s="1">
        <v>362.04700000000003</v>
      </c>
      <c r="G15" s="9">
        <v>1</v>
      </c>
      <c r="H15" s="1">
        <v>120</v>
      </c>
      <c r="I15" s="1" t="s">
        <v>39</v>
      </c>
      <c r="J15" s="1"/>
      <c r="K15" s="1"/>
      <c r="L15" s="1">
        <f t="shared" si="0"/>
        <v>7.2530000000000001</v>
      </c>
      <c r="M15" s="1"/>
      <c r="N15" s="1"/>
      <c r="O15" s="1"/>
      <c r="P15" s="1"/>
      <c r="Q15" s="1">
        <f t="shared" si="1"/>
        <v>1.4506000000000001</v>
      </c>
      <c r="R15" s="5"/>
      <c r="S15" s="5"/>
      <c r="T15" s="1"/>
      <c r="U15" s="1">
        <f t="shared" si="3"/>
        <v>249.58430994071418</v>
      </c>
      <c r="V15" s="1">
        <f t="shared" si="4"/>
        <v>249.58430994071418</v>
      </c>
      <c r="W15" s="1">
        <v>5.3266</v>
      </c>
      <c r="X15" s="1">
        <v>7.0133999999999999</v>
      </c>
      <c r="Y15" s="1">
        <v>7.2748000000000008</v>
      </c>
      <c r="Z15" s="1">
        <v>4.4016000000000002</v>
      </c>
      <c r="AA15" s="1">
        <v>0</v>
      </c>
      <c r="AB15" s="1">
        <v>9.7170000000000005</v>
      </c>
      <c r="AC15" s="1">
        <v>0</v>
      </c>
      <c r="AD15" s="1">
        <v>-0.1</v>
      </c>
      <c r="AE15" s="1">
        <v>-0.1</v>
      </c>
      <c r="AF15" s="1">
        <v>4.1177999999999999</v>
      </c>
      <c r="AG15" s="12" t="s">
        <v>52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53</v>
      </c>
      <c r="B16" s="13" t="s">
        <v>41</v>
      </c>
      <c r="C16" s="13">
        <v>281</v>
      </c>
      <c r="D16" s="13">
        <v>80</v>
      </c>
      <c r="E16" s="13">
        <v>91</v>
      </c>
      <c r="F16" s="13">
        <v>269</v>
      </c>
      <c r="G16" s="14">
        <v>0.25</v>
      </c>
      <c r="H16" s="13">
        <v>120</v>
      </c>
      <c r="I16" s="13" t="s">
        <v>39</v>
      </c>
      <c r="J16" s="13"/>
      <c r="K16" s="13"/>
      <c r="L16" s="13">
        <f t="shared" si="0"/>
        <v>91</v>
      </c>
      <c r="M16" s="13"/>
      <c r="N16" s="13"/>
      <c r="O16" s="13">
        <v>360</v>
      </c>
      <c r="P16" s="13">
        <v>480</v>
      </c>
      <c r="Q16" s="13">
        <f t="shared" si="1"/>
        <v>18.2</v>
      </c>
      <c r="R16" s="15"/>
      <c r="S16" s="15"/>
      <c r="T16" s="13"/>
      <c r="U16" s="13">
        <f t="shared" si="3"/>
        <v>60.934065934065934</v>
      </c>
      <c r="V16" s="13">
        <f t="shared" si="4"/>
        <v>60.934065934065934</v>
      </c>
      <c r="W16" s="13">
        <v>35.4</v>
      </c>
      <c r="X16" s="13">
        <v>37.6</v>
      </c>
      <c r="Y16" s="13">
        <v>30.8</v>
      </c>
      <c r="Z16" s="13">
        <v>36.4</v>
      </c>
      <c r="AA16" s="13">
        <v>34.799999999999997</v>
      </c>
      <c r="AB16" s="13">
        <v>23.8</v>
      </c>
      <c r="AC16" s="13">
        <v>39.6</v>
      </c>
      <c r="AD16" s="13">
        <v>20</v>
      </c>
      <c r="AE16" s="13">
        <v>38.200000000000003</v>
      </c>
      <c r="AF16" s="13">
        <v>23.4</v>
      </c>
      <c r="AG16" s="16" t="s">
        <v>54</v>
      </c>
      <c r="AH16" s="13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41</v>
      </c>
      <c r="C17" s="1">
        <v>428</v>
      </c>
      <c r="D17" s="1">
        <v>400</v>
      </c>
      <c r="E17" s="1">
        <v>237</v>
      </c>
      <c r="F17" s="1">
        <v>590</v>
      </c>
      <c r="G17" s="9">
        <v>0.25</v>
      </c>
      <c r="H17" s="1">
        <v>120</v>
      </c>
      <c r="I17" s="1" t="s">
        <v>39</v>
      </c>
      <c r="J17" s="1"/>
      <c r="K17" s="1"/>
      <c r="L17" s="1">
        <f t="shared" si="0"/>
        <v>237</v>
      </c>
      <c r="M17" s="1"/>
      <c r="N17" s="1"/>
      <c r="O17" s="1">
        <v>160</v>
      </c>
      <c r="P17" s="1">
        <v>280</v>
      </c>
      <c r="Q17" s="1">
        <f t="shared" si="1"/>
        <v>47.4</v>
      </c>
      <c r="R17" s="5"/>
      <c r="S17" s="5"/>
      <c r="T17" s="1"/>
      <c r="U17" s="1">
        <f t="shared" si="3"/>
        <v>21.729957805907173</v>
      </c>
      <c r="V17" s="1">
        <f t="shared" si="4"/>
        <v>21.729957805907173</v>
      </c>
      <c r="W17" s="1">
        <v>43.4</v>
      </c>
      <c r="X17" s="1">
        <v>52</v>
      </c>
      <c r="Y17" s="1">
        <v>49</v>
      </c>
      <c r="Z17" s="1">
        <v>53.8</v>
      </c>
      <c r="AA17" s="1">
        <v>40.799999999999997</v>
      </c>
      <c r="AB17" s="1">
        <v>72</v>
      </c>
      <c r="AC17" s="1">
        <v>51</v>
      </c>
      <c r="AD17" s="1">
        <v>23</v>
      </c>
      <c r="AE17" s="1">
        <v>54.8</v>
      </c>
      <c r="AF17" s="1">
        <v>50.8</v>
      </c>
      <c r="AG17" s="1"/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55.146000000000001</v>
      </c>
      <c r="D18" s="1">
        <v>78.436000000000007</v>
      </c>
      <c r="E18" s="1">
        <v>23.888000000000002</v>
      </c>
      <c r="F18" s="1">
        <v>109.694</v>
      </c>
      <c r="G18" s="9">
        <v>1</v>
      </c>
      <c r="H18" s="1">
        <v>120</v>
      </c>
      <c r="I18" s="1" t="s">
        <v>39</v>
      </c>
      <c r="J18" s="1"/>
      <c r="K18" s="1"/>
      <c r="L18" s="1">
        <f t="shared" si="0"/>
        <v>23.888000000000002</v>
      </c>
      <c r="M18" s="1"/>
      <c r="N18" s="1"/>
      <c r="O18" s="1">
        <v>100</v>
      </c>
      <c r="P18" s="1">
        <v>50</v>
      </c>
      <c r="Q18" s="1">
        <f t="shared" si="1"/>
        <v>4.7776000000000005</v>
      </c>
      <c r="R18" s="5"/>
      <c r="S18" s="5"/>
      <c r="T18" s="1"/>
      <c r="U18" s="1">
        <f t="shared" si="3"/>
        <v>54.356580709979902</v>
      </c>
      <c r="V18" s="1">
        <f t="shared" si="4"/>
        <v>54.356580709979902</v>
      </c>
      <c r="W18" s="1">
        <v>6.0907999999999998</v>
      </c>
      <c r="X18" s="1">
        <v>12.417999999999999</v>
      </c>
      <c r="Y18" s="1">
        <v>9.0924000000000014</v>
      </c>
      <c r="Z18" s="1">
        <v>9.3227999999999991</v>
      </c>
      <c r="AA18" s="1">
        <v>5.8247999999999998</v>
      </c>
      <c r="AB18" s="1">
        <v>12.045400000000001</v>
      </c>
      <c r="AC18" s="1">
        <v>8.2945999999999991</v>
      </c>
      <c r="AD18" s="1">
        <v>7.7812000000000001</v>
      </c>
      <c r="AE18" s="1">
        <v>7.2081999999999997</v>
      </c>
      <c r="AF18" s="1">
        <v>9.0162000000000013</v>
      </c>
      <c r="AG18" s="12" t="s">
        <v>52</v>
      </c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57</v>
      </c>
      <c r="B19" s="13" t="s">
        <v>41</v>
      </c>
      <c r="C19" s="13">
        <v>368</v>
      </c>
      <c r="D19" s="13">
        <v>80</v>
      </c>
      <c r="E19" s="13">
        <v>134</v>
      </c>
      <c r="F19" s="13">
        <v>304</v>
      </c>
      <c r="G19" s="14">
        <v>0.25</v>
      </c>
      <c r="H19" s="13">
        <v>120</v>
      </c>
      <c r="I19" s="13" t="s">
        <v>39</v>
      </c>
      <c r="J19" s="13"/>
      <c r="K19" s="13"/>
      <c r="L19" s="13">
        <f t="shared" si="0"/>
        <v>134</v>
      </c>
      <c r="M19" s="13"/>
      <c r="N19" s="13"/>
      <c r="O19" s="13">
        <v>360</v>
      </c>
      <c r="P19" s="13">
        <v>280</v>
      </c>
      <c r="Q19" s="13">
        <f t="shared" si="1"/>
        <v>26.8</v>
      </c>
      <c r="R19" s="15"/>
      <c r="S19" s="15"/>
      <c r="T19" s="13"/>
      <c r="U19" s="13">
        <f t="shared" si="3"/>
        <v>35.223880597014926</v>
      </c>
      <c r="V19" s="13">
        <f t="shared" si="4"/>
        <v>35.223880597014926</v>
      </c>
      <c r="W19" s="13">
        <v>31.4</v>
      </c>
      <c r="X19" s="13">
        <v>43.4</v>
      </c>
      <c r="Y19" s="13">
        <v>37</v>
      </c>
      <c r="Z19" s="13">
        <v>37.6</v>
      </c>
      <c r="AA19" s="13">
        <v>25.2</v>
      </c>
      <c r="AB19" s="13">
        <v>38.6</v>
      </c>
      <c r="AC19" s="13">
        <v>51.2</v>
      </c>
      <c r="AD19" s="13">
        <v>21.8</v>
      </c>
      <c r="AE19" s="13">
        <v>53.8</v>
      </c>
      <c r="AF19" s="13">
        <v>30.2</v>
      </c>
      <c r="AG19" s="16" t="s">
        <v>58</v>
      </c>
      <c r="AH19" s="13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41</v>
      </c>
      <c r="C20" s="1">
        <v>347</v>
      </c>
      <c r="D20" s="1">
        <v>440</v>
      </c>
      <c r="E20" s="1">
        <v>344</v>
      </c>
      <c r="F20" s="1">
        <v>443</v>
      </c>
      <c r="G20" s="9">
        <v>0.5</v>
      </c>
      <c r="H20" s="1">
        <v>60</v>
      </c>
      <c r="I20" s="1" t="s">
        <v>39</v>
      </c>
      <c r="J20" s="1"/>
      <c r="K20" s="1"/>
      <c r="L20" s="1">
        <f t="shared" si="0"/>
        <v>344</v>
      </c>
      <c r="M20" s="1"/>
      <c r="N20" s="1"/>
      <c r="O20" s="1">
        <v>120</v>
      </c>
      <c r="P20" s="1">
        <v>800</v>
      </c>
      <c r="Q20" s="1">
        <f t="shared" si="1"/>
        <v>68.8</v>
      </c>
      <c r="R20" s="5">
        <f t="shared" si="2"/>
        <v>13</v>
      </c>
      <c r="S20" s="5"/>
      <c r="T20" s="1"/>
      <c r="U20" s="1">
        <f t="shared" si="3"/>
        <v>20</v>
      </c>
      <c r="V20" s="1">
        <f t="shared" si="4"/>
        <v>19.811046511627907</v>
      </c>
      <c r="W20" s="1">
        <v>77.599999999999994</v>
      </c>
      <c r="X20" s="1">
        <v>65.400000000000006</v>
      </c>
      <c r="Y20" s="1">
        <v>85.4</v>
      </c>
      <c r="Z20" s="1">
        <v>69.8</v>
      </c>
      <c r="AA20" s="1">
        <v>78</v>
      </c>
      <c r="AB20" s="1">
        <v>71.599999999999994</v>
      </c>
      <c r="AC20" s="1">
        <v>110</v>
      </c>
      <c r="AD20" s="1">
        <v>50</v>
      </c>
      <c r="AE20" s="1">
        <v>82.6</v>
      </c>
      <c r="AF20" s="1">
        <v>75.2</v>
      </c>
      <c r="AG20" s="1"/>
      <c r="AH20" s="1">
        <f>G20*R20</f>
        <v>6.5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41</v>
      </c>
      <c r="C21" s="1">
        <v>72</v>
      </c>
      <c r="D21" s="1"/>
      <c r="E21" s="1">
        <v>75</v>
      </c>
      <c r="F21" s="1">
        <v>-3</v>
      </c>
      <c r="G21" s="9">
        <v>0.36</v>
      </c>
      <c r="H21" s="1">
        <v>45</v>
      </c>
      <c r="I21" s="1" t="s">
        <v>39</v>
      </c>
      <c r="J21" s="1"/>
      <c r="K21" s="1"/>
      <c r="L21" s="1">
        <f t="shared" si="0"/>
        <v>75</v>
      </c>
      <c r="M21" s="1"/>
      <c r="N21" s="1"/>
      <c r="O21" s="1"/>
      <c r="P21" s="1">
        <v>200</v>
      </c>
      <c r="Q21" s="1">
        <f t="shared" si="1"/>
        <v>15</v>
      </c>
      <c r="R21" s="5">
        <f t="shared" si="2"/>
        <v>103</v>
      </c>
      <c r="S21" s="5"/>
      <c r="T21" s="1"/>
      <c r="U21" s="1">
        <f t="shared" si="3"/>
        <v>20</v>
      </c>
      <c r="V21" s="1">
        <f t="shared" si="4"/>
        <v>13.133333333333333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G21*R21</f>
        <v>37.08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41</v>
      </c>
      <c r="C22" s="1">
        <v>154</v>
      </c>
      <c r="D22" s="1"/>
      <c r="E22" s="1">
        <v>157</v>
      </c>
      <c r="F22" s="1">
        <v>-3</v>
      </c>
      <c r="G22" s="9">
        <v>0.33</v>
      </c>
      <c r="H22" s="1">
        <v>45</v>
      </c>
      <c r="I22" s="1" t="s">
        <v>39</v>
      </c>
      <c r="J22" s="1"/>
      <c r="K22" s="1"/>
      <c r="L22" s="1">
        <f t="shared" si="0"/>
        <v>157</v>
      </c>
      <c r="M22" s="1"/>
      <c r="N22" s="1"/>
      <c r="O22" s="1"/>
      <c r="P22" s="1"/>
      <c r="Q22" s="1">
        <f t="shared" si="1"/>
        <v>31.4</v>
      </c>
      <c r="R22" s="5">
        <f>8*Q22-P22-O22-F22</f>
        <v>254.2</v>
      </c>
      <c r="S22" s="5"/>
      <c r="T22" s="1"/>
      <c r="U22" s="1">
        <f t="shared" si="3"/>
        <v>8</v>
      </c>
      <c r="V22" s="1">
        <f t="shared" si="4"/>
        <v>-9.5541401273885357E-2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G22*R22</f>
        <v>83.885999999999996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8" t="s">
        <v>63</v>
      </c>
      <c r="B23" s="1" t="s">
        <v>41</v>
      </c>
      <c r="C23" s="1"/>
      <c r="D23" s="1">
        <v>160</v>
      </c>
      <c r="E23" s="1">
        <v>3</v>
      </c>
      <c r="F23" s="1">
        <v>157</v>
      </c>
      <c r="G23" s="9">
        <v>0.33</v>
      </c>
      <c r="H23" s="1">
        <v>45</v>
      </c>
      <c r="I23" s="1" t="s">
        <v>39</v>
      </c>
      <c r="J23" s="1"/>
      <c r="K23" s="1"/>
      <c r="L23" s="1">
        <f t="shared" ref="L23" si="6">E23-K23</f>
        <v>3</v>
      </c>
      <c r="M23" s="1"/>
      <c r="N23" s="1"/>
      <c r="O23" s="1"/>
      <c r="P23" s="1"/>
      <c r="Q23" s="1">
        <f t="shared" si="1"/>
        <v>0.6</v>
      </c>
      <c r="R23" s="5"/>
      <c r="S23" s="5"/>
      <c r="T23" s="1"/>
      <c r="U23" s="1">
        <f t="shared" si="3"/>
        <v>261.66666666666669</v>
      </c>
      <c r="V23" s="1">
        <f t="shared" si="4"/>
        <v>261.66666666666669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41</v>
      </c>
      <c r="C24" s="1">
        <v>70</v>
      </c>
      <c r="D24" s="1"/>
      <c r="E24" s="1">
        <v>74</v>
      </c>
      <c r="F24" s="1">
        <v>-4</v>
      </c>
      <c r="G24" s="9">
        <v>0.4</v>
      </c>
      <c r="H24" s="1">
        <v>45</v>
      </c>
      <c r="I24" s="1" t="s">
        <v>39</v>
      </c>
      <c r="J24" s="1"/>
      <c r="K24" s="1"/>
      <c r="L24" s="1">
        <f t="shared" si="0"/>
        <v>74</v>
      </c>
      <c r="M24" s="1"/>
      <c r="N24" s="1"/>
      <c r="O24" s="1"/>
      <c r="P24" s="1">
        <v>150</v>
      </c>
      <c r="Q24" s="1">
        <f t="shared" si="1"/>
        <v>14.8</v>
      </c>
      <c r="R24" s="5">
        <f>18*Q24-P24-O24-F24</f>
        <v>120.40000000000003</v>
      </c>
      <c r="S24" s="5"/>
      <c r="T24" s="1"/>
      <c r="U24" s="1">
        <f t="shared" si="3"/>
        <v>18</v>
      </c>
      <c r="V24" s="1">
        <f t="shared" si="4"/>
        <v>9.8648648648648649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>G24*R24</f>
        <v>48.160000000000018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38</v>
      </c>
      <c r="C25" s="1">
        <v>301.60000000000002</v>
      </c>
      <c r="D25" s="1">
        <v>300.37299999999999</v>
      </c>
      <c r="E25" s="1">
        <v>227.989</v>
      </c>
      <c r="F25" s="1">
        <v>370.995</v>
      </c>
      <c r="G25" s="9">
        <v>1</v>
      </c>
      <c r="H25" s="1">
        <v>60</v>
      </c>
      <c r="I25" s="1" t="s">
        <v>39</v>
      </c>
      <c r="J25" s="1"/>
      <c r="K25" s="1"/>
      <c r="L25" s="1">
        <f t="shared" si="0"/>
        <v>227.989</v>
      </c>
      <c r="M25" s="1"/>
      <c r="N25" s="1"/>
      <c r="O25" s="1">
        <v>250</v>
      </c>
      <c r="P25" s="1">
        <v>250</v>
      </c>
      <c r="Q25" s="1">
        <f t="shared" si="1"/>
        <v>45.597799999999999</v>
      </c>
      <c r="R25" s="5">
        <f t="shared" si="2"/>
        <v>40.961000000000013</v>
      </c>
      <c r="S25" s="5"/>
      <c r="T25" s="1"/>
      <c r="U25" s="1">
        <f t="shared" si="3"/>
        <v>20</v>
      </c>
      <c r="V25" s="1">
        <f t="shared" si="4"/>
        <v>19.101689116580186</v>
      </c>
      <c r="W25" s="1">
        <v>44.827599999999997</v>
      </c>
      <c r="X25" s="1">
        <v>45.760000000000012</v>
      </c>
      <c r="Y25" s="1">
        <v>53.6648</v>
      </c>
      <c r="Z25" s="1">
        <v>52.241399999999999</v>
      </c>
      <c r="AA25" s="1">
        <v>43.2136</v>
      </c>
      <c r="AB25" s="1">
        <v>45.679600000000001</v>
      </c>
      <c r="AC25" s="1">
        <v>61.413400000000003</v>
      </c>
      <c r="AD25" s="1">
        <v>36.774799999999999</v>
      </c>
      <c r="AE25" s="1">
        <v>50.723200000000013</v>
      </c>
      <c r="AF25" s="1">
        <v>50.261600000000001</v>
      </c>
      <c r="AG25" s="1"/>
      <c r="AH25" s="1">
        <f>G25*R25</f>
        <v>40.961000000000013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41</v>
      </c>
      <c r="C26" s="1">
        <v>169</v>
      </c>
      <c r="D26" s="1"/>
      <c r="E26" s="1">
        <v>108</v>
      </c>
      <c r="F26" s="1">
        <v>61</v>
      </c>
      <c r="G26" s="9">
        <v>0.3</v>
      </c>
      <c r="H26" s="1">
        <v>60</v>
      </c>
      <c r="I26" s="1" t="s">
        <v>39</v>
      </c>
      <c r="J26" s="1"/>
      <c r="K26" s="1"/>
      <c r="L26" s="1">
        <f t="shared" si="0"/>
        <v>108</v>
      </c>
      <c r="M26" s="1"/>
      <c r="N26" s="1"/>
      <c r="O26" s="1"/>
      <c r="P26" s="1">
        <v>200</v>
      </c>
      <c r="Q26" s="1">
        <f t="shared" si="1"/>
        <v>21.6</v>
      </c>
      <c r="R26" s="5">
        <f t="shared" si="2"/>
        <v>171</v>
      </c>
      <c r="S26" s="5"/>
      <c r="T26" s="1"/>
      <c r="U26" s="1">
        <f t="shared" si="3"/>
        <v>20</v>
      </c>
      <c r="V26" s="1">
        <f t="shared" si="4"/>
        <v>12.083333333333332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>G26*R26</f>
        <v>51.3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41</v>
      </c>
      <c r="C27" s="1">
        <v>144</v>
      </c>
      <c r="D27" s="1"/>
      <c r="E27" s="1">
        <v>121</v>
      </c>
      <c r="F27" s="1">
        <v>23</v>
      </c>
      <c r="G27" s="9">
        <v>0.41</v>
      </c>
      <c r="H27" s="1">
        <v>50</v>
      </c>
      <c r="I27" s="1" t="s">
        <v>39</v>
      </c>
      <c r="J27" s="1"/>
      <c r="K27" s="1"/>
      <c r="L27" s="1">
        <f t="shared" si="0"/>
        <v>121</v>
      </c>
      <c r="M27" s="1"/>
      <c r="N27" s="1"/>
      <c r="O27" s="1"/>
      <c r="P27" s="1">
        <v>300</v>
      </c>
      <c r="Q27" s="1">
        <f t="shared" si="1"/>
        <v>24.2</v>
      </c>
      <c r="R27" s="5">
        <f t="shared" si="2"/>
        <v>161</v>
      </c>
      <c r="S27" s="5"/>
      <c r="T27" s="1"/>
      <c r="U27" s="1">
        <f t="shared" si="3"/>
        <v>20</v>
      </c>
      <c r="V27" s="1">
        <f t="shared" si="4"/>
        <v>13.347107438016529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>G27*R27</f>
        <v>66.009999999999991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38</v>
      </c>
      <c r="C28" s="1">
        <v>491.6</v>
      </c>
      <c r="D28" s="1">
        <v>407.20600000000002</v>
      </c>
      <c r="E28" s="1">
        <v>360.84199999999998</v>
      </c>
      <c r="F28" s="1">
        <v>537.61400000000003</v>
      </c>
      <c r="G28" s="9">
        <v>1</v>
      </c>
      <c r="H28" s="1">
        <v>50</v>
      </c>
      <c r="I28" s="1" t="s">
        <v>39</v>
      </c>
      <c r="J28" s="1"/>
      <c r="K28" s="1"/>
      <c r="L28" s="1">
        <f t="shared" si="0"/>
        <v>360.84199999999998</v>
      </c>
      <c r="M28" s="1"/>
      <c r="N28" s="1"/>
      <c r="O28" s="1">
        <v>650</v>
      </c>
      <c r="P28" s="1">
        <v>400</v>
      </c>
      <c r="Q28" s="1">
        <f t="shared" si="1"/>
        <v>72.168399999999991</v>
      </c>
      <c r="R28" s="5"/>
      <c r="S28" s="5"/>
      <c r="T28" s="1"/>
      <c r="U28" s="1">
        <f t="shared" si="3"/>
        <v>21.998741831604971</v>
      </c>
      <c r="V28" s="1">
        <f t="shared" si="4"/>
        <v>21.998741831604971</v>
      </c>
      <c r="W28" s="1">
        <v>88.650599999999997</v>
      </c>
      <c r="X28" s="1">
        <v>98.237200000000001</v>
      </c>
      <c r="Y28" s="1">
        <v>97.492400000000004</v>
      </c>
      <c r="Z28" s="1">
        <v>89.820599999999999</v>
      </c>
      <c r="AA28" s="1">
        <v>89.440399999999997</v>
      </c>
      <c r="AB28" s="1">
        <v>71.689800000000005</v>
      </c>
      <c r="AC28" s="1">
        <v>102.9468</v>
      </c>
      <c r="AD28" s="1">
        <v>40.924199999999999</v>
      </c>
      <c r="AE28" s="1">
        <v>89.883600000000001</v>
      </c>
      <c r="AF28" s="1">
        <v>86.548000000000002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38</v>
      </c>
      <c r="C29" s="1">
        <v>79.498999999999995</v>
      </c>
      <c r="D29" s="1">
        <v>161.864</v>
      </c>
      <c r="E29" s="1">
        <v>124.633</v>
      </c>
      <c r="F29" s="1">
        <v>116.73</v>
      </c>
      <c r="G29" s="9">
        <v>1</v>
      </c>
      <c r="H29" s="1">
        <v>50</v>
      </c>
      <c r="I29" s="1" t="s">
        <v>39</v>
      </c>
      <c r="J29" s="1"/>
      <c r="K29" s="1"/>
      <c r="L29" s="1">
        <f t="shared" si="0"/>
        <v>124.633</v>
      </c>
      <c r="M29" s="1"/>
      <c r="N29" s="1"/>
      <c r="O29" s="1">
        <v>150</v>
      </c>
      <c r="P29" s="1">
        <v>160</v>
      </c>
      <c r="Q29" s="1">
        <f t="shared" si="1"/>
        <v>24.926600000000001</v>
      </c>
      <c r="R29" s="5">
        <f t="shared" si="2"/>
        <v>71.802000000000035</v>
      </c>
      <c r="S29" s="5"/>
      <c r="T29" s="1"/>
      <c r="U29" s="1">
        <f t="shared" si="3"/>
        <v>20</v>
      </c>
      <c r="V29" s="1">
        <f t="shared" si="4"/>
        <v>17.11946274261231</v>
      </c>
      <c r="W29" s="1">
        <v>25.960999999999999</v>
      </c>
      <c r="X29" s="1">
        <v>23.6906</v>
      </c>
      <c r="Y29" s="1">
        <v>36.248600000000003</v>
      </c>
      <c r="Z29" s="1">
        <v>20.937999999999999</v>
      </c>
      <c r="AA29" s="1">
        <v>19.0824</v>
      </c>
      <c r="AB29" s="1">
        <v>24.536799999999999</v>
      </c>
      <c r="AC29" s="1">
        <v>31.353999999999999</v>
      </c>
      <c r="AD29" s="1">
        <v>22.019600000000001</v>
      </c>
      <c r="AE29" s="1">
        <v>26.8856</v>
      </c>
      <c r="AF29" s="1">
        <v>23.463000000000001</v>
      </c>
      <c r="AG29" s="1"/>
      <c r="AH29" s="1">
        <f>G29*R29</f>
        <v>71.802000000000035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41</v>
      </c>
      <c r="C30" s="1">
        <v>114</v>
      </c>
      <c r="D30" s="1"/>
      <c r="E30" s="1">
        <v>111</v>
      </c>
      <c r="F30" s="1">
        <v>3</v>
      </c>
      <c r="G30" s="9">
        <v>0.4</v>
      </c>
      <c r="H30" s="1">
        <v>50</v>
      </c>
      <c r="I30" s="1" t="s">
        <v>39</v>
      </c>
      <c r="J30" s="1"/>
      <c r="K30" s="1"/>
      <c r="L30" s="1">
        <f t="shared" si="0"/>
        <v>111</v>
      </c>
      <c r="M30" s="1"/>
      <c r="N30" s="1"/>
      <c r="O30" s="1"/>
      <c r="P30" s="1">
        <v>200</v>
      </c>
      <c r="Q30" s="1">
        <f t="shared" si="1"/>
        <v>22.2</v>
      </c>
      <c r="R30" s="5">
        <f>17*Q30-P30-O30-F30</f>
        <v>174.39999999999998</v>
      </c>
      <c r="S30" s="5"/>
      <c r="T30" s="1"/>
      <c r="U30" s="1">
        <f t="shared" si="3"/>
        <v>17</v>
      </c>
      <c r="V30" s="1">
        <f t="shared" si="4"/>
        <v>9.1441441441441444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  <c r="AH30" s="1">
        <f>G30*R30</f>
        <v>69.759999999999991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41</v>
      </c>
      <c r="C31" s="1">
        <v>189</v>
      </c>
      <c r="D31" s="1"/>
      <c r="E31" s="1">
        <v>136</v>
      </c>
      <c r="F31" s="1">
        <v>53</v>
      </c>
      <c r="G31" s="9">
        <v>0.18</v>
      </c>
      <c r="H31" s="1">
        <v>50</v>
      </c>
      <c r="I31" s="1" t="s">
        <v>39</v>
      </c>
      <c r="J31" s="1"/>
      <c r="K31" s="1"/>
      <c r="L31" s="1">
        <f t="shared" si="0"/>
        <v>136</v>
      </c>
      <c r="M31" s="1"/>
      <c r="N31" s="1"/>
      <c r="O31" s="1"/>
      <c r="P31" s="1">
        <v>300</v>
      </c>
      <c r="Q31" s="1">
        <f t="shared" si="1"/>
        <v>27.2</v>
      </c>
      <c r="R31" s="5">
        <f t="shared" si="2"/>
        <v>191</v>
      </c>
      <c r="S31" s="5"/>
      <c r="T31" s="1"/>
      <c r="U31" s="1">
        <f t="shared" si="3"/>
        <v>20</v>
      </c>
      <c r="V31" s="1">
        <f t="shared" si="4"/>
        <v>12.977941176470589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f>G31*R31</f>
        <v>34.379999999999995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41</v>
      </c>
      <c r="C32" s="1">
        <v>174</v>
      </c>
      <c r="D32" s="1">
        <v>1398</v>
      </c>
      <c r="E32" s="1">
        <v>1099</v>
      </c>
      <c r="F32" s="1">
        <v>460</v>
      </c>
      <c r="G32" s="9">
        <v>0.3</v>
      </c>
      <c r="H32" s="1">
        <v>50</v>
      </c>
      <c r="I32" s="1" t="s">
        <v>39</v>
      </c>
      <c r="J32" s="1"/>
      <c r="K32" s="1"/>
      <c r="L32" s="1">
        <f t="shared" si="0"/>
        <v>1099</v>
      </c>
      <c r="M32" s="1"/>
      <c r="N32" s="1"/>
      <c r="O32" s="1">
        <v>1450</v>
      </c>
      <c r="P32" s="1">
        <v>1450</v>
      </c>
      <c r="Q32" s="1">
        <f t="shared" si="1"/>
        <v>219.8</v>
      </c>
      <c r="R32" s="5">
        <f t="shared" si="2"/>
        <v>1036</v>
      </c>
      <c r="S32" s="5"/>
      <c r="T32" s="1"/>
      <c r="U32" s="1">
        <f t="shared" si="3"/>
        <v>20</v>
      </c>
      <c r="V32" s="1">
        <f t="shared" si="4"/>
        <v>15.286624203821654</v>
      </c>
      <c r="W32" s="1">
        <v>237.6</v>
      </c>
      <c r="X32" s="1">
        <v>274.8</v>
      </c>
      <c r="Y32" s="1">
        <v>214.6</v>
      </c>
      <c r="Z32" s="1">
        <v>175.8</v>
      </c>
      <c r="AA32" s="1">
        <v>171.6</v>
      </c>
      <c r="AB32" s="1">
        <v>192</v>
      </c>
      <c r="AC32" s="1">
        <v>241.8</v>
      </c>
      <c r="AD32" s="1">
        <v>132</v>
      </c>
      <c r="AE32" s="1">
        <v>197.6</v>
      </c>
      <c r="AF32" s="1">
        <v>173</v>
      </c>
      <c r="AG32" s="1"/>
      <c r="AH32" s="1">
        <f>G32*R32</f>
        <v>310.8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41</v>
      </c>
      <c r="C33" s="1">
        <v>152</v>
      </c>
      <c r="D33" s="1"/>
      <c r="E33" s="1">
        <v>156</v>
      </c>
      <c r="F33" s="1">
        <v>-4</v>
      </c>
      <c r="G33" s="9">
        <v>0.28000000000000003</v>
      </c>
      <c r="H33" s="1">
        <v>50</v>
      </c>
      <c r="I33" s="1" t="s">
        <v>39</v>
      </c>
      <c r="J33" s="1"/>
      <c r="K33" s="1"/>
      <c r="L33" s="1">
        <f t="shared" si="0"/>
        <v>156</v>
      </c>
      <c r="M33" s="1"/>
      <c r="N33" s="1"/>
      <c r="O33" s="1"/>
      <c r="P33" s="1">
        <v>300</v>
      </c>
      <c r="Q33" s="1">
        <f t="shared" si="1"/>
        <v>31.2</v>
      </c>
      <c r="R33" s="5">
        <f>17*Q33-P33-O33-F33</f>
        <v>234.39999999999998</v>
      </c>
      <c r="S33" s="5"/>
      <c r="T33" s="1"/>
      <c r="U33" s="1">
        <f t="shared" si="3"/>
        <v>17</v>
      </c>
      <c r="V33" s="1">
        <f t="shared" si="4"/>
        <v>9.4871794871794872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f>G33*R33</f>
        <v>65.632000000000005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8" t="s">
        <v>74</v>
      </c>
      <c r="B34" s="1" t="s">
        <v>41</v>
      </c>
      <c r="C34" s="1"/>
      <c r="D34" s="1"/>
      <c r="E34" s="1"/>
      <c r="F34" s="1"/>
      <c r="G34" s="9">
        <v>0.28000000000000003</v>
      </c>
      <c r="H34" s="1"/>
      <c r="I34" s="1" t="s">
        <v>61</v>
      </c>
      <c r="J34" s="1"/>
      <c r="K34" s="1"/>
      <c r="L34" s="1">
        <f t="shared" si="0"/>
        <v>0</v>
      </c>
      <c r="M34" s="1"/>
      <c r="N34" s="1"/>
      <c r="O34" s="1">
        <v>8</v>
      </c>
      <c r="P34" s="1"/>
      <c r="Q34" s="1">
        <f t="shared" si="1"/>
        <v>0</v>
      </c>
      <c r="R34" s="5"/>
      <c r="S34" s="5"/>
      <c r="T34" s="1"/>
      <c r="U34" s="1" t="e">
        <f t="shared" si="3"/>
        <v>#DIV/0!</v>
      </c>
      <c r="V34" s="1" t="e">
        <f t="shared" si="4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8" t="s">
        <v>75</v>
      </c>
      <c r="B35" s="1" t="s">
        <v>38</v>
      </c>
      <c r="C35" s="1"/>
      <c r="D35" s="1"/>
      <c r="E35" s="1"/>
      <c r="F35" s="1"/>
      <c r="G35" s="9">
        <v>1</v>
      </c>
      <c r="H35" s="1"/>
      <c r="I35" s="1" t="s">
        <v>61</v>
      </c>
      <c r="J35" s="1"/>
      <c r="K35" s="1"/>
      <c r="L35" s="1">
        <f t="shared" si="0"/>
        <v>0</v>
      </c>
      <c r="M35" s="1"/>
      <c r="N35" s="1"/>
      <c r="O35" s="1">
        <v>5</v>
      </c>
      <c r="P35" s="1"/>
      <c r="Q35" s="1">
        <f t="shared" si="1"/>
        <v>0</v>
      </c>
      <c r="R35" s="5"/>
      <c r="S35" s="5"/>
      <c r="T35" s="1"/>
      <c r="U35" s="1" t="e">
        <f t="shared" si="3"/>
        <v>#DIV/0!</v>
      </c>
      <c r="V35" s="1" t="e">
        <f t="shared" si="4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8" t="s">
        <v>76</v>
      </c>
      <c r="B36" s="1" t="s">
        <v>41</v>
      </c>
      <c r="C36" s="1"/>
      <c r="D36" s="1"/>
      <c r="E36" s="1"/>
      <c r="F36" s="1"/>
      <c r="G36" s="9">
        <v>0.4</v>
      </c>
      <c r="H36" s="1"/>
      <c r="I36" s="1" t="s">
        <v>61</v>
      </c>
      <c r="J36" s="1"/>
      <c r="K36" s="1"/>
      <c r="L36" s="1">
        <f t="shared" si="0"/>
        <v>0</v>
      </c>
      <c r="M36" s="1"/>
      <c r="N36" s="1"/>
      <c r="O36" s="1">
        <v>8</v>
      </c>
      <c r="P36" s="1"/>
      <c r="Q36" s="1">
        <f t="shared" si="1"/>
        <v>0</v>
      </c>
      <c r="R36" s="5"/>
      <c r="S36" s="5"/>
      <c r="T36" s="1"/>
      <c r="U36" s="1" t="e">
        <f t="shared" si="3"/>
        <v>#DIV/0!</v>
      </c>
      <c r="V36" s="1" t="e">
        <f t="shared" si="4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/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36" xr:uid="{C342CE30-8F06-43D8-B5BF-9005F3A4E4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2025-09-29T13:08:50Z</dcterms:created>
  <dcterms:modified xsi:type="dcterms:W3CDTF">2025-09-29T13:21:40Z</dcterms:modified>
</cp:coreProperties>
</file>