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57BA0763-8BDC-4F14-90E4-316201D45B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29" i="1" l="1"/>
  <c r="Z190" i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Y256" i="1"/>
  <c r="BP253" i="1"/>
  <c r="BN253" i="1"/>
  <c r="Z253" i="1"/>
  <c r="BP262" i="1"/>
  <c r="BN262" i="1"/>
  <c r="Z262" i="1"/>
  <c r="O508" i="1"/>
  <c r="Y270" i="1"/>
  <c r="BP267" i="1"/>
  <c r="BN267" i="1"/>
  <c r="Z267" i="1"/>
  <c r="Y271" i="1"/>
  <c r="BP27" i="1"/>
  <c r="Y500" i="1" s="1"/>
  <c r="BN27" i="1"/>
  <c r="Y499" i="1" s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X498" i="1"/>
  <c r="Y32" i="1"/>
  <c r="Y502" i="1" s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BP128" i="1"/>
  <c r="BN128" i="1"/>
  <c r="Z128" i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Z255" i="1"/>
  <c r="BP251" i="1"/>
  <c r="BN251" i="1"/>
  <c r="Z251" i="1"/>
  <c r="L508" i="1"/>
  <c r="Y255" i="1"/>
  <c r="BP261" i="1"/>
  <c r="BN261" i="1"/>
  <c r="Z261" i="1"/>
  <c r="Z263" i="1" s="1"/>
  <c r="BP269" i="1"/>
  <c r="BN269" i="1"/>
  <c r="Z269" i="1"/>
  <c r="Z360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08" i="1"/>
  <c r="Y350" i="1"/>
  <c r="BP343" i="1"/>
  <c r="BN343" i="1"/>
  <c r="Z343" i="1"/>
  <c r="Z350" i="1" s="1"/>
  <c r="BP347" i="1"/>
  <c r="BN347" i="1"/>
  <c r="Z347" i="1"/>
  <c r="Y355" i="1"/>
  <c r="BP359" i="1"/>
  <c r="BN359" i="1"/>
  <c r="Z359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Y448" i="1"/>
  <c r="BP452" i="1"/>
  <c r="BN452" i="1"/>
  <c r="Z452" i="1"/>
  <c r="Y456" i="1"/>
  <c r="Z462" i="1"/>
  <c r="BP460" i="1"/>
  <c r="BN460" i="1"/>
  <c r="Z460" i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Y501" i="1" l="1"/>
  <c r="Z456" i="1"/>
  <c r="Y498" i="1"/>
  <c r="Z477" i="1"/>
  <c r="Z398" i="1"/>
  <c r="Z58" i="1"/>
  <c r="Z90" i="1"/>
  <c r="Z44" i="1"/>
  <c r="Z503" i="1" s="1"/>
  <c r="Z201" i="1"/>
  <c r="Z325" i="1"/>
  <c r="X501" i="1"/>
  <c r="Z441" i="1"/>
  <c r="Z338" i="1"/>
  <c r="Z294" i="1"/>
  <c r="Z105" i="1"/>
  <c r="Z270" i="1"/>
  <c r="Z231" i="1"/>
  <c r="Z169" i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<sst xmlns="http://schemas.openxmlformats.org/spreadsheetml/2006/main" count="2179" uniqueCount="793">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</sst>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141</v>
      </c>
      <c r="Y41" s="54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146.67916666666665</v>
      </c>
      <c r="BN41" s="64">
        <f>IFERROR(Y41*I41/H41,"0")</f>
        <v>157.29000000000002</v>
      </c>
      <c r="BO41" s="64">
        <f>IFERROR(1/J41*(X41/H41),"0")</f>
        <v>0.20399305555555555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164</v>
      </c>
      <c r="Y42" s="544">
        <f>IFERROR(IF(X42="",0,CEILING((X42/$H42),1)*$H42),"")</f>
        <v>164</v>
      </c>
      <c r="Z42" s="36">
        <f>IFERROR(IF(Y42=0,"",ROUNDUP(Y42/H42,0)*0.00902),"")</f>
        <v>0.36982000000000004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172.60999999999999</v>
      </c>
      <c r="BN42" s="64">
        <f>IFERROR(Y42*I42/H42,"0")</f>
        <v>172.60999999999999</v>
      </c>
      <c r="BO42" s="64">
        <f>IFERROR(1/J42*(X42/H42),"0")</f>
        <v>0.31060606060606061</v>
      </c>
      <c r="BP42" s="64">
        <f>IFERROR(1/J42*(Y42/H42),"0")</f>
        <v>0.31060606060606061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54.055555555555557</v>
      </c>
      <c r="Y44" s="545">
        <f>IFERROR(Y41/H41,"0")+IFERROR(Y42/H42,"0")+IFERROR(Y43/H43,"0")</f>
        <v>55</v>
      </c>
      <c r="Z44" s="545">
        <f>IFERROR(IF(Z41="",0,Z41),"0")+IFERROR(IF(Z42="",0,Z42),"0")+IFERROR(IF(Z43="",0,Z43),"0")</f>
        <v>0.63553999999999999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305</v>
      </c>
      <c r="Y45" s="545">
        <f>IFERROR(SUM(Y41:Y43),"0")</f>
        <v>315.20000000000005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322</v>
      </c>
      <c r="Y57" s="544">
        <f t="shared" si="6"/>
        <v>324</v>
      </c>
      <c r="Z57" s="36">
        <f>IFERROR(IF(Y57=0,"",ROUNDUP(Y57/H57,0)*0.00902),"")</f>
        <v>0.64944000000000002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337.02666666666664</v>
      </c>
      <c r="BN57" s="64">
        <f t="shared" si="8"/>
        <v>339.12</v>
      </c>
      <c r="BO57" s="64">
        <f t="shared" si="9"/>
        <v>0.54208754208754206</v>
      </c>
      <c r="BP57" s="64">
        <f t="shared" si="10"/>
        <v>0.54545454545454541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71.555555555555557</v>
      </c>
      <c r="Y58" s="545">
        <f>IFERROR(Y52/H52,"0")+IFERROR(Y53/H53,"0")+IFERROR(Y54/H54,"0")+IFERROR(Y55/H55,"0")+IFERROR(Y56/H56,"0")+IFERROR(Y57/H57,"0")</f>
        <v>72</v>
      </c>
      <c r="Z58" s="545">
        <f>IFERROR(IF(Z52="",0,Z52),"0")+IFERROR(IF(Z53="",0,Z53),"0")+IFERROR(IF(Z54="",0,Z54),"0")+IFERROR(IF(Z55="",0,Z55),"0")+IFERROR(IF(Z56="",0,Z56),"0")+IFERROR(IF(Z57="",0,Z57),"0")</f>
        <v>0.64944000000000002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322</v>
      </c>
      <c r="Y59" s="545">
        <f>IFERROR(SUM(Y52:Y57),"0")</f>
        <v>324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962</v>
      </c>
      <c r="Y61" s="544">
        <f>IFERROR(IF(X61="",0,CEILING((X61/$H61),1)*$H61),"")</f>
        <v>972.00000000000011</v>
      </c>
      <c r="Z61" s="36">
        <f>IFERROR(IF(Y61=0,"",ROUNDUP(Y61/H61,0)*0.01898),"")</f>
        <v>1.7081999999999999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1000.7472222222221</v>
      </c>
      <c r="BN61" s="64">
        <f>IFERROR(Y61*I61/H61,"0")</f>
        <v>1011.15</v>
      </c>
      <c r="BO61" s="64">
        <f>IFERROR(1/J61*(X61/H61),"0")</f>
        <v>1.3917824074074072</v>
      </c>
      <c r="BP61" s="64">
        <f>IFERROR(1/J61*(Y61/H61),"0")</f>
        <v>1.40625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85</v>
      </c>
      <c r="Y63" s="544">
        <f>IFERROR(IF(X63="",0,CEILING((X63/$H63),1)*$H63),"")</f>
        <v>86.4</v>
      </c>
      <c r="Z63" s="36">
        <f>IFERROR(IF(Y63=0,"",ROUNDUP(Y63/H63,0)*0.00651),"")</f>
        <v>0.20832000000000001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90.666666666666657</v>
      </c>
      <c r="BN63" s="64">
        <f>IFERROR(Y63*I63/H63,"0")</f>
        <v>92.16</v>
      </c>
      <c r="BO63" s="64">
        <f>IFERROR(1/J63*(X63/H63),"0")</f>
        <v>0.17297517297517298</v>
      </c>
      <c r="BP63" s="64">
        <f>IFERROR(1/J63*(Y63/H63),"0")</f>
        <v>0.17582417582417584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120.55555555555554</v>
      </c>
      <c r="Y64" s="545">
        <f>IFERROR(Y61/H61,"0")+IFERROR(Y62/H62,"0")+IFERROR(Y63/H63,"0")</f>
        <v>122</v>
      </c>
      <c r="Z64" s="545">
        <f>IFERROR(IF(Z61="",0,Z61),"0")+IFERROR(IF(Z62="",0,Z62),"0")+IFERROR(IF(Z63="",0,Z63),"0")</f>
        <v>1.91652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1047</v>
      </c>
      <c r="Y65" s="545">
        <f>IFERROR(SUM(Y61:Y63),"0")</f>
        <v>1058.4000000000001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204</v>
      </c>
      <c r="Y89" s="544">
        <f>IFERROR(IF(X89="",0,CEILING((X89/$H89),1)*$H89),"")</f>
        <v>207</v>
      </c>
      <c r="Z89" s="36">
        <f>IFERROR(IF(Y89=0,"",ROUNDUP(Y89/H89,0)*0.00902),"")</f>
        <v>0.41492000000000001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213.52</v>
      </c>
      <c r="BN89" s="64">
        <f>IFERROR(Y89*I89/H89,"0")</f>
        <v>216.66</v>
      </c>
      <c r="BO89" s="64">
        <f>IFERROR(1/J89*(X89/H89),"0")</f>
        <v>0.34343434343434348</v>
      </c>
      <c r="BP89" s="64">
        <f>IFERROR(1/J89*(Y89/H89),"0")</f>
        <v>0.34848484848484851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45.333333333333336</v>
      </c>
      <c r="Y90" s="545">
        <f>IFERROR(Y87/H87,"0")+IFERROR(Y88/H88,"0")+IFERROR(Y89/H89,"0")</f>
        <v>46</v>
      </c>
      <c r="Z90" s="545">
        <f>IFERROR(IF(Z87="",0,Z87),"0")+IFERROR(IF(Z88="",0,Z88),"0")+IFERROR(IF(Z89="",0,Z89),"0")</f>
        <v>0.41492000000000001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204</v>
      </c>
      <c r="Y91" s="545">
        <f>IFERROR(SUM(Y87:Y89),"0")</f>
        <v>207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56</v>
      </c>
      <c r="Y93" s="544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59.58814814814815</v>
      </c>
      <c r="BN93" s="64">
        <f>IFERROR(Y93*I93/H93,"0")</f>
        <v>60.332999999999991</v>
      </c>
      <c r="BO93" s="64">
        <f>IFERROR(1/J93*(X93/H93),"0")</f>
        <v>0.1080246913580247</v>
      </c>
      <c r="BP93" s="64">
        <f>IFERROR(1/J93*(Y93/H93),"0")</f>
        <v>0.109375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194</v>
      </c>
      <c r="Y95" s="544">
        <f>IFERROR(IF(X95="",0,CEILING((X95/$H95),1)*$H95),"")</f>
        <v>194.4</v>
      </c>
      <c r="Z95" s="36">
        <f>IFERROR(IF(Y95=0,"",ROUNDUP(Y95/H95,0)*0.00651),"")</f>
        <v>0.46872000000000003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212.10666666666665</v>
      </c>
      <c r="BN95" s="64">
        <f>IFERROR(Y95*I95/H95,"0")</f>
        <v>212.54399999999998</v>
      </c>
      <c r="BO95" s="64">
        <f>IFERROR(1/J95*(X95/H95),"0")</f>
        <v>0.39479039479039479</v>
      </c>
      <c r="BP95" s="64">
        <f>IFERROR(1/J95*(Y95/H95),"0")</f>
        <v>0.39560439560439564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78.76543209876543</v>
      </c>
      <c r="Y97" s="545">
        <f>IFERROR(Y93/H93,"0")+IFERROR(Y94/H94,"0")+IFERROR(Y95/H95,"0")+IFERROR(Y96/H96,"0")</f>
        <v>79</v>
      </c>
      <c r="Z97" s="545">
        <f>IFERROR(IF(Z93="",0,Z93),"0")+IFERROR(IF(Z94="",0,Z94),"0")+IFERROR(IF(Z95="",0,Z95),"0")+IFERROR(IF(Z96="",0,Z96),"0")</f>
        <v>0.60158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250</v>
      </c>
      <c r="Y98" s="545">
        <f>IFERROR(SUM(Y93:Y96),"0")</f>
        <v>251.1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4</v>
      </c>
      <c r="Y101" s="544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4.1611111111111105</v>
      </c>
      <c r="BN101" s="64">
        <f>IFERROR(Y101*I101/H101,"0")</f>
        <v>11.234999999999999</v>
      </c>
      <c r="BO101" s="64">
        <f>IFERROR(1/J101*(X101/H101),"0")</f>
        <v>5.7870370370370367E-3</v>
      </c>
      <c r="BP101" s="64">
        <f>IFERROR(1/J101*(Y101/H101),"0")</f>
        <v>1.5625E-2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38</v>
      </c>
      <c r="Y102" s="544">
        <f>IFERROR(IF(X102="",0,CEILING((X102/$H102),1)*$H102),"")</f>
        <v>41.25</v>
      </c>
      <c r="Z102" s="36">
        <f>IFERROR(IF(Y102=0,"",ROUNDUP(Y102/H102,0)*0.00902),"")</f>
        <v>9.9220000000000003E-2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40.128</v>
      </c>
      <c r="BN102" s="64">
        <f>IFERROR(Y102*I102/H102,"0")</f>
        <v>43.559999999999995</v>
      </c>
      <c r="BO102" s="64">
        <f>IFERROR(1/J102*(X102/H102),"0")</f>
        <v>7.6767676767676762E-2</v>
      </c>
      <c r="BP102" s="64">
        <f>IFERROR(1/J102*(Y102/H102),"0")</f>
        <v>8.3333333333333343E-2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27</v>
      </c>
      <c r="Y103" s="544">
        <f>IFERROR(IF(X103="",0,CEILING((X103/$H103),1)*$H103),"")</f>
        <v>27</v>
      </c>
      <c r="Z103" s="36">
        <f>IFERROR(IF(Y103=0,"",ROUNDUP(Y103/H103,0)*0.00902),"")</f>
        <v>5.4120000000000001E-2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28.26</v>
      </c>
      <c r="BN103" s="64">
        <f>IFERROR(Y103*I103/H103,"0")</f>
        <v>28.26</v>
      </c>
      <c r="BO103" s="64">
        <f>IFERROR(1/J103*(X103/H103),"0")</f>
        <v>4.5454545454545456E-2</v>
      </c>
      <c r="BP103" s="64">
        <f>IFERROR(1/J103*(Y103/H103),"0")</f>
        <v>4.5454545454545456E-2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16.503703703703703</v>
      </c>
      <c r="Y105" s="545">
        <f>IFERROR(Y101/H101,"0")+IFERROR(Y102/H102,"0")+IFERROR(Y103/H103,"0")+IFERROR(Y104/H104,"0")</f>
        <v>18</v>
      </c>
      <c r="Z105" s="545">
        <f>IFERROR(IF(Z101="",0,Z101),"0")+IFERROR(IF(Z102="",0,Z102),"0")+IFERROR(IF(Z103="",0,Z103),"0")+IFERROR(IF(Z104="",0,Z104),"0")</f>
        <v>0.17232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69</v>
      </c>
      <c r="Y106" s="545">
        <f>IFERROR(SUM(Y101:Y104),"0")</f>
        <v>79.05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138</v>
      </c>
      <c r="Y114" s="544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146.74</v>
      </c>
      <c r="BN114" s="64">
        <f>IFERROR(Y114*I114/H114,"0")</f>
        <v>155.03399999999996</v>
      </c>
      <c r="BO114" s="64">
        <f>IFERROR(1/J114*(X114/H114),"0")</f>
        <v>0.26620370370370372</v>
      </c>
      <c r="BP114" s="64">
        <f>IFERROR(1/J114*(Y114/H114),"0")</f>
        <v>0.28125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42</v>
      </c>
      <c r="Y115" s="544">
        <f>IFERROR(IF(X115="",0,CEILING((X115/$H115),1)*$H115),"")</f>
        <v>43.56</v>
      </c>
      <c r="Z115" s="36">
        <f>IFERROR(IF(Y115=0,"",ROUNDUP(Y115/H115,0)*0.00651),"")</f>
        <v>0.14322000000000001</v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47.218181818181819</v>
      </c>
      <c r="BN115" s="64">
        <f>IFERROR(Y115*I115/H115,"0")</f>
        <v>48.972000000000001</v>
      </c>
      <c r="BO115" s="64">
        <f>IFERROR(1/J115*(X115/H115),"0")</f>
        <v>0.11655011655011656</v>
      </c>
      <c r="BP115" s="64">
        <f>IFERROR(1/J115*(Y115/H115),"0")</f>
        <v>0.12087912087912089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51</v>
      </c>
      <c r="Y116" s="544">
        <f>IFERROR(IF(X116="",0,CEILING((X116/$H116),1)*$H116),"")</f>
        <v>51.300000000000004</v>
      </c>
      <c r="Z116" s="36">
        <f>IFERROR(IF(Y116=0,"",ROUNDUP(Y116/H116,0)*0.00651),"")</f>
        <v>0.12369000000000001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55.759999999999991</v>
      </c>
      <c r="BN116" s="64">
        <f>IFERROR(Y116*I116/H116,"0")</f>
        <v>56.088000000000001</v>
      </c>
      <c r="BO116" s="64">
        <f>IFERROR(1/J116*(X116/H116),"0")</f>
        <v>0.10378510378510379</v>
      </c>
      <c r="BP116" s="64">
        <f>IFERROR(1/J116*(Y116/H116),"0")</f>
        <v>0.1043956043956044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57.138047138047142</v>
      </c>
      <c r="Y118" s="545">
        <f>IFERROR(Y114/H114,"0")+IFERROR(Y115/H115,"0")+IFERROR(Y116/H116,"0")+IFERROR(Y117/H117,"0")</f>
        <v>59</v>
      </c>
      <c r="Z118" s="545">
        <f>IFERROR(IF(Z114="",0,Z114),"0")+IFERROR(IF(Z115="",0,Z115),"0")+IFERROR(IF(Z116="",0,Z116),"0")+IFERROR(IF(Z117="",0,Z117),"0")</f>
        <v>0.60855000000000004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231</v>
      </c>
      <c r="Y119" s="545">
        <f>IFERROR(SUM(Y114:Y117),"0")</f>
        <v>240.66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77</v>
      </c>
      <c r="Y128" s="544">
        <f>IFERROR(IF(X128="",0,CEILING((X128/$H128),1)*$H128),"")</f>
        <v>80</v>
      </c>
      <c r="Z128" s="36">
        <f>IFERROR(IF(Y128=0,"",ROUNDUP(Y128/H128,0)*0.00651),"")</f>
        <v>0.16275000000000001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81.331249999999997</v>
      </c>
      <c r="BN128" s="64">
        <f>IFERROR(Y128*I128/H128,"0")</f>
        <v>84.499999999999986</v>
      </c>
      <c r="BO128" s="64">
        <f>IFERROR(1/J128*(X128/H128),"0")</f>
        <v>0.13221153846153846</v>
      </c>
      <c r="BP128" s="64">
        <f>IFERROR(1/J128*(Y128/H128),"0")</f>
        <v>0.13736263736263737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24.0625</v>
      </c>
      <c r="Y129" s="545">
        <f>IFERROR(Y127/H127,"0")+IFERROR(Y128/H128,"0")</f>
        <v>25</v>
      </c>
      <c r="Z129" s="545">
        <f>IFERROR(IF(Z127="",0,Z127),"0")+IFERROR(IF(Z128="",0,Z128),"0")</f>
        <v>0.16275000000000001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77</v>
      </c>
      <c r="Y130" s="545">
        <f>IFERROR(SUM(Y127:Y128),"0")</f>
        <v>80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46</v>
      </c>
      <c r="Y132" s="544">
        <f>IFERROR(IF(X132="",0,CEILING((X132/$H132),1)*$H132),"")</f>
        <v>47.599999999999994</v>
      </c>
      <c r="Z132" s="36">
        <f>IFERROR(IF(Y132=0,"",ROUNDUP(Y132/H132,0)*0.00651),"")</f>
        <v>0.11067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50.402857142857151</v>
      </c>
      <c r="BN132" s="64">
        <f>IFERROR(Y132*I132/H132,"0")</f>
        <v>52.156000000000006</v>
      </c>
      <c r="BO132" s="64">
        <f>IFERROR(1/J132*(X132/H132),"0")</f>
        <v>9.0266875981161718E-2</v>
      </c>
      <c r="BP132" s="64">
        <f>IFERROR(1/J132*(Y132/H132),"0")</f>
        <v>9.3406593406593408E-2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16.428571428571431</v>
      </c>
      <c r="Y134" s="545">
        <f>IFERROR(Y132/H132,"0")+IFERROR(Y133/H133,"0")</f>
        <v>17</v>
      </c>
      <c r="Z134" s="545">
        <f>IFERROR(IF(Z132="",0,Z132),"0")+IFERROR(IF(Z133="",0,Z133),"0")</f>
        <v>0.11067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46</v>
      </c>
      <c r="Y135" s="545">
        <f>IFERROR(SUM(Y132:Y133),"0")</f>
        <v>47.599999999999994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73</v>
      </c>
      <c r="Y138" s="544">
        <f>IFERROR(IF(X138="",0,CEILING((X138/$H138),1)*$H138),"")</f>
        <v>73.92</v>
      </c>
      <c r="Z138" s="36">
        <f>IFERROR(IF(Y138=0,"",ROUNDUP(Y138/H138,0)*0.00651),"")</f>
        <v>0.18228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80.410606060606057</v>
      </c>
      <c r="BN138" s="64">
        <f>IFERROR(Y138*I138/H138,"0")</f>
        <v>81.423999999999992</v>
      </c>
      <c r="BO138" s="64">
        <f>IFERROR(1/J138*(X138/H138),"0")</f>
        <v>0.15193140193140192</v>
      </c>
      <c r="BP138" s="64">
        <f>IFERROR(1/J138*(Y138/H138),"0")</f>
        <v>0.15384615384615385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27.651515151515149</v>
      </c>
      <c r="Y139" s="545">
        <f>IFERROR(Y137/H137,"0")+IFERROR(Y138/H138,"0")</f>
        <v>28</v>
      </c>
      <c r="Z139" s="545">
        <f>IFERROR(IF(Z137="",0,Z137),"0")+IFERROR(IF(Z138="",0,Z138),"0")</f>
        <v>0.18228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73</v>
      </c>
      <c r="Y140" s="545">
        <f>IFERROR(SUM(Y137:Y138),"0")</f>
        <v>73.92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29</v>
      </c>
      <c r="Y143" s="544">
        <f>IFERROR(IF(X143="",0,CEILING((X143/$H143),1)*$H143),"")</f>
        <v>32</v>
      </c>
      <c r="Z143" s="36">
        <f>IFERROR(IF(Y143=0,"",ROUNDUP(Y143/H143,0)*0.00902),"")</f>
        <v>7.2160000000000002E-2</v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30.522500000000001</v>
      </c>
      <c r="BN143" s="64">
        <f>IFERROR(Y143*I143/H143,"0")</f>
        <v>33.68</v>
      </c>
      <c r="BO143" s="64">
        <f>IFERROR(1/J143*(X143/H143),"0")</f>
        <v>5.4924242424242424E-2</v>
      </c>
      <c r="BP143" s="64">
        <f>IFERROR(1/J143*(Y143/H143),"0")</f>
        <v>6.0606060606060608E-2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7.25</v>
      </c>
      <c r="Y145" s="545">
        <f>IFERROR(Y143/H143,"0")+IFERROR(Y144/H144,"0")</f>
        <v>8</v>
      </c>
      <c r="Z145" s="545">
        <f>IFERROR(IF(Z143="",0,Z143),"0")+IFERROR(IF(Z144="",0,Z144),"0")</f>
        <v>7.2160000000000002E-2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29</v>
      </c>
      <c r="Y146" s="545">
        <f>IFERROR(SUM(Y143:Y144),"0")</f>
        <v>32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81</v>
      </c>
      <c r="Y148" s="544">
        <f>IFERROR(IF(X148="",0,CEILING((X148/$H148),1)*$H148),"")</f>
        <v>81</v>
      </c>
      <c r="Z148" s="36">
        <f>IFERROR(IF(Y148=0,"",ROUNDUP(Y148/H148,0)*0.01898),"")</f>
        <v>0.17082</v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86.265000000000015</v>
      </c>
      <c r="BN148" s="64">
        <f>IFERROR(Y148*I148/H148,"0")</f>
        <v>86.265000000000015</v>
      </c>
      <c r="BO148" s="64">
        <f>IFERROR(1/J148*(X148/H148),"0")</f>
        <v>0.140625</v>
      </c>
      <c r="BP148" s="64">
        <f>IFERROR(1/J148*(Y148/H148),"0")</f>
        <v>0.140625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9</v>
      </c>
      <c r="Y151" s="545">
        <f>IFERROR(Y148/H148,"0")+IFERROR(Y149/H149,"0")+IFERROR(Y150/H150,"0")</f>
        <v>9</v>
      </c>
      <c r="Z151" s="545">
        <f>IFERROR(IF(Z148="",0,Z148),"0")+IFERROR(IF(Z149="",0,Z149),"0")+IFERROR(IF(Z150="",0,Z150),"0")</f>
        <v>0.17082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81</v>
      </c>
      <c r="Y152" s="545">
        <f>IFERROR(SUM(Y148:Y150),"0")</f>
        <v>81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102</v>
      </c>
      <c r="Y162" s="544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107.1</v>
      </c>
      <c r="BN162" s="64">
        <f t="shared" si="13"/>
        <v>110.25</v>
      </c>
      <c r="BO162" s="64">
        <f t="shared" si="14"/>
        <v>0.18398268398268397</v>
      </c>
      <c r="BP162" s="64">
        <f t="shared" si="15"/>
        <v>0.18939393939393939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8</v>
      </c>
      <c r="Y163" s="544">
        <f t="shared" si="11"/>
        <v>8.4</v>
      </c>
      <c r="Z163" s="36">
        <f>IFERROR(IF(Y163=0,"",ROUNDUP(Y163/H163,0)*0.00502),"")</f>
        <v>2.0080000000000001E-2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8.4952380952380953</v>
      </c>
      <c r="BN163" s="64">
        <f t="shared" si="13"/>
        <v>8.92</v>
      </c>
      <c r="BO163" s="64">
        <f t="shared" si="14"/>
        <v>1.6280016280016282E-2</v>
      </c>
      <c r="BP163" s="64">
        <f t="shared" si="15"/>
        <v>1.7094017094017096E-2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35</v>
      </c>
      <c r="Y164" s="544">
        <f t="shared" si="11"/>
        <v>35.700000000000003</v>
      </c>
      <c r="Z164" s="36">
        <f>IFERROR(IF(Y164=0,"",ROUNDUP(Y164/H164,0)*0.00502),"")</f>
        <v>8.5339999999999999E-2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37.166666666666664</v>
      </c>
      <c r="BN164" s="64">
        <f t="shared" si="13"/>
        <v>37.910000000000004</v>
      </c>
      <c r="BO164" s="64">
        <f t="shared" si="14"/>
        <v>7.1225071225071226E-2</v>
      </c>
      <c r="BP164" s="64">
        <f t="shared" si="15"/>
        <v>7.2649572649572655E-2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85</v>
      </c>
      <c r="Y166" s="544">
        <f t="shared" si="11"/>
        <v>86.100000000000009</v>
      </c>
      <c r="Z166" s="36">
        <f>IFERROR(IF(Y166=0,"",ROUNDUP(Y166/H166,0)*0.00502),"")</f>
        <v>0.20582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89.047619047619051</v>
      </c>
      <c r="BN166" s="64">
        <f t="shared" si="13"/>
        <v>90.200000000000017</v>
      </c>
      <c r="BO166" s="64">
        <f t="shared" si="14"/>
        <v>0.17297517297517298</v>
      </c>
      <c r="BP166" s="64">
        <f t="shared" si="15"/>
        <v>0.17521367521367523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85.238095238095241</v>
      </c>
      <c r="Y169" s="545">
        <f>IFERROR(Y160/H160,"0")+IFERROR(Y161/H161,"0")+IFERROR(Y162/H162,"0")+IFERROR(Y163/H163,"0")+IFERROR(Y164/H164,"0")+IFERROR(Y165/H165,"0")+IFERROR(Y166/H166,"0")+IFERROR(Y167/H167,"0")+IFERROR(Y168/H168,"0")</f>
        <v>87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0.53673999999999999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230</v>
      </c>
      <c r="Y170" s="545">
        <f>IFERROR(SUM(Y160:Y168),"0")</f>
        <v>235.20000000000005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10</v>
      </c>
      <c r="Y173" s="544">
        <f>IFERROR(IF(X173="",0,CEILING((X173/$H173),1)*$H173),"")</f>
        <v>10.08</v>
      </c>
      <c r="Z173" s="36">
        <f>IFERROR(IF(Y173=0,"",ROUNDUP(Y173/H173,0)*0.0059),"")</f>
        <v>4.7199999999999999E-2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11.507936507936508</v>
      </c>
      <c r="BN173" s="64">
        <f>IFERROR(Y173*I173/H173,"0")</f>
        <v>11.6</v>
      </c>
      <c r="BO173" s="64">
        <f>IFERROR(1/J173*(X173/H173),"0")</f>
        <v>3.6743092298647854E-2</v>
      </c>
      <c r="BP173" s="64">
        <f>IFERROR(1/J173*(Y173/H173),"0")</f>
        <v>3.7037037037037035E-2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7.9365079365079367</v>
      </c>
      <c r="Y175" s="545">
        <f>IFERROR(Y172/H172,"0")+IFERROR(Y173/H173,"0")+IFERROR(Y174/H174,"0")</f>
        <v>8</v>
      </c>
      <c r="Z175" s="545">
        <f>IFERROR(IF(Z172="",0,Z172),"0")+IFERROR(IF(Z173="",0,Z173),"0")+IFERROR(IF(Z174="",0,Z174),"0")</f>
        <v>4.7199999999999999E-2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10</v>
      </c>
      <c r="Y176" s="545">
        <f>IFERROR(SUM(Y172:Y174),"0")</f>
        <v>10.08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7</v>
      </c>
      <c r="Y178" s="54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2.5720164609053495E-2</v>
      </c>
      <c r="BP178" s="64">
        <f>IFERROR(1/J178*(Y178/H178),"0")</f>
        <v>2.7777777777777776E-2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5.5555555555555554</v>
      </c>
      <c r="Y179" s="545">
        <f>IFERROR(Y178/H178,"0")</f>
        <v>6</v>
      </c>
      <c r="Z179" s="545">
        <f>IFERROR(IF(Z178="",0,Z178),"0")</f>
        <v>3.5400000000000001E-2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7</v>
      </c>
      <c r="Y180" s="545">
        <f>IFERROR(SUM(Y178:Y178),"0")</f>
        <v>7.5600000000000005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20</v>
      </c>
      <c r="Y195" s="544">
        <f t="shared" si="16"/>
        <v>21.6</v>
      </c>
      <c r="Z195" s="36">
        <f>IFERROR(IF(Y195=0,"",ROUNDUP(Y195/H195,0)*0.00902),"")</f>
        <v>3.6080000000000001E-2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20.777777777777779</v>
      </c>
      <c r="BN195" s="64">
        <f t="shared" si="18"/>
        <v>22.44</v>
      </c>
      <c r="BO195" s="64">
        <f t="shared" si="19"/>
        <v>2.8058361391694722E-2</v>
      </c>
      <c r="BP195" s="64">
        <f t="shared" si="20"/>
        <v>3.0303030303030304E-2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83</v>
      </c>
      <c r="Y197" s="544">
        <f t="shared" si="16"/>
        <v>84.600000000000009</v>
      </c>
      <c r="Z197" s="36">
        <f>IFERROR(IF(Y197=0,"",ROUNDUP(Y197/H197,0)*0.00502),"")</f>
        <v>0.23594000000000001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88.99444444444444</v>
      </c>
      <c r="BN197" s="64">
        <f t="shared" si="18"/>
        <v>90.710000000000008</v>
      </c>
      <c r="BO197" s="64">
        <f t="shared" si="19"/>
        <v>0.19705603038936373</v>
      </c>
      <c r="BP197" s="64">
        <f t="shared" si="20"/>
        <v>0.20085470085470092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25</v>
      </c>
      <c r="Y198" s="544">
        <f t="shared" si="16"/>
        <v>25.2</v>
      </c>
      <c r="Z198" s="36">
        <f>IFERROR(IF(Y198=0,"",ROUNDUP(Y198/H198,0)*0.00502),"")</f>
        <v>7.0280000000000009E-2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26.388888888888889</v>
      </c>
      <c r="BN198" s="64">
        <f t="shared" si="18"/>
        <v>26.599999999999998</v>
      </c>
      <c r="BO198" s="64">
        <f t="shared" si="19"/>
        <v>5.9354226020892693E-2</v>
      </c>
      <c r="BP198" s="64">
        <f t="shared" si="20"/>
        <v>5.9829059829059839E-2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63.703703703703695</v>
      </c>
      <c r="Y201" s="545">
        <f>IFERROR(Y193/H193,"0")+IFERROR(Y194/H194,"0")+IFERROR(Y195/H195,"0")+IFERROR(Y196/H196,"0")+IFERROR(Y197/H197,"0")+IFERROR(Y198/H198,"0")+IFERROR(Y199/H199,"0")+IFERROR(Y200/H200,"0")</f>
        <v>65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0.34230000000000005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128</v>
      </c>
      <c r="Y202" s="545">
        <f>IFERROR(SUM(Y193:Y200),"0")</f>
        <v>131.4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104</v>
      </c>
      <c r="Y207" s="544">
        <f t="shared" si="21"/>
        <v>105.6</v>
      </c>
      <c r="Z207" s="36">
        <f t="shared" ref="Z207:Z212" si="26">IFERROR(IF(Y207=0,"",ROUNDUP(Y207/H207,0)*0.00651),"")</f>
        <v>0.28644000000000003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115.7</v>
      </c>
      <c r="BN207" s="64">
        <f t="shared" si="23"/>
        <v>117.48</v>
      </c>
      <c r="BO207" s="64">
        <f t="shared" si="24"/>
        <v>0.23809523809523814</v>
      </c>
      <c r="BP207" s="64">
        <f t="shared" si="25"/>
        <v>0.24175824175824179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202</v>
      </c>
      <c r="Y209" s="544">
        <f t="shared" si="21"/>
        <v>204</v>
      </c>
      <c r="Z209" s="36">
        <f t="shared" si="26"/>
        <v>0.55335000000000001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223.21000000000004</v>
      </c>
      <c r="BN209" s="64">
        <f t="shared" si="23"/>
        <v>225.42000000000002</v>
      </c>
      <c r="BO209" s="64">
        <f t="shared" si="24"/>
        <v>0.46245421245421253</v>
      </c>
      <c r="BP209" s="64">
        <f t="shared" si="25"/>
        <v>0.46703296703296709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135</v>
      </c>
      <c r="Y210" s="544">
        <f t="shared" si="21"/>
        <v>136.79999999999998</v>
      </c>
      <c r="Z210" s="36">
        <f t="shared" si="26"/>
        <v>0.37107000000000001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149.17500000000001</v>
      </c>
      <c r="BN210" s="64">
        <f t="shared" si="23"/>
        <v>151.16399999999999</v>
      </c>
      <c r="BO210" s="64">
        <f t="shared" si="24"/>
        <v>0.30906593406593408</v>
      </c>
      <c r="BP210" s="64">
        <f t="shared" si="25"/>
        <v>0.31318681318681318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98</v>
      </c>
      <c r="Y212" s="544">
        <f t="shared" si="21"/>
        <v>98.399999999999991</v>
      </c>
      <c r="Z212" s="36">
        <f t="shared" si="26"/>
        <v>0.26690999999999998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108.535</v>
      </c>
      <c r="BN212" s="64">
        <f t="shared" si="23"/>
        <v>108.97799999999999</v>
      </c>
      <c r="BO212" s="64">
        <f t="shared" si="24"/>
        <v>0.22435897435897439</v>
      </c>
      <c r="BP212" s="64">
        <f t="shared" si="25"/>
        <v>0.22527472527472528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224.58333333333334</v>
      </c>
      <c r="Y213" s="545">
        <f>IFERROR(Y204/H204,"0")+IFERROR(Y205/H205,"0")+IFERROR(Y206/H206,"0")+IFERROR(Y207/H207,"0")+IFERROR(Y208/H208,"0")+IFERROR(Y209/H209,"0")+IFERROR(Y210/H210,"0")+IFERROR(Y211/H211,"0")+IFERROR(Y212/H212,"0")</f>
        <v>227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1.47777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539</v>
      </c>
      <c r="Y214" s="545">
        <f>IFERROR(SUM(Y204:Y212),"0")</f>
        <v>544.79999999999995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44</v>
      </c>
      <c r="Y217" s="544">
        <f>IFERROR(IF(X217="",0,CEILING((X217/$H217),1)*$H217),"")</f>
        <v>45.6</v>
      </c>
      <c r="Z217" s="36">
        <f>IFERROR(IF(Y217=0,"",ROUNDUP(Y217/H217,0)*0.00651),"")</f>
        <v>0.12369000000000001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48.620000000000005</v>
      </c>
      <c r="BN217" s="64">
        <f>IFERROR(Y217*I217/H217,"0")</f>
        <v>50.388000000000005</v>
      </c>
      <c r="BO217" s="64">
        <f>IFERROR(1/J217*(X217/H217),"0")</f>
        <v>0.10073260073260075</v>
      </c>
      <c r="BP217" s="64">
        <f>IFERROR(1/J217*(Y217/H217),"0")</f>
        <v>0.1043956043956044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18.333333333333336</v>
      </c>
      <c r="Y218" s="545">
        <f>IFERROR(Y216/H216,"0")+IFERROR(Y217/H217,"0")</f>
        <v>19</v>
      </c>
      <c r="Z218" s="545">
        <f>IFERROR(IF(Z216="",0,Z216),"0")+IFERROR(IF(Z217="",0,Z217),"0")</f>
        <v>0.12369000000000001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44</v>
      </c>
      <c r="Y219" s="545">
        <f>IFERROR(SUM(Y216:Y217),"0")</f>
        <v>45.6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4</v>
      </c>
      <c r="Y238" s="544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2.2222222222222223</v>
      </c>
      <c r="Y239" s="545">
        <f>IFERROR(Y238/H238,"0")</f>
        <v>3</v>
      </c>
      <c r="Z239" s="545">
        <f>IFERROR(IF(Z238="",0,Z238),"0")</f>
        <v>1.77E-2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4</v>
      </c>
      <c r="Y240" s="545">
        <f>IFERROR(SUM(Y238:Y238),"0")</f>
        <v>5.4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</v>
      </c>
      <c r="Y242" s="544">
        <f>IFERROR(IF(X242="",0,CEILING((X242/$H242),1)*$H242),"")</f>
        <v>1.98</v>
      </c>
      <c r="Z242" s="36">
        <f>IFERROR(IF(Y242=0,"",ROUNDUP(Y242/H242,0)*0.0059),"")</f>
        <v>1.18E-2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1.1919191919191918</v>
      </c>
      <c r="BN242" s="64">
        <f>IFERROR(Y242*I242/H242,"0")</f>
        <v>2.36</v>
      </c>
      <c r="BO242" s="64">
        <f>IFERROR(1/J242*(X242/H242),"0")</f>
        <v>4.6763935652824546E-3</v>
      </c>
      <c r="BP242" s="64">
        <f>IFERROR(1/J242*(Y242/H242),"0")</f>
        <v>9.2592592592592587E-3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8</v>
      </c>
      <c r="Y245" s="544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9.0909090909090917</v>
      </c>
      <c r="Y246" s="545">
        <f>IFERROR(Y242/H242,"0")+IFERROR(Y243/H243,"0")+IFERROR(Y244/H244,"0")+IFERROR(Y245/H245,"0")</f>
        <v>11</v>
      </c>
      <c r="Z246" s="545">
        <f>IFERROR(IF(Z242="",0,Z242),"0")+IFERROR(IF(Z243="",0,Z243),"0")+IFERROR(IF(Z244="",0,Z244),"0")+IFERROR(IF(Z245="",0,Z245),"0")</f>
        <v>6.4899999999999999E-2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9</v>
      </c>
      <c r="Y247" s="545">
        <f>IFERROR(SUM(Y242:Y245),"0")</f>
        <v>10.89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70</v>
      </c>
      <c r="Y250" s="544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72.819444444444429</v>
      </c>
      <c r="BN250" s="64">
        <f>IFERROR(Y250*I250/H250,"0")</f>
        <v>78.64500000000001</v>
      </c>
      <c r="BO250" s="64">
        <f>IFERROR(1/J250*(X250/H250),"0")</f>
        <v>0.10127314814814814</v>
      </c>
      <c r="BP250" s="64">
        <f>IFERROR(1/J250*(Y250/H250),"0")</f>
        <v>0.109375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6.481481481481481</v>
      </c>
      <c r="Y255" s="545">
        <f>IFERROR(Y250/H250,"0")+IFERROR(Y251/H251,"0")+IFERROR(Y252/H252,"0")+IFERROR(Y253/H253,"0")+IFERROR(Y254/H254,"0")</f>
        <v>7</v>
      </c>
      <c r="Z255" s="545">
        <f>IFERROR(IF(Z250="",0,Z250),"0")+IFERROR(IF(Z251="",0,Z251),"0")+IFERROR(IF(Z252="",0,Z252),"0")+IFERROR(IF(Z253="",0,Z253),"0")+IFERROR(IF(Z254="",0,Z254),"0")</f>
        <v>0.13286000000000001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70</v>
      </c>
      <c r="Y256" s="545">
        <f>IFERROR(SUM(Y250:Y254),"0")</f>
        <v>75.600000000000009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175</v>
      </c>
      <c r="Y290" s="544">
        <f t="shared" si="33"/>
        <v>183.60000000000002</v>
      </c>
      <c r="Z290" s="36">
        <f>IFERROR(IF(Y290=0,"",ROUNDUP(Y290/H290,0)*0.01898),"")</f>
        <v>0.32266</v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182.04861111111109</v>
      </c>
      <c r="BN290" s="64">
        <f t="shared" si="35"/>
        <v>190.995</v>
      </c>
      <c r="BO290" s="64">
        <f t="shared" si="36"/>
        <v>0.25318287037037035</v>
      </c>
      <c r="BP290" s="64">
        <f t="shared" si="37"/>
        <v>0.265625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18</v>
      </c>
      <c r="Y292" s="544">
        <f t="shared" si="33"/>
        <v>20</v>
      </c>
      <c r="Z292" s="36">
        <f>IFERROR(IF(Y292=0,"",ROUNDUP(Y292/H292,0)*0.00902),"")</f>
        <v>4.5100000000000001E-2</v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18.945</v>
      </c>
      <c r="BN292" s="64">
        <f t="shared" si="35"/>
        <v>21.05</v>
      </c>
      <c r="BO292" s="64">
        <f t="shared" si="36"/>
        <v>3.4090909090909088E-2</v>
      </c>
      <c r="BP292" s="64">
        <f t="shared" si="37"/>
        <v>3.787878787878788E-2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69</v>
      </c>
      <c r="Y293" s="544">
        <f t="shared" si="33"/>
        <v>72</v>
      </c>
      <c r="Z293" s="36">
        <f>IFERROR(IF(Y293=0,"",ROUNDUP(Y293/H293,0)*0.00902),"")</f>
        <v>0.16236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72.622500000000002</v>
      </c>
      <c r="BN293" s="64">
        <f t="shared" si="35"/>
        <v>75.78</v>
      </c>
      <c r="BO293" s="64">
        <f t="shared" si="36"/>
        <v>0.13068181818181818</v>
      </c>
      <c r="BP293" s="64">
        <f t="shared" si="37"/>
        <v>0.13636363636363635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37.953703703703702</v>
      </c>
      <c r="Y294" s="545">
        <f>IFERROR(Y288/H288,"0")+IFERROR(Y289/H289,"0")+IFERROR(Y290/H290,"0")+IFERROR(Y291/H291,"0")+IFERROR(Y292/H292,"0")+IFERROR(Y293/H293,"0")</f>
        <v>40</v>
      </c>
      <c r="Z294" s="545">
        <f>IFERROR(IF(Z288="",0,Z288),"0")+IFERROR(IF(Z289="",0,Z289),"0")+IFERROR(IF(Z290="",0,Z290),"0")+IFERROR(IF(Z291="",0,Z291),"0")+IFERROR(IF(Z292="",0,Z292),"0")+IFERROR(IF(Z293="",0,Z293),"0")</f>
        <v>0.53011999999999992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262</v>
      </c>
      <c r="Y295" s="545">
        <f>IFERROR(SUM(Y288:Y293),"0")</f>
        <v>275.60000000000002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152</v>
      </c>
      <c r="Y297" s="544">
        <f t="shared" ref="Y297:Y303" si="38">IFERROR(IF(X297="",0,CEILING((X297/$H297),1)*$H297),"")</f>
        <v>155.4</v>
      </c>
      <c r="Z297" s="36">
        <f>IFERROR(IF(Y297=0,"",ROUNDUP(Y297/H297,0)*0.00902),"")</f>
        <v>0.33374000000000004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161.77142857142854</v>
      </c>
      <c r="BN297" s="64">
        <f t="shared" ref="BN297:BN303" si="40">IFERROR(Y297*I297/H297,"0")</f>
        <v>165.39000000000001</v>
      </c>
      <c r="BO297" s="64">
        <f t="shared" ref="BO297:BO303" si="41">IFERROR(1/J297*(X297/H297),"0")</f>
        <v>0.27417027417027418</v>
      </c>
      <c r="BP297" s="64">
        <f t="shared" ref="BP297:BP303" si="42">IFERROR(1/J297*(Y297/H297),"0")</f>
        <v>0.28030303030303033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449</v>
      </c>
      <c r="Y298" s="544">
        <f t="shared" si="38"/>
        <v>449.40000000000003</v>
      </c>
      <c r="Z298" s="36">
        <f>IFERROR(IF(Y298=0,"",ROUNDUP(Y298/H298,0)*0.00902),"")</f>
        <v>0.96514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477.8642857142857</v>
      </c>
      <c r="BN298" s="64">
        <f t="shared" si="40"/>
        <v>478.28999999999996</v>
      </c>
      <c r="BO298" s="64">
        <f t="shared" si="41"/>
        <v>0.80988455988455987</v>
      </c>
      <c r="BP298" s="64">
        <f t="shared" si="42"/>
        <v>0.81060606060606066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30</v>
      </c>
      <c r="Y301" s="544">
        <f t="shared" si="38"/>
        <v>31.5</v>
      </c>
      <c r="Z301" s="36">
        <f>IFERROR(IF(Y301=0,"",ROUNDUP(Y301/H301,0)*0.00502),"")</f>
        <v>7.5300000000000006E-2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31.428571428571427</v>
      </c>
      <c r="BN301" s="64">
        <f t="shared" si="40"/>
        <v>33.000000000000007</v>
      </c>
      <c r="BO301" s="64">
        <f t="shared" si="41"/>
        <v>6.1050061050061055E-2</v>
      </c>
      <c r="BP301" s="64">
        <f t="shared" si="42"/>
        <v>6.4102564102564111E-2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72</v>
      </c>
      <c r="Y303" s="544">
        <f t="shared" si="38"/>
        <v>72</v>
      </c>
      <c r="Z303" s="36">
        <f>IFERROR(IF(Y303=0,"",ROUNDUP(Y303/H303,0)*0.00651),"")</f>
        <v>0.26040000000000002</v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81.11999999999999</v>
      </c>
      <c r="BN303" s="64">
        <f t="shared" si="40"/>
        <v>81.11999999999999</v>
      </c>
      <c r="BO303" s="64">
        <f t="shared" si="41"/>
        <v>0.2197802197802198</v>
      </c>
      <c r="BP303" s="64">
        <f t="shared" si="42"/>
        <v>0.2197802197802198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197.38095238095235</v>
      </c>
      <c r="Y304" s="545">
        <f>IFERROR(Y297/H297,"0")+IFERROR(Y298/H298,"0")+IFERROR(Y299/H299,"0")+IFERROR(Y300/H300,"0")+IFERROR(Y301/H301,"0")+IFERROR(Y302/H302,"0")+IFERROR(Y303/H303,"0")</f>
        <v>199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1.6345799999999999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703</v>
      </c>
      <c r="Y305" s="545">
        <f>IFERROR(SUM(Y297:Y303),"0")</f>
        <v>708.30000000000007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1024</v>
      </c>
      <c r="Y307" s="544">
        <f>IFERROR(IF(X307="",0,CEILING((X307/$H307),1)*$H307),"")</f>
        <v>1029.5999999999999</v>
      </c>
      <c r="Z307" s="36">
        <f>IFERROR(IF(Y307=0,"",ROUNDUP(Y307/H307,0)*0.01898),"")</f>
        <v>2.50536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1091.3476923076923</v>
      </c>
      <c r="BN307" s="64">
        <f>IFERROR(Y307*I307/H307,"0")</f>
        <v>1097.316</v>
      </c>
      <c r="BO307" s="64">
        <f>IFERROR(1/J307*(X307/H307),"0")</f>
        <v>2.0512820512820515</v>
      </c>
      <c r="BP307" s="64">
        <f>IFERROR(1/J307*(Y307/H307),"0")</f>
        <v>2.0625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131.2820512820513</v>
      </c>
      <c r="Y312" s="545">
        <f>IFERROR(Y307/H307,"0")+IFERROR(Y308/H308,"0")+IFERROR(Y309/H309,"0")+IFERROR(Y310/H310,"0")+IFERROR(Y311/H311,"0")</f>
        <v>132</v>
      </c>
      <c r="Z312" s="545">
        <f>IFERROR(IF(Z307="",0,Z307),"0")+IFERROR(IF(Z308="",0,Z308),"0")+IFERROR(IF(Z309="",0,Z309),"0")+IFERROR(IF(Z310="",0,Z310),"0")+IFERROR(IF(Z311="",0,Z311),"0")</f>
        <v>2.50536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1024</v>
      </c>
      <c r="Y313" s="545">
        <f>IFERROR(SUM(Y307:Y311),"0")</f>
        <v>1029.5999999999999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253</v>
      </c>
      <c r="Y315" s="544">
        <f>IFERROR(IF(X315="",0,CEILING((X315/$H315),1)*$H315),"")</f>
        <v>260.40000000000003</v>
      </c>
      <c r="Z315" s="36">
        <f>IFERROR(IF(Y315=0,"",ROUNDUP(Y315/H315,0)*0.01898),"")</f>
        <v>0.58838000000000001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268.63178571428568</v>
      </c>
      <c r="BN315" s="64">
        <f>IFERROR(Y315*I315/H315,"0")</f>
        <v>276.48900000000003</v>
      </c>
      <c r="BO315" s="64">
        <f>IFERROR(1/J315*(X315/H315),"0")</f>
        <v>0.47061011904761901</v>
      </c>
      <c r="BP315" s="64">
        <f>IFERROR(1/J315*(Y315/H315),"0")</f>
        <v>0.48437500000000006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185</v>
      </c>
      <c r="Y317" s="544">
        <f>IFERROR(IF(X317="",0,CEILING((X317/$H317),1)*$H317),"")</f>
        <v>193.20000000000002</v>
      </c>
      <c r="Z317" s="36">
        <f>IFERROR(IF(Y317=0,"",ROUNDUP(Y317/H317,0)*0.01898),"")</f>
        <v>0.43653999999999998</v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196.43035714285713</v>
      </c>
      <c r="BN317" s="64">
        <f>IFERROR(Y317*I317/H317,"0")</f>
        <v>205.13700000000003</v>
      </c>
      <c r="BO317" s="64">
        <f>IFERROR(1/J317*(X317/H317),"0")</f>
        <v>0.34412202380952378</v>
      </c>
      <c r="BP317" s="64">
        <f>IFERROR(1/J317*(Y317/H317),"0")</f>
        <v>0.359375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52.142857142857139</v>
      </c>
      <c r="Y318" s="545">
        <f>IFERROR(Y315/H315,"0")+IFERROR(Y316/H316,"0")+IFERROR(Y317/H317,"0")</f>
        <v>54</v>
      </c>
      <c r="Z318" s="545">
        <f>IFERROR(IF(Z315="",0,Z315),"0")+IFERROR(IF(Z316="",0,Z316),"0")+IFERROR(IF(Z317="",0,Z317),"0")</f>
        <v>1.0249200000000001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438</v>
      </c>
      <c r="Y319" s="545">
        <f>IFERROR(SUM(Y315:Y317),"0")</f>
        <v>453.6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4</v>
      </c>
      <c r="Y322" s="544">
        <f>IFERROR(IF(X322="",0,CEILING((X322/$H322),1)*$H322),"")</f>
        <v>6.08</v>
      </c>
      <c r="Z322" s="36">
        <f>IFERROR(IF(Y322=0,"",ROUNDUP(Y322/H322,0)*0.00902),"")</f>
        <v>1.804E-2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4.3289473684210522</v>
      </c>
      <c r="BN322" s="64">
        <f>IFERROR(Y322*I322/H322,"0")</f>
        <v>6.58</v>
      </c>
      <c r="BO322" s="64">
        <f>IFERROR(1/J322*(X322/H322),"0")</f>
        <v>9.9681020733652318E-3</v>
      </c>
      <c r="BP322" s="64">
        <f>IFERROR(1/J322*(Y322/H322),"0")</f>
        <v>1.5151515151515152E-2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19</v>
      </c>
      <c r="Y323" s="544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22.017647058823531</v>
      </c>
      <c r="BN323" s="64">
        <f>IFERROR(Y323*I323/H323,"0")</f>
        <v>23.64</v>
      </c>
      <c r="BO323" s="64">
        <f>IFERROR(1/J323*(X323/H323),"0")</f>
        <v>4.0939452704158594E-2</v>
      </c>
      <c r="BP323" s="64">
        <f>IFERROR(1/J323*(Y323/H323),"0")</f>
        <v>4.3956043956043959E-2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22</v>
      </c>
      <c r="Y324" s="544">
        <f>IFERROR(IF(X324="",0,CEILING((X324/$H324),1)*$H324),"")</f>
        <v>22.95</v>
      </c>
      <c r="Z324" s="36">
        <f>IFERROR(IF(Y324=0,"",ROUNDUP(Y324/H324,0)*0.00651),"")</f>
        <v>5.8590000000000003E-2</v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24.847058823529412</v>
      </c>
      <c r="BN324" s="64">
        <f>IFERROR(Y324*I324/H324,"0")</f>
        <v>25.919999999999998</v>
      </c>
      <c r="BO324" s="64">
        <f>IFERROR(1/J324*(X324/H324),"0")</f>
        <v>4.7403576815341533E-2</v>
      </c>
      <c r="BP324" s="64">
        <f>IFERROR(1/J324*(Y324/H324),"0")</f>
        <v>4.9450549450549455E-2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17.394220846233232</v>
      </c>
      <c r="Y325" s="545">
        <f>IFERROR(Y321/H321,"0")+IFERROR(Y322/H322,"0")+IFERROR(Y323/H323,"0")+IFERROR(Y324/H324,"0")</f>
        <v>19</v>
      </c>
      <c r="Z325" s="545">
        <f>IFERROR(IF(Z321="",0,Z321),"0")+IFERROR(IF(Z322="",0,Z322),"0")+IFERROR(IF(Z323="",0,Z323),"0")+IFERROR(IF(Z324="",0,Z324),"0")</f>
        <v>0.12870999999999999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45</v>
      </c>
      <c r="Y326" s="545">
        <f>IFERROR(SUM(Y321:Y324),"0")</f>
        <v>49.429999999999993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15</v>
      </c>
      <c r="Y329" s="544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160</v>
      </c>
      <c r="Y330" s="544">
        <f>IFERROR(IF(X330="",0,CEILING((X330/$H330),1)*$H330),"")</f>
        <v>160</v>
      </c>
      <c r="Z330" s="36">
        <f>IFERROR(IF(Y330=0,"",ROUNDUP(Y330/H330,0)*0.00474),"")</f>
        <v>0.37920000000000004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179.20000000000002</v>
      </c>
      <c r="BN330" s="64">
        <f>IFERROR(Y330*I330/H330,"0")</f>
        <v>179.20000000000002</v>
      </c>
      <c r="BO330" s="64">
        <f>IFERROR(1/J330*(X330/H330),"0")</f>
        <v>0.33613445378151258</v>
      </c>
      <c r="BP330" s="64">
        <f>IFERROR(1/J330*(Y330/H330),"0")</f>
        <v>0.33613445378151258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87.5</v>
      </c>
      <c r="Y331" s="545">
        <f>IFERROR(Y328/H328,"0")+IFERROR(Y329/H329,"0")+IFERROR(Y330/H330,"0")</f>
        <v>88</v>
      </c>
      <c r="Z331" s="545">
        <f>IFERROR(IF(Z328="",0,Z328),"0")+IFERROR(IF(Z329="",0,Z329),"0")+IFERROR(IF(Z330="",0,Z330),"0")</f>
        <v>0.41712000000000005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175</v>
      </c>
      <c r="Y332" s="545">
        <f>IFERROR(SUM(Y328:Y330),"0")</f>
        <v>176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280</v>
      </c>
      <c r="Y336" s="544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313.59999999999997</v>
      </c>
      <c r="BN336" s="64">
        <f>IFERROR(Y336*I336/H336,"0")</f>
        <v>315.16800000000001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110</v>
      </c>
      <c r="Y337" s="544">
        <f>IFERROR(IF(X337="",0,CEILING((X337/$H337),1)*$H337),"")</f>
        <v>111.30000000000001</v>
      </c>
      <c r="Z337" s="36">
        <f>IFERROR(IF(Y337=0,"",ROUNDUP(Y337/H337,0)*0.00651),"")</f>
        <v>0.34503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122.57142857142856</v>
      </c>
      <c r="BN337" s="64">
        <f>IFERROR(Y337*I337/H337,"0")</f>
        <v>124.02</v>
      </c>
      <c r="BO337" s="64">
        <f>IFERROR(1/J337*(X337/H337),"0")</f>
        <v>0.28780743066457354</v>
      </c>
      <c r="BP337" s="64">
        <f>IFERROR(1/J337*(Y337/H337),"0")</f>
        <v>0.29120879120879123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185.71428571428569</v>
      </c>
      <c r="Y338" s="545">
        <f>IFERROR(Y335/H335,"0")+IFERROR(Y336/H336,"0")+IFERROR(Y337/H337,"0")</f>
        <v>187</v>
      </c>
      <c r="Z338" s="545">
        <f>IFERROR(IF(Z335="",0,Z335),"0")+IFERROR(IF(Z336="",0,Z336),"0")+IFERROR(IF(Z337="",0,Z337),"0")</f>
        <v>1.2173700000000001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390</v>
      </c>
      <c r="Y339" s="545">
        <f>IFERROR(SUM(Y335:Y337),"0")</f>
        <v>392.70000000000005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122</v>
      </c>
      <c r="Y343" s="544">
        <f t="shared" ref="Y343:Y349" si="43">IFERROR(IF(X343="",0,CEILING((X343/$H343),1)*$H343),"")</f>
        <v>135</v>
      </c>
      <c r="Z343" s="36">
        <f>IFERROR(IF(Y343=0,"",ROUNDUP(Y343/H343,0)*0.02175),"")</f>
        <v>0.19574999999999998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125.904</v>
      </c>
      <c r="BN343" s="64">
        <f t="shared" ref="BN343:BN349" si="45">IFERROR(Y343*I343/H343,"0")</f>
        <v>139.32000000000002</v>
      </c>
      <c r="BO343" s="64">
        <f t="shared" ref="BO343:BO349" si="46">IFERROR(1/J343*(X343/H343),"0")</f>
        <v>0.16944444444444443</v>
      </c>
      <c r="BP343" s="64">
        <f t="shared" ref="BP343:BP349" si="47">IFERROR(1/J343*(Y343/H343),"0")</f>
        <v>0.1875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396</v>
      </c>
      <c r="Y344" s="544">
        <f t="shared" si="43"/>
        <v>405</v>
      </c>
      <c r="Z344" s="36">
        <f>IFERROR(IF(Y344=0,"",ROUNDUP(Y344/H344,0)*0.02175),"")</f>
        <v>0.58724999999999994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408.67199999999997</v>
      </c>
      <c r="BN344" s="64">
        <f t="shared" si="45"/>
        <v>417.96000000000004</v>
      </c>
      <c r="BO344" s="64">
        <f t="shared" si="46"/>
        <v>0.54999999999999993</v>
      </c>
      <c r="BP344" s="64">
        <f t="shared" si="47"/>
        <v>0.5625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406</v>
      </c>
      <c r="Y345" s="544">
        <f t="shared" si="43"/>
        <v>420</v>
      </c>
      <c r="Z345" s="36">
        <f>IFERROR(IF(Y345=0,"",ROUNDUP(Y345/H345,0)*0.02175),"")</f>
        <v>0.60899999999999999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418.99200000000002</v>
      </c>
      <c r="BN345" s="64">
        <f t="shared" si="45"/>
        <v>433.44</v>
      </c>
      <c r="BO345" s="64">
        <f t="shared" si="46"/>
        <v>0.56388888888888888</v>
      </c>
      <c r="BP345" s="64">
        <f t="shared" si="47"/>
        <v>0.58333333333333326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290</v>
      </c>
      <c r="Y346" s="544">
        <f t="shared" si="43"/>
        <v>300</v>
      </c>
      <c r="Z346" s="36">
        <f>IFERROR(IF(Y346=0,"",ROUNDUP(Y346/H346,0)*0.02175),"")</f>
        <v>0.43499999999999994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299.27999999999997</v>
      </c>
      <c r="BN346" s="64">
        <f t="shared" si="45"/>
        <v>309.60000000000002</v>
      </c>
      <c r="BO346" s="64">
        <f t="shared" si="46"/>
        <v>0.40277777777777773</v>
      </c>
      <c r="BP346" s="64">
        <f t="shared" si="47"/>
        <v>0.41666666666666663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80.933333333333323</v>
      </c>
      <c r="Y350" s="545">
        <f>IFERROR(Y343/H343,"0")+IFERROR(Y344/H344,"0")+IFERROR(Y345/H345,"0")+IFERROR(Y346/H346,"0")+IFERROR(Y347/H347,"0")+IFERROR(Y348/H348,"0")+IFERROR(Y349/H349,"0")</f>
        <v>84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1.827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1214</v>
      </c>
      <c r="Y351" s="545">
        <f>IFERROR(SUM(Y343:Y349),"0")</f>
        <v>1260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1160</v>
      </c>
      <c r="Y353" s="544">
        <f>IFERROR(IF(X353="",0,CEILING((X353/$H353),1)*$H353),"")</f>
        <v>1170</v>
      </c>
      <c r="Z353" s="36">
        <f>IFERROR(IF(Y353=0,"",ROUNDUP(Y353/H353,0)*0.02175),"")</f>
        <v>1.6964999999999999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1197.1199999999999</v>
      </c>
      <c r="BN353" s="64">
        <f>IFERROR(Y353*I353/H353,"0")</f>
        <v>1207.44</v>
      </c>
      <c r="BO353" s="64">
        <f>IFERROR(1/J353*(X353/H353),"0")</f>
        <v>1.6111111111111109</v>
      </c>
      <c r="BP353" s="64">
        <f>IFERROR(1/J353*(Y353/H353),"0")</f>
        <v>1.625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25</v>
      </c>
      <c r="Y354" s="544">
        <f>IFERROR(IF(X354="",0,CEILING((X354/$H354),1)*$H354),"")</f>
        <v>28</v>
      </c>
      <c r="Z354" s="36">
        <f>IFERROR(IF(Y354=0,"",ROUNDUP(Y354/H354,0)*0.00902),"")</f>
        <v>6.3140000000000002E-2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26.3125</v>
      </c>
      <c r="BN354" s="64">
        <f>IFERROR(Y354*I354/H354,"0")</f>
        <v>29.47</v>
      </c>
      <c r="BO354" s="64">
        <f>IFERROR(1/J354*(X354/H354),"0")</f>
        <v>4.7348484848484848E-2</v>
      </c>
      <c r="BP354" s="64">
        <f>IFERROR(1/J354*(Y354/H354),"0")</f>
        <v>5.3030303030303032E-2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83.583333333333329</v>
      </c>
      <c r="Y355" s="545">
        <f>IFERROR(Y353/H353,"0")+IFERROR(Y354/H354,"0")</f>
        <v>85</v>
      </c>
      <c r="Z355" s="545">
        <f>IFERROR(IF(Z353="",0,Z353),"0")+IFERROR(IF(Z354="",0,Z354),"0")</f>
        <v>1.7596399999999999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1185</v>
      </c>
      <c r="Y356" s="545">
        <f>IFERROR(SUM(Y353:Y354),"0")</f>
        <v>1198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118</v>
      </c>
      <c r="Y378" s="544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124.80466666666666</v>
      </c>
      <c r="BN378" s="64">
        <f>IFERROR(Y378*I378/H378,"0")</f>
        <v>133.26599999999999</v>
      </c>
      <c r="BO378" s="64">
        <f>IFERROR(1/J378*(X378/H378),"0")</f>
        <v>0.2048611111111111</v>
      </c>
      <c r="BP378" s="64">
        <f>IFERROR(1/J378*(Y378/H378),"0")</f>
        <v>0.21875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53</v>
      </c>
      <c r="Y379" s="544">
        <f>IFERROR(IF(X379="",0,CEILING((X379/$H379),1)*$H379),"")</f>
        <v>55.199999999999996</v>
      </c>
      <c r="Z379" s="36">
        <f>IFERROR(IF(Y379=0,"",ROUNDUP(Y379/H379,0)*0.00651),"")</f>
        <v>0.14973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58.830000000000005</v>
      </c>
      <c r="BN379" s="64">
        <f>IFERROR(Y379*I379/H379,"0")</f>
        <v>61.271999999999998</v>
      </c>
      <c r="BO379" s="64">
        <f>IFERROR(1/J379*(X379/H379),"0")</f>
        <v>0.12133699633699636</v>
      </c>
      <c r="BP379" s="64">
        <f>IFERROR(1/J379*(Y379/H379),"0")</f>
        <v>0.1263736263736264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35.194444444444443</v>
      </c>
      <c r="Y380" s="545">
        <f>IFERROR(Y378/H378,"0")+IFERROR(Y379/H379,"0")</f>
        <v>37</v>
      </c>
      <c r="Z380" s="545">
        <f>IFERROR(IF(Z378="",0,Z378),"0")+IFERROR(IF(Z379="",0,Z379),"0")</f>
        <v>0.41544999999999999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171</v>
      </c>
      <c r="Y381" s="545">
        <f>IFERROR(SUM(Y378:Y379),"0")</f>
        <v>181.2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43</v>
      </c>
      <c r="Y430" s="544">
        <f t="shared" ref="Y430:Y440" si="53">IFERROR(IF(X430="",0,CEILING((X430/$H430),1)*$H430),"")</f>
        <v>47.52</v>
      </c>
      <c r="Z430" s="36">
        <f t="shared" ref="Z430:Z435" si="54">IFERROR(IF(Y430=0,"",ROUNDUP(Y430/H430,0)*0.01196),"")</f>
        <v>0.10764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45.931818181818173</v>
      </c>
      <c r="BN430" s="64">
        <f t="shared" ref="BN430:BN440" si="56">IFERROR(Y430*I430/H430,"0")</f>
        <v>50.760000000000005</v>
      </c>
      <c r="BO430" s="64">
        <f t="shared" ref="BO430:BO440" si="57">IFERROR(1/J430*(X430/H430),"0")</f>
        <v>7.8307109557109553E-2</v>
      </c>
      <c r="BP430" s="64">
        <f t="shared" ref="BP430:BP440" si="58">IFERROR(1/J430*(Y430/H430),"0")</f>
        <v>8.6538461538461536E-2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23</v>
      </c>
      <c r="Y437" s="544">
        <f t="shared" si="53"/>
        <v>24</v>
      </c>
      <c r="Z437" s="36">
        <f>IFERROR(IF(Y437=0,"",ROUNDUP(Y437/H437,0)*0.00902),"")</f>
        <v>4.5100000000000001E-2</v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33.206249999999997</v>
      </c>
      <c r="BN437" s="64">
        <f t="shared" si="56"/>
        <v>34.65</v>
      </c>
      <c r="BO437" s="64">
        <f t="shared" si="57"/>
        <v>3.6300505050505055E-2</v>
      </c>
      <c r="BP437" s="64">
        <f t="shared" si="58"/>
        <v>3.787878787878788E-2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6</v>
      </c>
      <c r="Y439" s="544">
        <f t="shared" si="53"/>
        <v>7.1999999999999993</v>
      </c>
      <c r="Z439" s="36">
        <f>IFERROR(IF(Y439=0,"",ROUNDUP(Y439/H439,0)*0.00651),"")</f>
        <v>1.9529999999999999E-2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6.45</v>
      </c>
      <c r="BN439" s="64">
        <f t="shared" si="56"/>
        <v>7.7399999999999993</v>
      </c>
      <c r="BO439" s="64">
        <f t="shared" si="57"/>
        <v>1.3736263736263738E-2</v>
      </c>
      <c r="BP439" s="64">
        <f t="shared" si="58"/>
        <v>1.6483516483516484E-2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15.435606060606059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0.17226999999999998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72</v>
      </c>
      <c r="Y442" s="545">
        <f>IFERROR(SUM(Y430:Y440),"0")</f>
        <v>78.720000000000013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12</v>
      </c>
      <c r="Y450" s="544">
        <f t="shared" ref="Y450:Y455" si="59"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12.818181818181817</v>
      </c>
      <c r="BN450" s="64">
        <f t="shared" ref="BN450:BN455" si="61">IFERROR(Y450*I450/H450,"0")</f>
        <v>16.919999999999998</v>
      </c>
      <c r="BO450" s="64">
        <f t="shared" ref="BO450:BO455" si="62">IFERROR(1/J450*(X450/H450),"0")</f>
        <v>2.1853146853146852E-2</v>
      </c>
      <c r="BP450" s="64">
        <f t="shared" ref="BP450:BP455" si="63">IFERROR(1/J450*(Y450/H450),"0")</f>
        <v>2.8846153846153848E-2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</v>
      </c>
      <c r="Y451" s="544">
        <f t="shared" si="59"/>
        <v>5.28</v>
      </c>
      <c r="Z451" s="36">
        <f>IFERROR(IF(Y451=0,"",ROUNDUP(Y451/H451,0)*0.01196),"")</f>
        <v>1.196E-2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4.2727272727272725</v>
      </c>
      <c r="BN451" s="64">
        <f t="shared" si="61"/>
        <v>5.64</v>
      </c>
      <c r="BO451" s="64">
        <f t="shared" si="62"/>
        <v>7.2843822843822849E-3</v>
      </c>
      <c r="BP451" s="64">
        <f t="shared" si="63"/>
        <v>9.6153846153846159E-3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18</v>
      </c>
      <c r="Y452" s="544">
        <f t="shared" si="59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19.227272727272727</v>
      </c>
      <c r="BN452" s="64">
        <f t="shared" si="61"/>
        <v>22.56</v>
      </c>
      <c r="BO452" s="64">
        <f t="shared" si="62"/>
        <v>3.277972027972028E-2</v>
      </c>
      <c r="BP452" s="64">
        <f t="shared" si="63"/>
        <v>3.8461538461538464E-2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7</v>
      </c>
      <c r="Y453" s="544">
        <f t="shared" si="59"/>
        <v>9.6</v>
      </c>
      <c r="Z453" s="36">
        <f>IFERROR(IF(Y453=0,"",ROUNDUP(Y453/H453,0)*0.00902),"")</f>
        <v>1.804E-2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10.106249999999999</v>
      </c>
      <c r="BN453" s="64">
        <f t="shared" si="61"/>
        <v>13.86</v>
      </c>
      <c r="BO453" s="64">
        <f t="shared" si="62"/>
        <v>1.10479797979798E-2</v>
      </c>
      <c r="BP453" s="64">
        <f t="shared" si="63"/>
        <v>1.5151515151515152E-2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3</v>
      </c>
      <c r="Y454" s="544">
        <f t="shared" si="59"/>
        <v>4.8</v>
      </c>
      <c r="Z454" s="36">
        <f>IFERROR(IF(Y454=0,"",ROUNDUP(Y454/H454,0)*0.00902),"")</f>
        <v>9.0200000000000002E-3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4.1812500000000004</v>
      </c>
      <c r="BN454" s="64">
        <f t="shared" si="61"/>
        <v>6.69</v>
      </c>
      <c r="BO454" s="64">
        <f t="shared" si="62"/>
        <v>4.734848484848485E-3</v>
      </c>
      <c r="BP454" s="64">
        <f t="shared" si="63"/>
        <v>7.575757575757576E-3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13</v>
      </c>
      <c r="Y455" s="544">
        <f t="shared" si="59"/>
        <v>14.399999999999999</v>
      </c>
      <c r="Z455" s="36">
        <f>IFERROR(IF(Y455=0,"",ROUNDUP(Y455/H455,0)*0.00902),"")</f>
        <v>2.7060000000000001E-2</v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18.118750000000002</v>
      </c>
      <c r="BN455" s="64">
        <f t="shared" si="61"/>
        <v>20.07</v>
      </c>
      <c r="BO455" s="64">
        <f t="shared" si="62"/>
        <v>2.0517676767676768E-2</v>
      </c>
      <c r="BP455" s="64">
        <f t="shared" si="63"/>
        <v>2.2727272727272728E-2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11.231060606060607</v>
      </c>
      <c r="Y456" s="545">
        <f>IFERROR(Y450/H450,"0")+IFERROR(Y451/H451,"0")+IFERROR(Y452/H452,"0")+IFERROR(Y453/H453,"0")+IFERROR(Y454/H454,"0")+IFERROR(Y455/H455,"0")</f>
        <v>14</v>
      </c>
      <c r="Z456" s="545">
        <f>IFERROR(IF(Z450="",0,Z450),"0")+IFERROR(IF(Z451="",0,Z451),"0")+IFERROR(IF(Z452="",0,Z452),"0")+IFERROR(IF(Z453="",0,Z453),"0")+IFERROR(IF(Z454="",0,Z454),"0")+IFERROR(IF(Z455="",0,Z455),"0")</f>
        <v>0.14979999999999999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57</v>
      </c>
      <c r="Y457" s="545">
        <f>IFERROR(SUM(Y450:Y455),"0")</f>
        <v>71.039999999999992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44</v>
      </c>
      <c r="Y480" s="544">
        <f>IFERROR(IF(X480="",0,CEILING((X480/$H480),1)*$H480),"")</f>
        <v>46.2</v>
      </c>
      <c r="Z480" s="36">
        <f>IFERROR(IF(Y480=0,"",ROUNDUP(Y480/H480,0)*0.00902),"")</f>
        <v>9.9220000000000003E-2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46.828571428571422</v>
      </c>
      <c r="BN480" s="64">
        <f>IFERROR(Y480*I480/H480,"0")</f>
        <v>49.17</v>
      </c>
      <c r="BO480" s="64">
        <f>IFERROR(1/J480*(X480/H480),"0")</f>
        <v>7.9365079365079375E-2</v>
      </c>
      <c r="BP480" s="64">
        <f>IFERROR(1/J480*(Y480/H480),"0")</f>
        <v>8.3333333333333343E-2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70</v>
      </c>
      <c r="Y481" s="544">
        <f>IFERROR(IF(X481="",0,CEILING((X481/$H481),1)*$H481),"")</f>
        <v>71.400000000000006</v>
      </c>
      <c r="Z481" s="36">
        <f>IFERROR(IF(Y481=0,"",ROUNDUP(Y481/H481,0)*0.00902),"")</f>
        <v>0.15334</v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74.499999999999986</v>
      </c>
      <c r="BN481" s="64">
        <f>IFERROR(Y481*I481/H481,"0")</f>
        <v>75.989999999999995</v>
      </c>
      <c r="BO481" s="64">
        <f>IFERROR(1/J481*(X481/H481),"0")</f>
        <v>0.12626262626262624</v>
      </c>
      <c r="BP481" s="64">
        <f>IFERROR(1/J481*(Y481/H481),"0")</f>
        <v>0.12878787878787878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27.142857142857139</v>
      </c>
      <c r="Y482" s="545">
        <f>IFERROR(Y480/H480,"0")+IFERROR(Y481/H481,"0")</f>
        <v>28</v>
      </c>
      <c r="Z482" s="545">
        <f>IFERROR(IF(Z480="",0,Z480),"0")+IFERROR(IF(Z481="",0,Z481),"0")</f>
        <v>0.25256000000000001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114</v>
      </c>
      <c r="Y483" s="545">
        <f>IFERROR(SUM(Y480:Y481),"0")</f>
        <v>117.60000000000001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9625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9848.2500000000036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10215.985328122199</v>
      </c>
      <c r="Y499" s="545">
        <f>IFERROR(SUM(BN22:BN495),"0")</f>
        <v>10454.184000000001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18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10665.985328122199</v>
      </c>
      <c r="Y501" s="545">
        <f>GrossWeightTotalR+PalletQtyTotalR*25</f>
        <v>10904.184000000001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1914.333617406463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1955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20.511010000000002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315.20000000000005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1382.4</v>
      </c>
      <c r="E508" s="46">
        <f>IFERROR(Y87*1,"0")+IFERROR(Y88*1,"0")+IFERROR(Y89*1,"0")+IFERROR(Y93*1,"0")+IFERROR(Y94*1,"0")+IFERROR(Y95*1,"0")+IFERROR(Y96*1,"0")</f>
        <v>458.1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319.70999999999998</v>
      </c>
      <c r="G508" s="46">
        <f>IFERROR(Y127*1,"0")+IFERROR(Y128*1,"0")+IFERROR(Y132*1,"0")+IFERROR(Y133*1,"0")+IFERROR(Y137*1,"0")+IFERROR(Y138*1,"0")</f>
        <v>201.51999999999998</v>
      </c>
      <c r="H508" s="46">
        <f>IFERROR(Y143*1,"0")+IFERROR(Y144*1,"0")+IFERROR(Y148*1,"0")+IFERROR(Y149*1,"0")+IFERROR(Y150*1,"0")</f>
        <v>113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252.84000000000006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721.8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16.29</v>
      </c>
      <c r="L508" s="46">
        <f>IFERROR(Y250*1,"0")+IFERROR(Y251*1,"0")+IFERROR(Y252*1,"0")+IFERROR(Y253*1,"0")+IFERROR(Y254*1,"0")</f>
        <v>75.600000000000009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2692.5299999999997</v>
      </c>
      <c r="S508" s="46">
        <f>IFERROR(Y335*1,"0")+IFERROR(Y336*1,"0")+IFERROR(Y337*1,"0")</f>
        <v>392.70000000000005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2458</v>
      </c>
      <c r="U508" s="46">
        <f>IFERROR(Y368*1,"0")+IFERROR(Y369*1,"0")+IFERROR(Y370*1,"0")+IFERROR(Y374*1,"0")+IFERROR(Y378*1,"0")+IFERROR(Y379*1,"0")+IFERROR(Y383*1,"0")</f>
        <v>181.2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149.76000000000005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117.60000000000001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2025-09-30T10:42:12Z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