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6,25 Симф КИ\"/>
    </mc:Choice>
  </mc:AlternateContent>
  <xr:revisionPtr revIDLastSave="0" documentId="13_ncr:1_{4BD1B1EC-45D5-4A67-AAA7-D3F7E935E1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3" i="1"/>
  <c r="AH104" i="1"/>
  <c r="AH105" i="1"/>
  <c r="AH106" i="1"/>
  <c r="AH107" i="1"/>
  <c r="AH108" i="1"/>
  <c r="AH109" i="1"/>
  <c r="AH110" i="1"/>
  <c r="AH111" i="1"/>
  <c r="AH112" i="1"/>
  <c r="AH11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W97" i="1"/>
  <c r="Z97" i="1" s="1"/>
  <c r="W99" i="1"/>
  <c r="Z99" i="1" s="1"/>
  <c r="W101" i="1"/>
  <c r="Z101" i="1" s="1"/>
  <c r="W103" i="1"/>
  <c r="Z103" i="1" s="1"/>
  <c r="W105" i="1"/>
  <c r="Z105" i="1" s="1"/>
  <c r="W107" i="1"/>
  <c r="Z107" i="1" s="1"/>
  <c r="W109" i="1"/>
  <c r="Z109" i="1" s="1"/>
  <c r="W111" i="1"/>
  <c r="Z111" i="1" s="1"/>
  <c r="W113" i="1"/>
  <c r="Z113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109" i="1"/>
  <c r="AD110" i="1"/>
  <c r="W110" i="1" s="1"/>
  <c r="Z110" i="1" s="1"/>
  <c r="AD111" i="1"/>
  <c r="AD112" i="1"/>
  <c r="W112" i="1" s="1"/>
  <c r="Z112" i="1" s="1"/>
  <c r="AD113" i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3" i="1"/>
  <c r="L7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3" i="1"/>
  <c r="K102" i="1"/>
  <c r="K104" i="1"/>
  <c r="K106" i="1"/>
  <c r="K108" i="1"/>
  <c r="K110" i="1"/>
  <c r="K112" i="1"/>
  <c r="K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7" i="1"/>
  <c r="AB6" i="1"/>
  <c r="AC6" i="1"/>
  <c r="AA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AK11" i="1" s="1"/>
  <c r="H12" i="1"/>
  <c r="H13" i="1"/>
  <c r="H14" i="1"/>
  <c r="H15" i="1"/>
  <c r="AK15" i="1" s="1"/>
  <c r="H16" i="1"/>
  <c r="H17" i="1"/>
  <c r="H18" i="1"/>
  <c r="H19" i="1"/>
  <c r="AK19" i="1" s="1"/>
  <c r="H20" i="1"/>
  <c r="H21" i="1"/>
  <c r="H22" i="1"/>
  <c r="H23" i="1"/>
  <c r="AK23" i="1" s="1"/>
  <c r="H24" i="1"/>
  <c r="H25" i="1"/>
  <c r="H26" i="1"/>
  <c r="H27" i="1"/>
  <c r="AK27" i="1" s="1"/>
  <c r="H28" i="1"/>
  <c r="H29" i="1"/>
  <c r="H30" i="1"/>
  <c r="H31" i="1"/>
  <c r="AK31" i="1" s="1"/>
  <c r="H32" i="1"/>
  <c r="H33" i="1"/>
  <c r="H34" i="1"/>
  <c r="H35" i="1"/>
  <c r="AK35" i="1" s="1"/>
  <c r="H36" i="1"/>
  <c r="H37" i="1"/>
  <c r="H38" i="1"/>
  <c r="H39" i="1"/>
  <c r="AK39" i="1" s="1"/>
  <c r="H40" i="1"/>
  <c r="H41" i="1"/>
  <c r="H42" i="1"/>
  <c r="H43" i="1"/>
  <c r="AK43" i="1" s="1"/>
  <c r="H44" i="1"/>
  <c r="H45" i="1"/>
  <c r="H46" i="1"/>
  <c r="H47" i="1"/>
  <c r="AK47" i="1" s="1"/>
  <c r="H48" i="1"/>
  <c r="H49" i="1"/>
  <c r="H50" i="1"/>
  <c r="H51" i="1"/>
  <c r="AK51" i="1" s="1"/>
  <c r="H52" i="1"/>
  <c r="H53" i="1"/>
  <c r="H54" i="1"/>
  <c r="H55" i="1"/>
  <c r="AK55" i="1" s="1"/>
  <c r="H56" i="1"/>
  <c r="H57" i="1"/>
  <c r="H58" i="1"/>
  <c r="H59" i="1"/>
  <c r="AK59" i="1" s="1"/>
  <c r="H60" i="1"/>
  <c r="H61" i="1"/>
  <c r="H62" i="1"/>
  <c r="H63" i="1"/>
  <c r="AK63" i="1" s="1"/>
  <c r="H64" i="1"/>
  <c r="H65" i="1"/>
  <c r="H66" i="1"/>
  <c r="H67" i="1"/>
  <c r="AK67" i="1" s="1"/>
  <c r="H68" i="1"/>
  <c r="H69" i="1"/>
  <c r="H70" i="1"/>
  <c r="H71" i="1"/>
  <c r="AK71" i="1" s="1"/>
  <c r="H72" i="1"/>
  <c r="H73" i="1"/>
  <c r="H74" i="1"/>
  <c r="H75" i="1"/>
  <c r="AK75" i="1" s="1"/>
  <c r="H76" i="1"/>
  <c r="H77" i="1"/>
  <c r="H78" i="1"/>
  <c r="H79" i="1"/>
  <c r="AK79" i="1" s="1"/>
  <c r="H80" i="1"/>
  <c r="H81" i="1"/>
  <c r="H82" i="1"/>
  <c r="H83" i="1"/>
  <c r="AK83" i="1" s="1"/>
  <c r="H84" i="1"/>
  <c r="H85" i="1"/>
  <c r="H86" i="1"/>
  <c r="H87" i="1"/>
  <c r="AK87" i="1" s="1"/>
  <c r="H88" i="1"/>
  <c r="H89" i="1"/>
  <c r="H90" i="1"/>
  <c r="H91" i="1"/>
  <c r="AK91" i="1" s="1"/>
  <c r="H92" i="1"/>
  <c r="H93" i="1"/>
  <c r="H94" i="1"/>
  <c r="H95" i="1"/>
  <c r="AK95" i="1" s="1"/>
  <c r="H96" i="1"/>
  <c r="H97" i="1"/>
  <c r="H98" i="1"/>
  <c r="H99" i="1"/>
  <c r="AK99" i="1" s="1"/>
  <c r="H100" i="1"/>
  <c r="H101" i="1"/>
  <c r="H102" i="1"/>
  <c r="H103" i="1"/>
  <c r="AK103" i="1" s="1"/>
  <c r="H104" i="1"/>
  <c r="H105" i="1"/>
  <c r="H106" i="1"/>
  <c r="H107" i="1"/>
  <c r="AK107" i="1" s="1"/>
  <c r="H108" i="1"/>
  <c r="H109" i="1"/>
  <c r="H110" i="1"/>
  <c r="H111" i="1"/>
  <c r="AK111" i="1" s="1"/>
  <c r="H112" i="1"/>
  <c r="H113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AK93" i="1" l="1"/>
  <c r="AJ93" i="1"/>
  <c r="AK89" i="1"/>
  <c r="AJ89" i="1"/>
  <c r="AK85" i="1"/>
  <c r="AJ85" i="1"/>
  <c r="AK13" i="1"/>
  <c r="AJ13" i="1"/>
  <c r="AK9" i="1"/>
  <c r="AJ9" i="1"/>
  <c r="AJ7" i="1"/>
  <c r="AK7" i="1"/>
  <c r="AK112" i="1"/>
  <c r="AJ112" i="1"/>
  <c r="AJ110" i="1"/>
  <c r="AK110" i="1"/>
  <c r="AJ108" i="1"/>
  <c r="AK108" i="1"/>
  <c r="AK106" i="1"/>
  <c r="AJ106" i="1"/>
  <c r="AK104" i="1"/>
  <c r="AJ104" i="1"/>
  <c r="AK102" i="1"/>
  <c r="AJ102" i="1"/>
  <c r="AJ100" i="1"/>
  <c r="AK100" i="1"/>
  <c r="AJ98" i="1"/>
  <c r="AK98" i="1"/>
  <c r="AJ96" i="1"/>
  <c r="AK96" i="1"/>
  <c r="AJ94" i="1"/>
  <c r="AK94" i="1"/>
  <c r="AJ92" i="1"/>
  <c r="AK92" i="1"/>
  <c r="AK90" i="1"/>
  <c r="AJ90" i="1"/>
  <c r="AJ88" i="1"/>
  <c r="AK88" i="1"/>
  <c r="AK86" i="1"/>
  <c r="AJ86" i="1"/>
  <c r="AJ84" i="1"/>
  <c r="AK84" i="1"/>
  <c r="AJ82" i="1"/>
  <c r="AK82" i="1"/>
  <c r="AJ80" i="1"/>
  <c r="AK80" i="1"/>
  <c r="AJ78" i="1"/>
  <c r="AK78" i="1"/>
  <c r="AK76" i="1"/>
  <c r="AJ76" i="1"/>
  <c r="AK74" i="1"/>
  <c r="AJ74" i="1"/>
  <c r="AJ72" i="1"/>
  <c r="AK72" i="1"/>
  <c r="AK70" i="1"/>
  <c r="AJ70" i="1"/>
  <c r="AJ68" i="1"/>
  <c r="AK68" i="1"/>
  <c r="AJ66" i="1"/>
  <c r="AK66" i="1"/>
  <c r="AJ64" i="1"/>
  <c r="AK64" i="1"/>
  <c r="AJ62" i="1"/>
  <c r="AK62" i="1"/>
  <c r="AJ60" i="1"/>
  <c r="AK60" i="1"/>
  <c r="AJ58" i="1"/>
  <c r="AK58" i="1"/>
  <c r="AJ56" i="1"/>
  <c r="AK56" i="1"/>
  <c r="AK54" i="1"/>
  <c r="AJ54" i="1"/>
  <c r="AJ52" i="1"/>
  <c r="AK52" i="1"/>
  <c r="AJ50" i="1"/>
  <c r="AK50" i="1"/>
  <c r="AJ48" i="1"/>
  <c r="AK48" i="1"/>
  <c r="AJ46" i="1"/>
  <c r="AK46" i="1"/>
  <c r="AJ44" i="1"/>
  <c r="AK44" i="1"/>
  <c r="AK42" i="1"/>
  <c r="AJ42" i="1"/>
  <c r="AJ40" i="1"/>
  <c r="AK40" i="1"/>
  <c r="AJ38" i="1"/>
  <c r="AK38" i="1"/>
  <c r="AJ36" i="1"/>
  <c r="AK36" i="1"/>
  <c r="AJ34" i="1"/>
  <c r="AK34" i="1"/>
  <c r="AK32" i="1"/>
  <c r="AJ32" i="1"/>
  <c r="AJ30" i="1"/>
  <c r="AK30" i="1"/>
  <c r="AK28" i="1"/>
  <c r="AJ28" i="1"/>
  <c r="AK26" i="1"/>
  <c r="AJ26" i="1"/>
  <c r="AJ24" i="1"/>
  <c r="AK24" i="1"/>
  <c r="AK22" i="1"/>
  <c r="AJ22" i="1"/>
  <c r="AJ20" i="1"/>
  <c r="AK20" i="1"/>
  <c r="AK18" i="1"/>
  <c r="AJ18" i="1"/>
  <c r="AJ16" i="1"/>
  <c r="AK16" i="1"/>
  <c r="AJ14" i="1"/>
  <c r="AK14" i="1"/>
  <c r="AJ12" i="1"/>
  <c r="AK12" i="1"/>
  <c r="AK10" i="1"/>
  <c r="AJ10" i="1"/>
  <c r="AK8" i="1"/>
  <c r="AJ8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AK113" i="1"/>
  <c r="AJ113" i="1"/>
  <c r="AK109" i="1"/>
  <c r="AJ109" i="1"/>
  <c r="AK105" i="1"/>
  <c r="AJ105" i="1"/>
  <c r="AK101" i="1"/>
  <c r="AJ101" i="1"/>
  <c r="AK97" i="1"/>
  <c r="AJ97" i="1"/>
  <c r="AK81" i="1"/>
  <c r="AJ81" i="1"/>
  <c r="AK77" i="1"/>
  <c r="AJ77" i="1"/>
  <c r="AK73" i="1"/>
  <c r="AJ73" i="1"/>
  <c r="AK69" i="1"/>
  <c r="AJ69" i="1"/>
  <c r="AK65" i="1"/>
  <c r="AJ65" i="1"/>
  <c r="AK61" i="1"/>
  <c r="AJ61" i="1"/>
  <c r="AK57" i="1"/>
  <c r="AJ57" i="1"/>
  <c r="AK53" i="1"/>
  <c r="AJ53" i="1"/>
  <c r="AK49" i="1"/>
  <c r="AJ49" i="1"/>
  <c r="AK45" i="1"/>
  <c r="AJ45" i="1"/>
  <c r="AK41" i="1"/>
  <c r="AJ41" i="1"/>
  <c r="AK37" i="1"/>
  <c r="AJ37" i="1"/>
  <c r="AK33" i="1"/>
  <c r="AJ33" i="1"/>
  <c r="AK29" i="1"/>
  <c r="AJ29" i="1"/>
  <c r="AK25" i="1"/>
  <c r="AJ25" i="1"/>
  <c r="AK21" i="1"/>
  <c r="AJ21" i="1"/>
  <c r="AK17" i="1"/>
  <c r="AJ17" i="1"/>
  <c r="M6" i="1"/>
  <c r="O6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AH6" i="1"/>
  <c r="W6" i="1"/>
  <c r="Y7" i="1"/>
  <c r="Y11" i="1"/>
  <c r="Y98" i="1"/>
  <c r="Y82" i="1"/>
  <c r="Y66" i="1"/>
  <c r="Y50" i="1"/>
  <c r="Y34" i="1"/>
  <c r="Y18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AJ19" i="1"/>
  <c r="AJ15" i="1"/>
  <c r="AJ11" i="1"/>
  <c r="AK6" i="1"/>
  <c r="AG6" i="1"/>
  <c r="AF6" i="1"/>
  <c r="AE6" i="1"/>
  <c r="AD6" i="1"/>
  <c r="N6" i="1"/>
  <c r="L6" i="1"/>
  <c r="K6" i="1"/>
  <c r="J6" i="1"/>
  <c r="AJ6" i="1" l="1"/>
</calcChain>
</file>

<file path=xl/sharedStrings.xml><?xml version="1.0" encoding="utf-8"?>
<sst xmlns="http://schemas.openxmlformats.org/spreadsheetml/2006/main" count="266" uniqueCount="144">
  <si>
    <t>Период: 20.06.2025 - 27.06.2025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</si>
  <si>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</si>
  <si>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</si>
  <si>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</si>
  <si>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</si>
  <si>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</si>
  <si>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</si>
  <si>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</si>
  <si>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</si>
  <si>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</si>
  <si>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</si>
  <si>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</si>
  <si>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</si>
  <si>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</si>
  <si>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</si>
  <si>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</si>
  <si>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</si>
  <si>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</si>
  <si>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</si>
  <si>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</si>
  <si>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</si>
  <si>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</si>
  <si>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</si>
  <si>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</si>
  <si>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</si>
  <si>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</si>
  <si>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</si>
  <si>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</si>
  <si>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</si>
  <si>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</si>
  <si>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</si>
  <si>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</si>
  <si>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</si>
  <si>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</si>
  <si>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</si>
  <si>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</si>
  <si>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</si>
  <si>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</si>
  <si>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</si>
  <si>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</si>
  <si>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</si>
  <si>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</si>
  <si>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</si>
  <si>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</si>
  <si>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</si>
  <si>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</si>
  <si>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</si>
  <si>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</si>
  <si>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</si>
  <si>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</si>
  <si>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</si>
  <si>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</si>
  <si>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</si>
  <si>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</si>
  <si>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</si>
  <si>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</si>
  <si>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</si>
  <si>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</si>
  <si>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</si>
  <si>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</si>
  <si>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</si>
  <si>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</si>
  <si>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</si>
  <si>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</si>
  <si>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</si>
  <si>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</si>
  <si>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</si>
  <si>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</si>
  <si>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</si>
  <si>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</si>
  <si>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</si>
  <si>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</si>
  <si>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</si>
  <si>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</si>
  <si>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</si>
  <si>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</si>
  <si>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</si>
  <si>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</si>
  <si>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</si>
  <si>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</si>
  <si>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</si>
  <si>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</si>
  <si>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</si>
  <si>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</si>
  <si>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</si>
  <si>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</si>
  <si>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</si>
  <si>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</si>
  <si>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</si>
  <si>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</si>
  <si>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</si>
  <si>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</si>
  <si>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</si>
  <si>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</si>
  <si>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</si>
  <si>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</si>
  <si>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</si>
  <si>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</si>
  <si>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</si>
  <si>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</si>
  <si>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</si>
  <si>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</si>
  <si>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</si>
  <si>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</si>
  <si>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</si>
  <si>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</si>
  <si>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</si>
  <si>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</si>
  <si>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</si>
  <si>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</si>
  <si>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</si>
  <si>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</si>
  <si>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</si>
  <si>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</si>
  <si>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</si>
  <si>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</si>
  <si>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</si>
  <si>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</si>
  <si>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</si>
  <si>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</si>
  <si>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</si>
  <si>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</si>
  <si>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</si>
  <si>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</si>
  <si>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</si>
  <si>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</si>
  <si>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</si>
  <si>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</si>
  <si>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</si>
  <si>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</si>
  <si>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</si>
  <si>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</si>
  <si>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</si>
  <si>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30-1,</t>
  </si>
  <si>
    <t>30-2,</t>
  </si>
  <si>
    <t>01,07,</t>
  </si>
  <si>
    <t>02,07,</t>
  </si>
  <si>
    <t>03,07,</t>
  </si>
  <si>
    <t>04,07,</t>
  </si>
  <si>
    <t>06,06,</t>
  </si>
  <si>
    <t>13,06,</t>
  </si>
  <si>
    <t>20,06,</t>
  </si>
  <si>
    <t>27,06,</t>
  </si>
  <si>
    <t>сниж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</si>
</sst>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19.06.2025 - 26.06.2025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27,06,</v>
          </cell>
          <cell r="M5" t="str">
            <v>30-1,</v>
          </cell>
          <cell r="N5" t="str">
            <v>30-2,</v>
          </cell>
          <cell r="O5" t="str">
            <v>01,07,</v>
          </cell>
          <cell r="X5" t="str">
            <v>02,07,</v>
          </cell>
          <cell r="AE5" t="str">
            <v>06,06,</v>
          </cell>
          <cell r="AF5" t="str">
            <v>13,06,</v>
          </cell>
          <cell r="AG5" t="str">
            <v>20,06,</v>
          </cell>
          <cell r="AH5" t="str">
            <v>26,06,</v>
          </cell>
        </row>
        <row r="6">
          <cell r="E6">
            <v>143799.63199999998</v>
          </cell>
          <cell r="F6">
            <v>80511.763999999996</v>
          </cell>
          <cell r="J6">
            <v>142849.59</v>
          </cell>
          <cell r="K6">
            <v>950.04200000000219</v>
          </cell>
          <cell r="L6">
            <v>29400</v>
          </cell>
          <cell r="M6">
            <v>16790</v>
          </cell>
          <cell r="N6">
            <v>26740</v>
          </cell>
          <cell r="O6">
            <v>27830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26414.326400000002</v>
          </cell>
          <cell r="X6">
            <v>28970</v>
          </cell>
          <cell r="AA6">
            <v>0</v>
          </cell>
          <cell r="AB6">
            <v>0</v>
          </cell>
          <cell r="AC6">
            <v>0</v>
          </cell>
          <cell r="AD6">
            <v>11728</v>
          </cell>
          <cell r="AE6">
            <v>25077.174400000007</v>
          </cell>
          <cell r="AF6">
            <v>26389.441799999997</v>
          </cell>
          <cell r="AG6">
            <v>27028.578400000009</v>
          </cell>
          <cell r="AH6">
            <v>23234.732999999997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396.33600000000001</v>
          </cell>
          <cell r="D7">
            <v>612.51800000000003</v>
          </cell>
          <cell r="E7">
            <v>540.37300000000005</v>
          </cell>
          <cell r="F7">
            <v>457.33699999999999</v>
          </cell>
          <cell r="G7" t="str">
            <v>н</v>
          </cell>
          <cell r="H7">
            <v>1</v>
          </cell>
          <cell r="I7">
            <v>45</v>
          </cell>
          <cell r="J7">
            <v>555.71799999999996</v>
          </cell>
          <cell r="K7">
            <v>-15.344999999999914</v>
          </cell>
          <cell r="L7">
            <v>100</v>
          </cell>
          <cell r="M7">
            <v>50</v>
          </cell>
          <cell r="N7">
            <v>150</v>
          </cell>
          <cell r="O7">
            <v>300</v>
          </cell>
          <cell r="W7">
            <v>108.0746</v>
          </cell>
          <cell r="X7">
            <v>150</v>
          </cell>
          <cell r="Y7">
            <v>11.171329803672648</v>
          </cell>
          <cell r="Z7">
            <v>4.2316788588623044</v>
          </cell>
          <cell r="AD7">
            <v>0</v>
          </cell>
          <cell r="AE7">
            <v>109.97880000000001</v>
          </cell>
          <cell r="AF7">
            <v>134.69540000000001</v>
          </cell>
          <cell r="AG7">
            <v>107.78540000000001</v>
          </cell>
          <cell r="AH7">
            <v>46.161999999999999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459.88900000000001</v>
          </cell>
          <cell r="D8">
            <v>2004.5150000000001</v>
          </cell>
          <cell r="E8">
            <v>1510.5060000000001</v>
          </cell>
          <cell r="F8">
            <v>926.96400000000006</v>
          </cell>
          <cell r="G8" t="str">
            <v>ябл</v>
          </cell>
          <cell r="H8">
            <v>1</v>
          </cell>
          <cell r="I8">
            <v>45</v>
          </cell>
          <cell r="J8">
            <v>1520.404</v>
          </cell>
          <cell r="K8">
            <v>-9.8979999999999109</v>
          </cell>
          <cell r="L8">
            <v>350</v>
          </cell>
          <cell r="M8">
            <v>150</v>
          </cell>
          <cell r="N8">
            <v>150</v>
          </cell>
          <cell r="O8">
            <v>200</v>
          </cell>
          <cell r="W8">
            <v>302.10120000000001</v>
          </cell>
          <cell r="X8">
            <v>200</v>
          </cell>
          <cell r="Y8">
            <v>6.5440455052810114</v>
          </cell>
          <cell r="Z8">
            <v>3.0683890034200463</v>
          </cell>
          <cell r="AD8">
            <v>0</v>
          </cell>
          <cell r="AE8">
            <v>204.80540000000002</v>
          </cell>
          <cell r="AF8">
            <v>252.26060000000001</v>
          </cell>
          <cell r="AG8">
            <v>305.1848</v>
          </cell>
          <cell r="AH8">
            <v>344.798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776.63300000000004</v>
          </cell>
          <cell r="D9">
            <v>3547.41</v>
          </cell>
          <cell r="E9">
            <v>2617.2730000000001</v>
          </cell>
          <cell r="F9">
            <v>1669.9069999999999</v>
          </cell>
          <cell r="G9" t="str">
            <v>ткмай</v>
          </cell>
          <cell r="H9">
            <v>1</v>
          </cell>
          <cell r="I9">
            <v>45</v>
          </cell>
          <cell r="J9">
            <v>2602.9479999999999</v>
          </cell>
          <cell r="K9">
            <v>14.325000000000273</v>
          </cell>
          <cell r="L9">
            <v>600</v>
          </cell>
          <cell r="M9">
            <v>400</v>
          </cell>
          <cell r="N9">
            <v>500</v>
          </cell>
          <cell r="O9">
            <v>600</v>
          </cell>
          <cell r="W9">
            <v>523.45460000000003</v>
          </cell>
          <cell r="X9">
            <v>350</v>
          </cell>
          <cell r="Y9">
            <v>7.8706099822219535</v>
          </cell>
          <cell r="Z9">
            <v>3.1901658711185266</v>
          </cell>
          <cell r="AD9">
            <v>0</v>
          </cell>
          <cell r="AE9">
            <v>432.82060000000001</v>
          </cell>
          <cell r="AF9">
            <v>500.35939999999999</v>
          </cell>
          <cell r="AG9">
            <v>544.00900000000001</v>
          </cell>
          <cell r="AH9">
            <v>255.54900000000001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886</v>
          </cell>
          <cell r="D10">
            <v>4823</v>
          </cell>
          <cell r="E10">
            <v>3989</v>
          </cell>
          <cell r="F10">
            <v>1672</v>
          </cell>
          <cell r="G10" t="str">
            <v>ябл</v>
          </cell>
          <cell r="H10">
            <v>0.4</v>
          </cell>
          <cell r="I10">
            <v>45</v>
          </cell>
          <cell r="J10">
            <v>4034</v>
          </cell>
          <cell r="K10">
            <v>-45</v>
          </cell>
          <cell r="L10">
            <v>600</v>
          </cell>
          <cell r="M10">
            <v>300</v>
          </cell>
          <cell r="N10">
            <v>300</v>
          </cell>
          <cell r="O10">
            <v>600</v>
          </cell>
          <cell r="W10">
            <v>549.79999999999995</v>
          </cell>
          <cell r="X10">
            <v>400</v>
          </cell>
          <cell r="Y10">
            <v>7.0425609312477269</v>
          </cell>
          <cell r="Z10">
            <v>3.0411058566751548</v>
          </cell>
          <cell r="AD10">
            <v>1240</v>
          </cell>
          <cell r="AE10">
            <v>496.6</v>
          </cell>
          <cell r="AF10">
            <v>550.4</v>
          </cell>
          <cell r="AG10">
            <v>552.4</v>
          </cell>
          <cell r="AH10">
            <v>452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873</v>
          </cell>
          <cell r="D11">
            <v>6898</v>
          </cell>
          <cell r="E11">
            <v>5380</v>
          </cell>
          <cell r="F11">
            <v>2331</v>
          </cell>
          <cell r="G11">
            <v>0</v>
          </cell>
          <cell r="H11">
            <v>0.45</v>
          </cell>
          <cell r="I11">
            <v>45</v>
          </cell>
          <cell r="J11">
            <v>5426</v>
          </cell>
          <cell r="K11">
            <v>-46</v>
          </cell>
          <cell r="L11">
            <v>1000</v>
          </cell>
          <cell r="M11">
            <v>1000</v>
          </cell>
          <cell r="N11">
            <v>900</v>
          </cell>
          <cell r="O11">
            <v>1300</v>
          </cell>
          <cell r="W11">
            <v>930.8</v>
          </cell>
          <cell r="X11">
            <v>1200</v>
          </cell>
          <cell r="Y11">
            <v>8.3057584873227341</v>
          </cell>
          <cell r="Z11">
            <v>2.5042973785990545</v>
          </cell>
          <cell r="AD11">
            <v>726</v>
          </cell>
          <cell r="AE11">
            <v>873.2</v>
          </cell>
          <cell r="AF11">
            <v>840.2</v>
          </cell>
          <cell r="AG11">
            <v>896</v>
          </cell>
          <cell r="AH11">
            <v>960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1233</v>
          </cell>
          <cell r="D12">
            <v>7341</v>
          </cell>
          <cell r="E12">
            <v>5916</v>
          </cell>
          <cell r="F12">
            <v>2587</v>
          </cell>
          <cell r="G12" t="str">
            <v>оконч</v>
          </cell>
          <cell r="H12">
            <v>0.45</v>
          </cell>
          <cell r="I12">
            <v>45</v>
          </cell>
          <cell r="J12">
            <v>5977</v>
          </cell>
          <cell r="K12">
            <v>-61</v>
          </cell>
          <cell r="L12">
            <v>1000</v>
          </cell>
          <cell r="M12">
            <v>700</v>
          </cell>
          <cell r="N12">
            <v>900</v>
          </cell>
          <cell r="O12">
            <v>900</v>
          </cell>
          <cell r="W12">
            <v>928.8</v>
          </cell>
          <cell r="X12">
            <v>1000</v>
          </cell>
          <cell r="Y12">
            <v>7.630275624461671</v>
          </cell>
          <cell r="Z12">
            <v>2.7853143841515937</v>
          </cell>
          <cell r="AD12">
            <v>1272</v>
          </cell>
          <cell r="AE12">
            <v>873.6</v>
          </cell>
          <cell r="AF12">
            <v>876.2</v>
          </cell>
          <cell r="AG12">
            <v>912.4</v>
          </cell>
          <cell r="AH12">
            <v>804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17</v>
          </cell>
          <cell r="D13">
            <v>102</v>
          </cell>
          <cell r="E13">
            <v>57</v>
          </cell>
          <cell r="F13">
            <v>61</v>
          </cell>
          <cell r="G13">
            <v>0</v>
          </cell>
          <cell r="H13">
            <v>0.4</v>
          </cell>
          <cell r="I13">
            <v>50</v>
          </cell>
          <cell r="J13">
            <v>61</v>
          </cell>
          <cell r="K13">
            <v>-4</v>
          </cell>
          <cell r="L13">
            <v>20</v>
          </cell>
          <cell r="M13">
            <v>0</v>
          </cell>
          <cell r="N13">
            <v>0</v>
          </cell>
          <cell r="O13">
            <v>0</v>
          </cell>
          <cell r="W13">
            <v>11.4</v>
          </cell>
          <cell r="X13">
            <v>20</v>
          </cell>
          <cell r="Y13">
            <v>8.8596491228070171</v>
          </cell>
          <cell r="Z13">
            <v>5.3508771929824563</v>
          </cell>
          <cell r="AD13">
            <v>0</v>
          </cell>
          <cell r="AE13">
            <v>6.4</v>
          </cell>
          <cell r="AF13">
            <v>9.4</v>
          </cell>
          <cell r="AG13">
            <v>12.2</v>
          </cell>
          <cell r="AH13">
            <v>20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254</v>
          </cell>
          <cell r="D14">
            <v>329</v>
          </cell>
          <cell r="E14">
            <v>280</v>
          </cell>
          <cell r="F14">
            <v>297</v>
          </cell>
          <cell r="G14">
            <v>0</v>
          </cell>
          <cell r="H14">
            <v>0.17</v>
          </cell>
          <cell r="I14">
            <v>180</v>
          </cell>
          <cell r="J14">
            <v>286</v>
          </cell>
          <cell r="K14">
            <v>-6</v>
          </cell>
          <cell r="L14">
            <v>0</v>
          </cell>
          <cell r="M14">
            <v>0</v>
          </cell>
          <cell r="N14">
            <v>100</v>
          </cell>
          <cell r="O14">
            <v>100</v>
          </cell>
          <cell r="W14">
            <v>56</v>
          </cell>
          <cell r="Y14">
            <v>8.875</v>
          </cell>
          <cell r="Z14">
            <v>5.3035714285714288</v>
          </cell>
          <cell r="AD14">
            <v>0</v>
          </cell>
          <cell r="AE14">
            <v>57.2</v>
          </cell>
          <cell r="AF14">
            <v>66</v>
          </cell>
          <cell r="AG14">
            <v>57.6</v>
          </cell>
          <cell r="AH14">
            <v>82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141</v>
          </cell>
          <cell r="D15">
            <v>315</v>
          </cell>
          <cell r="E15">
            <v>323</v>
          </cell>
          <cell r="F15">
            <v>128</v>
          </cell>
          <cell r="G15">
            <v>0</v>
          </cell>
          <cell r="H15">
            <v>0.3</v>
          </cell>
          <cell r="I15">
            <v>40</v>
          </cell>
          <cell r="J15">
            <v>329</v>
          </cell>
          <cell r="K15">
            <v>-6</v>
          </cell>
          <cell r="L15">
            <v>60</v>
          </cell>
          <cell r="M15">
            <v>50</v>
          </cell>
          <cell r="N15">
            <v>120</v>
          </cell>
          <cell r="O15">
            <v>100</v>
          </cell>
          <cell r="W15">
            <v>64.599999999999994</v>
          </cell>
          <cell r="X15">
            <v>90</v>
          </cell>
          <cell r="Y15">
            <v>8.4829721362229105</v>
          </cell>
          <cell r="Z15">
            <v>1.9814241486068114</v>
          </cell>
          <cell r="AD15">
            <v>0</v>
          </cell>
          <cell r="AE15">
            <v>33.799999999999997</v>
          </cell>
          <cell r="AF15">
            <v>60.6</v>
          </cell>
          <cell r="AG15">
            <v>57.8</v>
          </cell>
          <cell r="AH15">
            <v>82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724</v>
          </cell>
          <cell r="D16">
            <v>1944</v>
          </cell>
          <cell r="E16">
            <v>1374</v>
          </cell>
          <cell r="F16">
            <v>1281</v>
          </cell>
          <cell r="G16">
            <v>0</v>
          </cell>
          <cell r="H16">
            <v>0.17</v>
          </cell>
          <cell r="I16">
            <v>180</v>
          </cell>
          <cell r="J16">
            <v>1390</v>
          </cell>
          <cell r="K16">
            <v>-16</v>
          </cell>
          <cell r="L16">
            <v>500</v>
          </cell>
          <cell r="M16">
            <v>0</v>
          </cell>
          <cell r="N16">
            <v>300</v>
          </cell>
          <cell r="O16">
            <v>300</v>
          </cell>
          <cell r="W16">
            <v>274.8</v>
          </cell>
          <cell r="Y16">
            <v>8.6644832605531299</v>
          </cell>
          <cell r="Z16">
            <v>4.6615720524017465</v>
          </cell>
          <cell r="AD16">
            <v>0</v>
          </cell>
          <cell r="AE16">
            <v>331.6</v>
          </cell>
          <cell r="AF16">
            <v>279.60000000000002</v>
          </cell>
          <cell r="AG16">
            <v>293.8</v>
          </cell>
          <cell r="AH16">
            <v>344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78</v>
          </cell>
          <cell r="D17">
            <v>826</v>
          </cell>
          <cell r="E17">
            <v>580</v>
          </cell>
          <cell r="F17">
            <v>305</v>
          </cell>
          <cell r="G17">
            <v>0</v>
          </cell>
          <cell r="H17">
            <v>0.35</v>
          </cell>
          <cell r="I17">
            <v>45</v>
          </cell>
          <cell r="J17">
            <v>595</v>
          </cell>
          <cell r="K17">
            <v>-15</v>
          </cell>
          <cell r="L17">
            <v>120</v>
          </cell>
          <cell r="M17">
            <v>100</v>
          </cell>
          <cell r="N17">
            <v>100</v>
          </cell>
          <cell r="O17">
            <v>120</v>
          </cell>
          <cell r="W17">
            <v>116</v>
          </cell>
          <cell r="X17">
            <v>80</v>
          </cell>
          <cell r="Y17">
            <v>7.1120689655172411</v>
          </cell>
          <cell r="Z17">
            <v>2.6293103448275863</v>
          </cell>
          <cell r="AD17">
            <v>0</v>
          </cell>
          <cell r="AE17">
            <v>63.8</v>
          </cell>
          <cell r="AF17">
            <v>96.8</v>
          </cell>
          <cell r="AG17">
            <v>106.8</v>
          </cell>
          <cell r="AH17">
            <v>52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75</v>
          </cell>
          <cell r="D18">
            <v>155</v>
          </cell>
          <cell r="E18">
            <v>135</v>
          </cell>
          <cell r="F18">
            <v>88</v>
          </cell>
          <cell r="G18" t="str">
            <v>н</v>
          </cell>
          <cell r="H18">
            <v>0.35</v>
          </cell>
          <cell r="I18">
            <v>45</v>
          </cell>
          <cell r="J18">
            <v>147</v>
          </cell>
          <cell r="K18">
            <v>-12</v>
          </cell>
          <cell r="L18">
            <v>30</v>
          </cell>
          <cell r="M18">
            <v>0</v>
          </cell>
          <cell r="N18">
            <v>80</v>
          </cell>
          <cell r="O18">
            <v>30</v>
          </cell>
          <cell r="W18">
            <v>27</v>
          </cell>
          <cell r="Y18">
            <v>8.4444444444444446</v>
          </cell>
          <cell r="Z18">
            <v>3.2592592592592591</v>
          </cell>
          <cell r="AD18">
            <v>0</v>
          </cell>
          <cell r="AE18">
            <v>23.8</v>
          </cell>
          <cell r="AF18">
            <v>26.2</v>
          </cell>
          <cell r="AG18">
            <v>24.4</v>
          </cell>
          <cell r="AH18">
            <v>16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299</v>
          </cell>
          <cell r="D19">
            <v>586</v>
          </cell>
          <cell r="E19">
            <v>390</v>
          </cell>
          <cell r="F19">
            <v>479</v>
          </cell>
          <cell r="G19">
            <v>0</v>
          </cell>
          <cell r="H19">
            <v>0.35</v>
          </cell>
          <cell r="I19">
            <v>45</v>
          </cell>
          <cell r="J19">
            <v>405</v>
          </cell>
          <cell r="K19">
            <v>-15</v>
          </cell>
          <cell r="L19">
            <v>120</v>
          </cell>
          <cell r="M19">
            <v>0</v>
          </cell>
          <cell r="N19">
            <v>0</v>
          </cell>
          <cell r="O19">
            <v>30</v>
          </cell>
          <cell r="W19">
            <v>78</v>
          </cell>
          <cell r="Y19">
            <v>8.0641025641025639</v>
          </cell>
          <cell r="Z19">
            <v>6.1410256410256414</v>
          </cell>
          <cell r="AD19">
            <v>0</v>
          </cell>
          <cell r="AE19">
            <v>62.8</v>
          </cell>
          <cell r="AF19">
            <v>98.2</v>
          </cell>
          <cell r="AG19">
            <v>97</v>
          </cell>
          <cell r="AH19">
            <v>47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157</v>
          </cell>
          <cell r="D20">
            <v>855</v>
          </cell>
          <cell r="E20">
            <v>598</v>
          </cell>
          <cell r="F20">
            <v>392</v>
          </cell>
          <cell r="G20">
            <v>0</v>
          </cell>
          <cell r="H20">
            <v>0.35</v>
          </cell>
          <cell r="I20">
            <v>45</v>
          </cell>
          <cell r="J20">
            <v>612</v>
          </cell>
          <cell r="K20">
            <v>-14</v>
          </cell>
          <cell r="L20">
            <v>150</v>
          </cell>
          <cell r="M20">
            <v>100</v>
          </cell>
          <cell r="N20">
            <v>120</v>
          </cell>
          <cell r="O20">
            <v>150</v>
          </cell>
          <cell r="W20">
            <v>119.6</v>
          </cell>
          <cell r="X20">
            <v>100</v>
          </cell>
          <cell r="Y20">
            <v>8.4615384615384617</v>
          </cell>
          <cell r="Z20">
            <v>3.2775919732441472</v>
          </cell>
          <cell r="AD20">
            <v>0</v>
          </cell>
          <cell r="AE20">
            <v>88</v>
          </cell>
          <cell r="AF20">
            <v>125</v>
          </cell>
          <cell r="AG20">
            <v>118.8</v>
          </cell>
          <cell r="AH20">
            <v>43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145.61500000000001</v>
          </cell>
          <cell r="D21">
            <v>1547.7860000000001</v>
          </cell>
          <cell r="E21">
            <v>500.23</v>
          </cell>
          <cell r="F21">
            <v>337.61399999999998</v>
          </cell>
          <cell r="G21">
            <v>0</v>
          </cell>
          <cell r="H21">
            <v>1</v>
          </cell>
          <cell r="I21">
            <v>50</v>
          </cell>
          <cell r="J21">
            <v>490.88</v>
          </cell>
          <cell r="K21">
            <v>9.3500000000000227</v>
          </cell>
          <cell r="L21">
            <v>70</v>
          </cell>
          <cell r="M21">
            <v>80</v>
          </cell>
          <cell r="N21">
            <v>150</v>
          </cell>
          <cell r="O21">
            <v>140</v>
          </cell>
          <cell r="W21">
            <v>100.04600000000001</v>
          </cell>
          <cell r="X21">
            <v>50</v>
          </cell>
          <cell r="Y21">
            <v>8.2723347260260276</v>
          </cell>
          <cell r="Z21">
            <v>3.3745876896627545</v>
          </cell>
          <cell r="AD21">
            <v>0</v>
          </cell>
          <cell r="AE21">
            <v>101.729</v>
          </cell>
          <cell r="AF21">
            <v>99.814800000000005</v>
          </cell>
          <cell r="AG21">
            <v>104.7734</v>
          </cell>
          <cell r="AH21">
            <v>59.963999999999999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2010.172</v>
          </cell>
          <cell r="D22">
            <v>6400.7</v>
          </cell>
          <cell r="E22">
            <v>5676.2430000000004</v>
          </cell>
          <cell r="F22">
            <v>2617.1759999999999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5808.59</v>
          </cell>
          <cell r="K22">
            <v>-132.34699999999975</v>
          </cell>
          <cell r="L22">
            <v>1050</v>
          </cell>
          <cell r="M22">
            <v>1300</v>
          </cell>
          <cell r="N22">
            <v>1400</v>
          </cell>
          <cell r="O22">
            <v>1300</v>
          </cell>
          <cell r="W22">
            <v>1135.2486000000001</v>
          </cell>
          <cell r="X22">
            <v>1200</v>
          </cell>
          <cell r="Y22">
            <v>7.8107790663648462</v>
          </cell>
          <cell r="Z22">
            <v>2.3053769896743317</v>
          </cell>
          <cell r="AD22">
            <v>0</v>
          </cell>
          <cell r="AE22">
            <v>1076.779</v>
          </cell>
          <cell r="AF22">
            <v>1094.4667999999999</v>
          </cell>
          <cell r="AG22">
            <v>1069.6772000000001</v>
          </cell>
          <cell r="AH22">
            <v>777.77099999999996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172.428</v>
          </cell>
          <cell r="D23">
            <v>504.48</v>
          </cell>
          <cell r="E23">
            <v>349.01100000000002</v>
          </cell>
          <cell r="F23">
            <v>318.197</v>
          </cell>
          <cell r="G23">
            <v>0</v>
          </cell>
          <cell r="H23">
            <v>1</v>
          </cell>
          <cell r="I23">
            <v>50</v>
          </cell>
          <cell r="J23">
            <v>344.49700000000001</v>
          </cell>
          <cell r="K23">
            <v>4.51400000000001</v>
          </cell>
          <cell r="L23">
            <v>90</v>
          </cell>
          <cell r="M23">
            <v>0</v>
          </cell>
          <cell r="N23">
            <v>20</v>
          </cell>
          <cell r="O23">
            <v>80</v>
          </cell>
          <cell r="W23">
            <v>69.802199999999999</v>
          </cell>
          <cell r="X23">
            <v>50</v>
          </cell>
          <cell r="Y23">
            <v>7.9968396411574423</v>
          </cell>
          <cell r="Z23">
            <v>4.5585525957634578</v>
          </cell>
          <cell r="AD23">
            <v>0</v>
          </cell>
          <cell r="AE23">
            <v>78.870399999999989</v>
          </cell>
          <cell r="AF23">
            <v>93.899000000000001</v>
          </cell>
          <cell r="AG23">
            <v>90.698000000000008</v>
          </cell>
          <cell r="AH23">
            <v>60.009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648.95899999999995</v>
          </cell>
          <cell r="D24">
            <v>1373.855</v>
          </cell>
          <cell r="E24">
            <v>1303.5340000000001</v>
          </cell>
          <cell r="F24">
            <v>706.29</v>
          </cell>
          <cell r="G24">
            <v>0</v>
          </cell>
          <cell r="H24">
            <v>1</v>
          </cell>
          <cell r="I24">
            <v>60</v>
          </cell>
          <cell r="J24">
            <v>1328.5029999999999</v>
          </cell>
          <cell r="K24">
            <v>-24.968999999999824</v>
          </cell>
          <cell r="L24">
            <v>300</v>
          </cell>
          <cell r="M24">
            <v>200</v>
          </cell>
          <cell r="N24">
            <v>280</v>
          </cell>
          <cell r="O24">
            <v>260</v>
          </cell>
          <cell r="W24">
            <v>260.70680000000004</v>
          </cell>
          <cell r="X24">
            <v>300</v>
          </cell>
          <cell r="Y24">
            <v>7.8490089249685839</v>
          </cell>
          <cell r="Z24">
            <v>2.7091353198305526</v>
          </cell>
          <cell r="AD24">
            <v>0</v>
          </cell>
          <cell r="AE24">
            <v>222.19760000000002</v>
          </cell>
          <cell r="AF24">
            <v>261.4828</v>
          </cell>
          <cell r="AG24">
            <v>256.99760000000003</v>
          </cell>
          <cell r="AH24">
            <v>215.31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277.17200000000003</v>
          </cell>
          <cell r="D25">
            <v>1785.0229999999999</v>
          </cell>
          <cell r="E25">
            <v>559.64</v>
          </cell>
          <cell r="F25">
            <v>296.51</v>
          </cell>
          <cell r="G25">
            <v>0</v>
          </cell>
          <cell r="H25">
            <v>1</v>
          </cell>
          <cell r="I25">
            <v>50</v>
          </cell>
          <cell r="J25">
            <v>547.71199999999999</v>
          </cell>
          <cell r="K25">
            <v>11.927999999999997</v>
          </cell>
          <cell r="L25">
            <v>120</v>
          </cell>
          <cell r="M25">
            <v>100</v>
          </cell>
          <cell r="N25">
            <v>150</v>
          </cell>
          <cell r="O25">
            <v>150</v>
          </cell>
          <cell r="W25">
            <v>111.928</v>
          </cell>
          <cell r="X25">
            <v>100</v>
          </cell>
          <cell r="Y25">
            <v>8.1883889643342158</v>
          </cell>
          <cell r="Z25">
            <v>2.6491137159602602</v>
          </cell>
          <cell r="AD25">
            <v>0</v>
          </cell>
          <cell r="AE25">
            <v>120.39880000000001</v>
          </cell>
          <cell r="AF25">
            <v>129.465</v>
          </cell>
          <cell r="AG25">
            <v>118.86620000000001</v>
          </cell>
          <cell r="AH25">
            <v>108.521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114.899</v>
          </cell>
          <cell r="D26">
            <v>394.38900000000001</v>
          </cell>
          <cell r="E26">
            <v>201.68100000000001</v>
          </cell>
          <cell r="F26">
            <v>101.96899999999999</v>
          </cell>
          <cell r="G26">
            <v>0</v>
          </cell>
          <cell r="H26">
            <v>1</v>
          </cell>
          <cell r="I26">
            <v>60</v>
          </cell>
          <cell r="J26">
            <v>199.25800000000001</v>
          </cell>
          <cell r="K26">
            <v>2.4230000000000018</v>
          </cell>
          <cell r="L26">
            <v>40</v>
          </cell>
          <cell r="M26">
            <v>30</v>
          </cell>
          <cell r="N26">
            <v>70</v>
          </cell>
          <cell r="O26">
            <v>50</v>
          </cell>
          <cell r="W26">
            <v>40.336200000000005</v>
          </cell>
          <cell r="X26">
            <v>50</v>
          </cell>
          <cell r="Y26">
            <v>8.4779676816358496</v>
          </cell>
          <cell r="Z26">
            <v>2.5279773503701386</v>
          </cell>
          <cell r="AD26">
            <v>0</v>
          </cell>
          <cell r="AE26">
            <v>37.580399999999997</v>
          </cell>
          <cell r="AF26">
            <v>45.593599999999995</v>
          </cell>
          <cell r="AG26">
            <v>40.3748</v>
          </cell>
          <cell r="AH26">
            <v>31.565000000000001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139.69800000000001</v>
          </cell>
          <cell r="D27">
            <v>295.80599999999998</v>
          </cell>
          <cell r="E27">
            <v>182.82</v>
          </cell>
          <cell r="F27">
            <v>100.72</v>
          </cell>
          <cell r="G27">
            <v>0</v>
          </cell>
          <cell r="H27">
            <v>1</v>
          </cell>
          <cell r="I27">
            <v>60</v>
          </cell>
          <cell r="J27">
            <v>206.41200000000001</v>
          </cell>
          <cell r="K27">
            <v>-23.592000000000013</v>
          </cell>
          <cell r="L27">
            <v>40</v>
          </cell>
          <cell r="M27">
            <v>40</v>
          </cell>
          <cell r="N27">
            <v>70</v>
          </cell>
          <cell r="O27">
            <v>40</v>
          </cell>
          <cell r="W27">
            <v>36.564</v>
          </cell>
          <cell r="Y27">
            <v>7.9509900448528619</v>
          </cell>
          <cell r="Z27">
            <v>2.7546220326003721</v>
          </cell>
          <cell r="AD27">
            <v>0</v>
          </cell>
          <cell r="AE27">
            <v>37.460599999999999</v>
          </cell>
          <cell r="AF27">
            <v>38.763199999999998</v>
          </cell>
          <cell r="AG27">
            <v>32.940600000000003</v>
          </cell>
          <cell r="AH27">
            <v>15.013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322.32799999999997</v>
          </cell>
          <cell r="D28">
            <v>1179.6099999999999</v>
          </cell>
          <cell r="E28">
            <v>507.43700000000001</v>
          </cell>
          <cell r="F28">
            <v>415.005</v>
          </cell>
          <cell r="G28" t="str">
            <v>ткмай</v>
          </cell>
          <cell r="H28">
            <v>1</v>
          </cell>
          <cell r="I28">
            <v>60</v>
          </cell>
          <cell r="J28">
            <v>489.77600000000001</v>
          </cell>
          <cell r="K28">
            <v>17.661000000000001</v>
          </cell>
          <cell r="L28">
            <v>130</v>
          </cell>
          <cell r="M28">
            <v>0</v>
          </cell>
          <cell r="N28">
            <v>80</v>
          </cell>
          <cell r="O28">
            <v>120</v>
          </cell>
          <cell r="W28">
            <v>101.48740000000001</v>
          </cell>
          <cell r="X28">
            <v>100</v>
          </cell>
          <cell r="Y28">
            <v>8.3262060117807728</v>
          </cell>
          <cell r="Z28">
            <v>4.0892268399821061</v>
          </cell>
          <cell r="AD28">
            <v>0</v>
          </cell>
          <cell r="AE28">
            <v>118.74039999999999</v>
          </cell>
          <cell r="AF28">
            <v>110.343</v>
          </cell>
          <cell r="AG28">
            <v>119.16500000000001</v>
          </cell>
          <cell r="AH28">
            <v>91.242000000000004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56.536000000000001</v>
          </cell>
          <cell r="D29">
            <v>240.524</v>
          </cell>
          <cell r="E29">
            <v>162.119</v>
          </cell>
          <cell r="F29">
            <v>128.40199999999999</v>
          </cell>
          <cell r="G29">
            <v>0</v>
          </cell>
          <cell r="H29">
            <v>1</v>
          </cell>
          <cell r="I29">
            <v>30</v>
          </cell>
          <cell r="J29">
            <v>171.49700000000001</v>
          </cell>
          <cell r="K29">
            <v>-9.3780000000000143</v>
          </cell>
          <cell r="L29">
            <v>20</v>
          </cell>
          <cell r="M29">
            <v>30</v>
          </cell>
          <cell r="N29">
            <v>60</v>
          </cell>
          <cell r="O29">
            <v>40</v>
          </cell>
          <cell r="W29">
            <v>32.4238</v>
          </cell>
          <cell r="Y29">
            <v>8.5863470660440786</v>
          </cell>
          <cell r="Z29">
            <v>3.9601157174667985</v>
          </cell>
          <cell r="AD29">
            <v>0</v>
          </cell>
          <cell r="AE29">
            <v>23.344999999999999</v>
          </cell>
          <cell r="AF29">
            <v>28.192399999999999</v>
          </cell>
          <cell r="AG29">
            <v>29.227600000000002</v>
          </cell>
          <cell r="AH29">
            <v>27.271000000000001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78.075999999999993</v>
          </cell>
          <cell r="D30">
            <v>343.15300000000002</v>
          </cell>
          <cell r="E30">
            <v>201.51400000000001</v>
          </cell>
          <cell r="F30">
            <v>216.89699999999999</v>
          </cell>
          <cell r="G30" t="str">
            <v>н</v>
          </cell>
          <cell r="H30">
            <v>1</v>
          </cell>
          <cell r="I30">
            <v>30</v>
          </cell>
          <cell r="J30">
            <v>184.11099999999999</v>
          </cell>
          <cell r="K30">
            <v>17.40300000000002</v>
          </cell>
          <cell r="L30">
            <v>60</v>
          </cell>
          <cell r="M30">
            <v>0</v>
          </cell>
          <cell r="N30">
            <v>50</v>
          </cell>
          <cell r="O30">
            <v>40</v>
          </cell>
          <cell r="W30">
            <v>40.302800000000005</v>
          </cell>
          <cell r="Y30">
            <v>9.1035114185614887</v>
          </cell>
          <cell r="Z30">
            <v>5.3816856397074142</v>
          </cell>
          <cell r="AD30">
            <v>0</v>
          </cell>
          <cell r="AE30">
            <v>28.685399999999998</v>
          </cell>
          <cell r="AF30">
            <v>39.208999999999996</v>
          </cell>
          <cell r="AG30">
            <v>47.781999999999996</v>
          </cell>
          <cell r="AH30">
            <v>27.135999999999999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809.00400000000002</v>
          </cell>
          <cell r="D31">
            <v>2740.444</v>
          </cell>
          <cell r="E31">
            <v>2175.931</v>
          </cell>
          <cell r="F31">
            <v>1340.058</v>
          </cell>
          <cell r="G31" t="str">
            <v>ткмай</v>
          </cell>
          <cell r="H31">
            <v>1</v>
          </cell>
          <cell r="I31">
            <v>30</v>
          </cell>
          <cell r="J31">
            <v>2222.0459999999998</v>
          </cell>
          <cell r="K31">
            <v>-46.114999999999782</v>
          </cell>
          <cell r="L31">
            <v>470</v>
          </cell>
          <cell r="M31">
            <v>400</v>
          </cell>
          <cell r="N31">
            <v>450</v>
          </cell>
          <cell r="O31">
            <v>800</v>
          </cell>
          <cell r="W31">
            <v>435.18619999999999</v>
          </cell>
          <cell r="X31">
            <v>300</v>
          </cell>
          <cell r="Y31">
            <v>8.6401131285872577</v>
          </cell>
          <cell r="Z31">
            <v>3.0792750321586486</v>
          </cell>
          <cell r="AD31">
            <v>0</v>
          </cell>
          <cell r="AE31">
            <v>386.66539999999998</v>
          </cell>
          <cell r="AF31">
            <v>428.86980000000005</v>
          </cell>
          <cell r="AG31">
            <v>422.00839999999999</v>
          </cell>
          <cell r="AH31">
            <v>198.227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5.0979999999999999</v>
          </cell>
          <cell r="D32">
            <v>206.38200000000001</v>
          </cell>
          <cell r="E32">
            <v>97.444000000000003</v>
          </cell>
          <cell r="F32">
            <v>114.036</v>
          </cell>
          <cell r="G32">
            <v>0</v>
          </cell>
          <cell r="H32">
            <v>1</v>
          </cell>
          <cell r="I32">
            <v>40</v>
          </cell>
          <cell r="J32">
            <v>95.072999999999993</v>
          </cell>
          <cell r="K32">
            <v>2.3710000000000093</v>
          </cell>
          <cell r="L32">
            <v>20</v>
          </cell>
          <cell r="M32">
            <v>0</v>
          </cell>
          <cell r="N32">
            <v>30</v>
          </cell>
          <cell r="O32">
            <v>20</v>
          </cell>
          <cell r="W32">
            <v>19.488800000000001</v>
          </cell>
          <cell r="Y32">
            <v>9.4431673576618351</v>
          </cell>
          <cell r="Z32">
            <v>5.8513607815771103</v>
          </cell>
          <cell r="AD32">
            <v>0</v>
          </cell>
          <cell r="AE32">
            <v>11.9528</v>
          </cell>
          <cell r="AF32">
            <v>17.108799999999999</v>
          </cell>
          <cell r="AG32">
            <v>20.662200000000002</v>
          </cell>
          <cell r="AH32">
            <v>15.746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6.3479999999999999</v>
          </cell>
          <cell r="D33">
            <v>459.97500000000002</v>
          </cell>
          <cell r="E33">
            <v>304.93299999999999</v>
          </cell>
          <cell r="F33">
            <v>146.31899999999999</v>
          </cell>
          <cell r="G33" t="str">
            <v>н</v>
          </cell>
          <cell r="H33">
            <v>1</v>
          </cell>
          <cell r="I33">
            <v>35</v>
          </cell>
          <cell r="J33">
            <v>326.41199999999998</v>
          </cell>
          <cell r="K33">
            <v>-21.478999999999985</v>
          </cell>
          <cell r="L33">
            <v>50</v>
          </cell>
          <cell r="M33">
            <v>0</v>
          </cell>
          <cell r="N33">
            <v>150</v>
          </cell>
          <cell r="O33">
            <v>70</v>
          </cell>
          <cell r="W33">
            <v>60.986599999999996</v>
          </cell>
          <cell r="X33">
            <v>100</v>
          </cell>
          <cell r="Y33">
            <v>8.4661056691141994</v>
          </cell>
          <cell r="Z33">
            <v>2.3991991683418981</v>
          </cell>
          <cell r="AD33">
            <v>0</v>
          </cell>
          <cell r="AE33">
            <v>30.124000000000002</v>
          </cell>
          <cell r="AF33">
            <v>25.464400000000001</v>
          </cell>
          <cell r="AG33">
            <v>47.894999999999996</v>
          </cell>
          <cell r="AH33">
            <v>64.84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48.072000000000003</v>
          </cell>
          <cell r="D34">
            <v>233.184</v>
          </cell>
          <cell r="E34">
            <v>123.381</v>
          </cell>
          <cell r="F34">
            <v>153.69300000000001</v>
          </cell>
          <cell r="G34">
            <v>0</v>
          </cell>
          <cell r="H34">
            <v>1</v>
          </cell>
          <cell r="I34">
            <v>30</v>
          </cell>
          <cell r="J34">
            <v>117.854</v>
          </cell>
          <cell r="K34">
            <v>5.527000000000001</v>
          </cell>
          <cell r="L34">
            <v>30</v>
          </cell>
          <cell r="M34">
            <v>0</v>
          </cell>
          <cell r="N34">
            <v>0</v>
          </cell>
          <cell r="O34">
            <v>20</v>
          </cell>
          <cell r="W34">
            <v>24.676200000000001</v>
          </cell>
          <cell r="Y34">
            <v>8.2546340198247705</v>
          </cell>
          <cell r="Z34">
            <v>6.2283901086877238</v>
          </cell>
          <cell r="AD34">
            <v>0</v>
          </cell>
          <cell r="AE34">
            <v>25.988</v>
          </cell>
          <cell r="AF34">
            <v>26.712799999999998</v>
          </cell>
          <cell r="AG34">
            <v>31.408999999999999</v>
          </cell>
          <cell r="AH34">
            <v>25.561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7.1050000000000004</v>
          </cell>
          <cell r="D35">
            <v>42.744</v>
          </cell>
          <cell r="E35">
            <v>8.9540000000000006</v>
          </cell>
          <cell r="F35">
            <v>39.122999999999998</v>
          </cell>
          <cell r="G35" t="str">
            <v>н</v>
          </cell>
          <cell r="H35">
            <v>1</v>
          </cell>
          <cell r="I35">
            <v>45</v>
          </cell>
          <cell r="J35">
            <v>7.9119999999999999</v>
          </cell>
          <cell r="K35">
            <v>1.0420000000000007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  <cell r="W35">
            <v>1.7908000000000002</v>
          </cell>
          <cell r="Y35">
            <v>27.430757203484472</v>
          </cell>
          <cell r="Z35">
            <v>21.846660710297069</v>
          </cell>
          <cell r="AD35">
            <v>0</v>
          </cell>
          <cell r="AE35">
            <v>4.7067999999999994</v>
          </cell>
          <cell r="AF35">
            <v>2.1776</v>
          </cell>
          <cell r="AG35">
            <v>5.8301999999999996</v>
          </cell>
          <cell r="AH35">
            <v>3.5569999999999999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16.265000000000001</v>
          </cell>
          <cell r="D36">
            <v>11.3</v>
          </cell>
          <cell r="E36">
            <v>14.038</v>
          </cell>
          <cell r="F36">
            <v>13.526999999999999</v>
          </cell>
          <cell r="G36" t="str">
            <v>н</v>
          </cell>
          <cell r="H36">
            <v>1</v>
          </cell>
          <cell r="I36">
            <v>45</v>
          </cell>
          <cell r="J36">
            <v>15.631</v>
          </cell>
          <cell r="K36">
            <v>-1.593</v>
          </cell>
          <cell r="L36">
            <v>0</v>
          </cell>
          <cell r="M36">
            <v>0</v>
          </cell>
          <cell r="N36">
            <v>10</v>
          </cell>
          <cell r="O36">
            <v>0</v>
          </cell>
          <cell r="W36">
            <v>2.8075999999999999</v>
          </cell>
          <cell r="Y36">
            <v>8.3797549508476994</v>
          </cell>
          <cell r="Z36">
            <v>4.8179940162416299</v>
          </cell>
          <cell r="AD36">
            <v>0</v>
          </cell>
          <cell r="AE36">
            <v>0.93119999999999992</v>
          </cell>
          <cell r="AF36">
            <v>4.4036</v>
          </cell>
          <cell r="AG36">
            <v>2.0135999999999998</v>
          </cell>
          <cell r="AH36">
            <v>2.6920000000000002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11.218</v>
          </cell>
          <cell r="D37">
            <v>23.324000000000002</v>
          </cell>
          <cell r="E37">
            <v>14.917</v>
          </cell>
          <cell r="F37">
            <v>16.872</v>
          </cell>
          <cell r="G37" t="str">
            <v>н</v>
          </cell>
          <cell r="H37">
            <v>1</v>
          </cell>
          <cell r="I37">
            <v>45</v>
          </cell>
          <cell r="J37">
            <v>14.614000000000001</v>
          </cell>
          <cell r="K37">
            <v>0.30299999999999905</v>
          </cell>
          <cell r="L37">
            <v>10</v>
          </cell>
          <cell r="M37">
            <v>0</v>
          </cell>
          <cell r="N37">
            <v>0</v>
          </cell>
          <cell r="O37">
            <v>0</v>
          </cell>
          <cell r="W37">
            <v>2.9834000000000001</v>
          </cell>
          <cell r="Y37">
            <v>9.0071730240665016</v>
          </cell>
          <cell r="Z37">
            <v>5.655292619159348</v>
          </cell>
          <cell r="AD37">
            <v>0</v>
          </cell>
          <cell r="AE37">
            <v>2.1856</v>
          </cell>
          <cell r="AF37">
            <v>5.3402000000000003</v>
          </cell>
          <cell r="AG37">
            <v>3.8991999999999996</v>
          </cell>
          <cell r="AH37">
            <v>1.859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315</v>
          </cell>
          <cell r="D38">
            <v>2070</v>
          </cell>
          <cell r="E38">
            <v>1459</v>
          </cell>
          <cell r="F38">
            <v>910</v>
          </cell>
          <cell r="G38" t="str">
            <v>отк</v>
          </cell>
          <cell r="H38">
            <v>0.35</v>
          </cell>
          <cell r="I38">
            <v>40</v>
          </cell>
          <cell r="J38">
            <v>1460</v>
          </cell>
          <cell r="K38">
            <v>-1</v>
          </cell>
          <cell r="L38">
            <v>350</v>
          </cell>
          <cell r="M38">
            <v>200</v>
          </cell>
          <cell r="N38">
            <v>600</v>
          </cell>
          <cell r="O38">
            <v>600</v>
          </cell>
          <cell r="W38">
            <v>291.8</v>
          </cell>
          <cell r="X38">
            <v>300</v>
          </cell>
          <cell r="Y38">
            <v>10.143934201507882</v>
          </cell>
          <cell r="Z38">
            <v>3.1185743660041121</v>
          </cell>
          <cell r="AD38">
            <v>0</v>
          </cell>
          <cell r="AE38">
            <v>287.2</v>
          </cell>
          <cell r="AF38">
            <v>276.8</v>
          </cell>
          <cell r="AG38">
            <v>301.60000000000002</v>
          </cell>
          <cell r="AH38">
            <v>189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1446</v>
          </cell>
          <cell r="D39">
            <v>5155</v>
          </cell>
          <cell r="E39">
            <v>4699</v>
          </cell>
          <cell r="F39">
            <v>1845</v>
          </cell>
          <cell r="G39">
            <v>0</v>
          </cell>
          <cell r="H39">
            <v>0.4</v>
          </cell>
          <cell r="I39">
            <v>40</v>
          </cell>
          <cell r="J39">
            <v>4739</v>
          </cell>
          <cell r="K39">
            <v>-40</v>
          </cell>
          <cell r="L39">
            <v>900</v>
          </cell>
          <cell r="M39">
            <v>500</v>
          </cell>
          <cell r="N39">
            <v>800</v>
          </cell>
          <cell r="O39">
            <v>600</v>
          </cell>
          <cell r="W39">
            <v>743</v>
          </cell>
          <cell r="X39">
            <v>1100</v>
          </cell>
          <cell r="Y39">
            <v>7.7321668909825032</v>
          </cell>
          <cell r="Z39">
            <v>2.4831763122476449</v>
          </cell>
          <cell r="AD39">
            <v>984</v>
          </cell>
          <cell r="AE39">
            <v>734.8</v>
          </cell>
          <cell r="AF39">
            <v>748</v>
          </cell>
          <cell r="AG39">
            <v>741.2</v>
          </cell>
          <cell r="AH39">
            <v>983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1477</v>
          </cell>
          <cell r="D40">
            <v>9120</v>
          </cell>
          <cell r="E40">
            <v>6916</v>
          </cell>
          <cell r="F40">
            <v>3600</v>
          </cell>
          <cell r="G40">
            <v>0</v>
          </cell>
          <cell r="H40">
            <v>0.45</v>
          </cell>
          <cell r="I40">
            <v>45</v>
          </cell>
          <cell r="J40">
            <v>6999</v>
          </cell>
          <cell r="K40">
            <v>-83</v>
          </cell>
          <cell r="L40">
            <v>1200</v>
          </cell>
          <cell r="M40">
            <v>500</v>
          </cell>
          <cell r="N40">
            <v>900</v>
          </cell>
          <cell r="O40">
            <v>1000</v>
          </cell>
          <cell r="W40">
            <v>1053.2</v>
          </cell>
          <cell r="X40">
            <v>700</v>
          </cell>
          <cell r="Y40">
            <v>7.5009494872768698</v>
          </cell>
          <cell r="Z40">
            <v>3.4181541967337634</v>
          </cell>
          <cell r="AD40">
            <v>1650</v>
          </cell>
          <cell r="AE40">
            <v>923.6</v>
          </cell>
          <cell r="AF40">
            <v>1077.8</v>
          </cell>
          <cell r="AG40">
            <v>1127</v>
          </cell>
          <cell r="AH40">
            <v>678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275.52699999999999</v>
          </cell>
          <cell r="D41">
            <v>695.61599999999999</v>
          </cell>
          <cell r="E41">
            <v>538.21600000000001</v>
          </cell>
          <cell r="F41">
            <v>425.17700000000002</v>
          </cell>
          <cell r="G41">
            <v>0</v>
          </cell>
          <cell r="H41">
            <v>1</v>
          </cell>
          <cell r="I41">
            <v>40</v>
          </cell>
          <cell r="J41">
            <v>512.923</v>
          </cell>
          <cell r="K41">
            <v>25.293000000000006</v>
          </cell>
          <cell r="L41">
            <v>130</v>
          </cell>
          <cell r="M41">
            <v>0</v>
          </cell>
          <cell r="N41">
            <v>400</v>
          </cell>
          <cell r="O41">
            <v>300</v>
          </cell>
          <cell r="W41">
            <v>107.64320000000001</v>
          </cell>
          <cell r="X41">
            <v>250</v>
          </cell>
          <cell r="Y41">
            <v>13.983019828470354</v>
          </cell>
          <cell r="Z41">
            <v>3.949873285075137</v>
          </cell>
          <cell r="AD41">
            <v>0</v>
          </cell>
          <cell r="AE41">
            <v>112.9008</v>
          </cell>
          <cell r="AF41">
            <v>118.37860000000001</v>
          </cell>
          <cell r="AG41">
            <v>122.297</v>
          </cell>
          <cell r="AH41">
            <v>92.86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769</v>
          </cell>
          <cell r="D42">
            <v>35</v>
          </cell>
          <cell r="E42">
            <v>618</v>
          </cell>
          <cell r="F42">
            <v>165</v>
          </cell>
          <cell r="G42">
            <v>0</v>
          </cell>
          <cell r="H42">
            <v>0.1</v>
          </cell>
          <cell r="I42">
            <v>730</v>
          </cell>
          <cell r="J42">
            <v>639</v>
          </cell>
          <cell r="K42">
            <v>-21</v>
          </cell>
          <cell r="L42">
            <v>500</v>
          </cell>
          <cell r="M42">
            <v>0</v>
          </cell>
          <cell r="N42">
            <v>0</v>
          </cell>
          <cell r="O42">
            <v>0</v>
          </cell>
          <cell r="W42">
            <v>123.6</v>
          </cell>
          <cell r="X42">
            <v>1000</v>
          </cell>
          <cell r="Y42">
            <v>13.470873786407768</v>
          </cell>
          <cell r="Z42">
            <v>1.3349514563106797</v>
          </cell>
          <cell r="AD42">
            <v>0</v>
          </cell>
          <cell r="AE42">
            <v>168.4</v>
          </cell>
          <cell r="AF42">
            <v>135</v>
          </cell>
          <cell r="AG42">
            <v>125.4</v>
          </cell>
          <cell r="AH42">
            <v>167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656</v>
          </cell>
          <cell r="D43">
            <v>1248</v>
          </cell>
          <cell r="E43">
            <v>1149</v>
          </cell>
          <cell r="F43">
            <v>729</v>
          </cell>
          <cell r="G43">
            <v>0</v>
          </cell>
          <cell r="H43">
            <v>0.35</v>
          </cell>
          <cell r="I43">
            <v>40</v>
          </cell>
          <cell r="J43">
            <v>1165</v>
          </cell>
          <cell r="K43">
            <v>-16</v>
          </cell>
          <cell r="L43">
            <v>250</v>
          </cell>
          <cell r="M43">
            <v>100</v>
          </cell>
          <cell r="N43">
            <v>200</v>
          </cell>
          <cell r="O43">
            <v>180</v>
          </cell>
          <cell r="W43">
            <v>229.8</v>
          </cell>
          <cell r="X43">
            <v>350</v>
          </cell>
          <cell r="Y43">
            <v>7.8720626631853783</v>
          </cell>
          <cell r="Z43">
            <v>3.1723237597911225</v>
          </cell>
          <cell r="AD43">
            <v>0</v>
          </cell>
          <cell r="AE43">
            <v>294.60000000000002</v>
          </cell>
          <cell r="AF43">
            <v>266.39999999999998</v>
          </cell>
          <cell r="AG43">
            <v>248.4</v>
          </cell>
          <cell r="AH43">
            <v>281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124.877</v>
          </cell>
          <cell r="D44">
            <v>288.02</v>
          </cell>
          <cell r="E44">
            <v>233.12</v>
          </cell>
          <cell r="F44">
            <v>175.32</v>
          </cell>
          <cell r="G44">
            <v>0</v>
          </cell>
          <cell r="H44">
            <v>1</v>
          </cell>
          <cell r="I44">
            <v>40</v>
          </cell>
          <cell r="J44">
            <v>241.964</v>
          </cell>
          <cell r="K44">
            <v>-8.8439999999999941</v>
          </cell>
          <cell r="L44">
            <v>30</v>
          </cell>
          <cell r="M44">
            <v>0</v>
          </cell>
          <cell r="N44">
            <v>70</v>
          </cell>
          <cell r="O44">
            <v>60</v>
          </cell>
          <cell r="W44">
            <v>46.624000000000002</v>
          </cell>
          <cell r="X44">
            <v>50</v>
          </cell>
          <cell r="Y44">
            <v>8.2644131777625258</v>
          </cell>
          <cell r="Z44">
            <v>3.7602951269732325</v>
          </cell>
          <cell r="AD44">
            <v>0</v>
          </cell>
          <cell r="AE44">
            <v>55.573400000000007</v>
          </cell>
          <cell r="AF44">
            <v>56.4024</v>
          </cell>
          <cell r="AG44">
            <v>45.324599999999997</v>
          </cell>
          <cell r="AH44">
            <v>35.334000000000003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476</v>
          </cell>
          <cell r="D45">
            <v>1477</v>
          </cell>
          <cell r="E45">
            <v>1219</v>
          </cell>
          <cell r="F45">
            <v>705</v>
          </cell>
          <cell r="G45">
            <v>0</v>
          </cell>
          <cell r="H45">
            <v>0.4</v>
          </cell>
          <cell r="I45">
            <v>35</v>
          </cell>
          <cell r="J45">
            <v>1240</v>
          </cell>
          <cell r="K45">
            <v>-21</v>
          </cell>
          <cell r="L45">
            <v>300</v>
          </cell>
          <cell r="M45">
            <v>0</v>
          </cell>
          <cell r="N45">
            <v>450</v>
          </cell>
          <cell r="O45">
            <v>250</v>
          </cell>
          <cell r="W45">
            <v>243.8</v>
          </cell>
          <cell r="X45">
            <v>250</v>
          </cell>
          <cell r="Y45">
            <v>8.0188679245283012</v>
          </cell>
          <cell r="Z45">
            <v>2.8917145200984411</v>
          </cell>
          <cell r="AD45">
            <v>0</v>
          </cell>
          <cell r="AE45">
            <v>263.8</v>
          </cell>
          <cell r="AF45">
            <v>257.60000000000002</v>
          </cell>
          <cell r="AG45">
            <v>257.60000000000002</v>
          </cell>
          <cell r="AH45">
            <v>287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775</v>
          </cell>
          <cell r="D46">
            <v>3763</v>
          </cell>
          <cell r="E46">
            <v>2834</v>
          </cell>
          <cell r="F46">
            <v>1648</v>
          </cell>
          <cell r="G46" t="str">
            <v>оконч</v>
          </cell>
          <cell r="H46">
            <v>0.4</v>
          </cell>
          <cell r="I46">
            <v>40</v>
          </cell>
          <cell r="J46">
            <v>2887</v>
          </cell>
          <cell r="K46">
            <v>-53</v>
          </cell>
          <cell r="L46">
            <v>700</v>
          </cell>
          <cell r="M46">
            <v>400</v>
          </cell>
          <cell r="N46">
            <v>500</v>
          </cell>
          <cell r="O46">
            <v>500</v>
          </cell>
          <cell r="W46">
            <v>566.79999999999995</v>
          </cell>
          <cell r="X46">
            <v>600</v>
          </cell>
          <cell r="Y46">
            <v>7.671136203246296</v>
          </cell>
          <cell r="Z46">
            <v>2.9075511644318985</v>
          </cell>
          <cell r="AD46">
            <v>0</v>
          </cell>
          <cell r="AE46">
            <v>515.20000000000005</v>
          </cell>
          <cell r="AF46">
            <v>561.6</v>
          </cell>
          <cell r="AG46">
            <v>585.4</v>
          </cell>
          <cell r="AH46">
            <v>548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100.221</v>
          </cell>
          <cell r="D47">
            <v>129.75899999999999</v>
          </cell>
          <cell r="E47">
            <v>125.61199999999999</v>
          </cell>
          <cell r="F47">
            <v>100.818</v>
          </cell>
          <cell r="G47" t="str">
            <v>лид, я</v>
          </cell>
          <cell r="H47">
            <v>1</v>
          </cell>
          <cell r="I47">
            <v>40</v>
          </cell>
          <cell r="J47">
            <v>133.983</v>
          </cell>
          <cell r="K47">
            <v>-8.3710000000000093</v>
          </cell>
          <cell r="L47">
            <v>20</v>
          </cell>
          <cell r="M47">
            <v>0</v>
          </cell>
          <cell r="N47">
            <v>50</v>
          </cell>
          <cell r="O47">
            <v>40</v>
          </cell>
          <cell r="W47">
            <v>25.122399999999999</v>
          </cell>
          <cell r="X47">
            <v>20</v>
          </cell>
          <cell r="Y47">
            <v>9.1877368404292579</v>
          </cell>
          <cell r="Z47">
            <v>4.0130719994904949</v>
          </cell>
          <cell r="AD47">
            <v>0</v>
          </cell>
          <cell r="AE47">
            <v>23.938600000000001</v>
          </cell>
          <cell r="AF47">
            <v>29.053800000000003</v>
          </cell>
          <cell r="AG47">
            <v>22.605399999999999</v>
          </cell>
          <cell r="AH47">
            <v>20.49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305.66899999999998</v>
          </cell>
          <cell r="D48">
            <v>395.24400000000003</v>
          </cell>
          <cell r="E48">
            <v>424.68099999999998</v>
          </cell>
          <cell r="F48">
            <v>272.05799999999999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424.71899999999999</v>
          </cell>
          <cell r="K48">
            <v>-3.8000000000010914E-2</v>
          </cell>
          <cell r="L48">
            <v>70</v>
          </cell>
          <cell r="M48">
            <v>0</v>
          </cell>
          <cell r="N48">
            <v>200</v>
          </cell>
          <cell r="O48">
            <v>90</v>
          </cell>
          <cell r="W48">
            <v>84.936199999999999</v>
          </cell>
          <cell r="X48">
            <v>80</v>
          </cell>
          <cell r="Y48">
            <v>8.3834454567075056</v>
          </cell>
          <cell r="Z48">
            <v>3.2030865520237541</v>
          </cell>
          <cell r="AD48">
            <v>0</v>
          </cell>
          <cell r="AE48">
            <v>89.437600000000003</v>
          </cell>
          <cell r="AF48">
            <v>102.9982</v>
          </cell>
          <cell r="AG48">
            <v>83.682400000000001</v>
          </cell>
          <cell r="AH48">
            <v>55.011000000000003</v>
          </cell>
          <cell r="AI48" t="str">
            <v>снижение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588</v>
          </cell>
          <cell r="D49">
            <v>1697</v>
          </cell>
          <cell r="E49">
            <v>1321</v>
          </cell>
          <cell r="F49">
            <v>941</v>
          </cell>
          <cell r="G49" t="str">
            <v>лид, я</v>
          </cell>
          <cell r="H49">
            <v>0.35</v>
          </cell>
          <cell r="I49">
            <v>40</v>
          </cell>
          <cell r="J49">
            <v>1339</v>
          </cell>
          <cell r="K49">
            <v>-18</v>
          </cell>
          <cell r="L49">
            <v>300</v>
          </cell>
          <cell r="M49">
            <v>0</v>
          </cell>
          <cell r="N49">
            <v>200</v>
          </cell>
          <cell r="O49">
            <v>240</v>
          </cell>
          <cell r="W49">
            <v>264.2</v>
          </cell>
          <cell r="X49">
            <v>380</v>
          </cell>
          <cell r="Y49">
            <v>7.8009084027252085</v>
          </cell>
          <cell r="Z49">
            <v>3.5616956850870554</v>
          </cell>
          <cell r="AD49">
            <v>0</v>
          </cell>
          <cell r="AE49">
            <v>297.8</v>
          </cell>
          <cell r="AF49">
            <v>314.8</v>
          </cell>
          <cell r="AG49">
            <v>298.2</v>
          </cell>
          <cell r="AH49">
            <v>317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832</v>
          </cell>
          <cell r="D50">
            <v>4105</v>
          </cell>
          <cell r="E50">
            <v>2397</v>
          </cell>
          <cell r="F50">
            <v>1726</v>
          </cell>
          <cell r="G50" t="str">
            <v>бонмай</v>
          </cell>
          <cell r="H50">
            <v>0.35</v>
          </cell>
          <cell r="I50">
            <v>40</v>
          </cell>
          <cell r="J50">
            <v>1907</v>
          </cell>
          <cell r="K50">
            <v>490</v>
          </cell>
          <cell r="L50">
            <v>550</v>
          </cell>
          <cell r="M50">
            <v>200</v>
          </cell>
          <cell r="N50">
            <v>200</v>
          </cell>
          <cell r="O50">
            <v>500</v>
          </cell>
          <cell r="W50">
            <v>479.4</v>
          </cell>
          <cell r="X50">
            <v>700</v>
          </cell>
          <cell r="Y50">
            <v>8.085106382978724</v>
          </cell>
          <cell r="Z50">
            <v>3.6003337505214854</v>
          </cell>
          <cell r="AD50">
            <v>0</v>
          </cell>
          <cell r="AE50">
            <v>532.6</v>
          </cell>
          <cell r="AF50">
            <v>536.6</v>
          </cell>
          <cell r="AG50">
            <v>529.6</v>
          </cell>
          <cell r="AH50">
            <v>381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438</v>
          </cell>
          <cell r="D51">
            <v>1731</v>
          </cell>
          <cell r="E51">
            <v>1305</v>
          </cell>
          <cell r="F51">
            <v>846</v>
          </cell>
          <cell r="G51">
            <v>0</v>
          </cell>
          <cell r="H51">
            <v>0.4</v>
          </cell>
          <cell r="I51">
            <v>35</v>
          </cell>
          <cell r="J51">
            <v>1324</v>
          </cell>
          <cell r="K51">
            <v>-19</v>
          </cell>
          <cell r="L51">
            <v>300</v>
          </cell>
          <cell r="M51">
            <v>0</v>
          </cell>
          <cell r="N51">
            <v>300</v>
          </cell>
          <cell r="O51">
            <v>240</v>
          </cell>
          <cell r="W51">
            <v>261</v>
          </cell>
          <cell r="X51">
            <v>350</v>
          </cell>
          <cell r="Y51">
            <v>7.8007662835249043</v>
          </cell>
          <cell r="Z51">
            <v>3.2413793103448274</v>
          </cell>
          <cell r="AD51">
            <v>0</v>
          </cell>
          <cell r="AE51">
            <v>253.6</v>
          </cell>
          <cell r="AF51">
            <v>270</v>
          </cell>
          <cell r="AG51">
            <v>284</v>
          </cell>
          <cell r="AH51">
            <v>348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117.988</v>
          </cell>
          <cell r="D52">
            <v>495.024</v>
          </cell>
          <cell r="E52">
            <v>254.054</v>
          </cell>
          <cell r="F52">
            <v>342.74900000000002</v>
          </cell>
          <cell r="G52" t="str">
            <v>оконч</v>
          </cell>
          <cell r="H52">
            <v>1</v>
          </cell>
          <cell r="I52">
            <v>50</v>
          </cell>
          <cell r="J52">
            <v>267.97699999999998</v>
          </cell>
          <cell r="K52">
            <v>-13.922999999999973</v>
          </cell>
          <cell r="L52">
            <v>80</v>
          </cell>
          <cell r="M52">
            <v>0</v>
          </cell>
          <cell r="N52">
            <v>0</v>
          </cell>
          <cell r="O52">
            <v>50</v>
          </cell>
          <cell r="W52">
            <v>50.8108</v>
          </cell>
          <cell r="Y52">
            <v>9.3041046391712001</v>
          </cell>
          <cell r="Z52">
            <v>6.7455934565092468</v>
          </cell>
          <cell r="AD52">
            <v>0</v>
          </cell>
          <cell r="AE52">
            <v>58.301199999999994</v>
          </cell>
          <cell r="AF52">
            <v>62.458600000000004</v>
          </cell>
          <cell r="AG52">
            <v>72.356200000000001</v>
          </cell>
          <cell r="AH52">
            <v>55.374000000000002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192.553</v>
          </cell>
          <cell r="D53">
            <v>1152.5250000000001</v>
          </cell>
          <cell r="E53">
            <v>700.15599999999995</v>
          </cell>
          <cell r="F53">
            <v>623.33500000000004</v>
          </cell>
          <cell r="G53" t="str">
            <v>н</v>
          </cell>
          <cell r="H53">
            <v>1</v>
          </cell>
          <cell r="I53">
            <v>50</v>
          </cell>
          <cell r="J53">
            <v>711.45899999999995</v>
          </cell>
          <cell r="K53">
            <v>-11.302999999999997</v>
          </cell>
          <cell r="L53">
            <v>180</v>
          </cell>
          <cell r="M53">
            <v>200</v>
          </cell>
          <cell r="N53">
            <v>300</v>
          </cell>
          <cell r="O53">
            <v>300</v>
          </cell>
          <cell r="W53">
            <v>140.03119999999998</v>
          </cell>
          <cell r="X53">
            <v>200</v>
          </cell>
          <cell r="Y53">
            <v>12.878094310410825</v>
          </cell>
          <cell r="Z53">
            <v>4.4514008306720223</v>
          </cell>
          <cell r="AD53">
            <v>0</v>
          </cell>
          <cell r="AE53">
            <v>140.59020000000001</v>
          </cell>
          <cell r="AF53">
            <v>169.327</v>
          </cell>
          <cell r="AG53">
            <v>162.70139999999998</v>
          </cell>
          <cell r="AH53">
            <v>83.072999999999993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39.658999999999999</v>
          </cell>
          <cell r="D54">
            <v>87.912000000000006</v>
          </cell>
          <cell r="E54">
            <v>34.009</v>
          </cell>
          <cell r="F54">
            <v>61.557000000000002</v>
          </cell>
          <cell r="G54">
            <v>0</v>
          </cell>
          <cell r="H54">
            <v>1</v>
          </cell>
          <cell r="I54">
            <v>50</v>
          </cell>
          <cell r="J54">
            <v>32.700000000000003</v>
          </cell>
          <cell r="K54">
            <v>1.3089999999999975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W54">
            <v>6.8018000000000001</v>
          </cell>
          <cell r="X54">
            <v>10</v>
          </cell>
          <cell r="Y54">
            <v>10.520303449087006</v>
          </cell>
          <cell r="Z54">
            <v>9.0501043841336113</v>
          </cell>
          <cell r="AD54">
            <v>0</v>
          </cell>
          <cell r="AE54">
            <v>6.2944000000000004</v>
          </cell>
          <cell r="AF54">
            <v>12.581</v>
          </cell>
          <cell r="AG54">
            <v>9.2004000000000001</v>
          </cell>
          <cell r="AH54">
            <v>12.016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878.101</v>
          </cell>
          <cell r="D55">
            <v>9147</v>
          </cell>
          <cell r="E55">
            <v>4322.2830000000004</v>
          </cell>
          <cell r="F55">
            <v>2658.4059999999999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4269.4160000000002</v>
          </cell>
          <cell r="K55">
            <v>52.867000000000189</v>
          </cell>
          <cell r="L55">
            <v>1100</v>
          </cell>
          <cell r="M55">
            <v>600</v>
          </cell>
          <cell r="N55">
            <v>1000</v>
          </cell>
          <cell r="O55">
            <v>800</v>
          </cell>
          <cell r="W55">
            <v>864.45660000000009</v>
          </cell>
          <cell r="X55">
            <v>400</v>
          </cell>
          <cell r="Y55">
            <v>7.5867383047338635</v>
          </cell>
          <cell r="Z55">
            <v>3.0752336207508852</v>
          </cell>
          <cell r="AD55">
            <v>0</v>
          </cell>
          <cell r="AE55">
            <v>831.73439999999994</v>
          </cell>
          <cell r="AF55">
            <v>749.80340000000001</v>
          </cell>
          <cell r="AG55">
            <v>929.96839999999997</v>
          </cell>
          <cell r="AH55">
            <v>320.37599999999998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1857</v>
          </cell>
          <cell r="D56">
            <v>9859</v>
          </cell>
          <cell r="E56">
            <v>6841</v>
          </cell>
          <cell r="F56">
            <v>3272</v>
          </cell>
          <cell r="G56" t="str">
            <v>бонмай</v>
          </cell>
          <cell r="H56">
            <v>0.45</v>
          </cell>
          <cell r="I56">
            <v>50</v>
          </cell>
          <cell r="J56">
            <v>4730</v>
          </cell>
          <cell r="K56">
            <v>2111</v>
          </cell>
          <cell r="L56">
            <v>1100</v>
          </cell>
          <cell r="M56">
            <v>800</v>
          </cell>
          <cell r="N56">
            <v>900</v>
          </cell>
          <cell r="O56">
            <v>1200</v>
          </cell>
          <cell r="W56">
            <v>994.2</v>
          </cell>
          <cell r="X56">
            <v>1000</v>
          </cell>
          <cell r="Y56">
            <v>8.3202574934620799</v>
          </cell>
          <cell r="Z56">
            <v>3.2910883122108228</v>
          </cell>
          <cell r="AD56">
            <v>1870</v>
          </cell>
          <cell r="AE56">
            <v>1080.5999999999999</v>
          </cell>
          <cell r="AF56">
            <v>1126</v>
          </cell>
          <cell r="AG56">
            <v>1076.5999999999999</v>
          </cell>
          <cell r="AH56">
            <v>619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1633</v>
          </cell>
          <cell r="D57">
            <v>6804</v>
          </cell>
          <cell r="E57">
            <v>5622</v>
          </cell>
          <cell r="F57">
            <v>2727</v>
          </cell>
          <cell r="G57" t="str">
            <v>акяб</v>
          </cell>
          <cell r="H57">
            <v>0.45</v>
          </cell>
          <cell r="I57">
            <v>50</v>
          </cell>
          <cell r="J57">
            <v>5779</v>
          </cell>
          <cell r="K57">
            <v>-157</v>
          </cell>
          <cell r="L57">
            <v>1000</v>
          </cell>
          <cell r="M57">
            <v>500</v>
          </cell>
          <cell r="N57">
            <v>800</v>
          </cell>
          <cell r="O57">
            <v>800</v>
          </cell>
          <cell r="W57">
            <v>922.4</v>
          </cell>
          <cell r="X57">
            <v>900</v>
          </cell>
          <cell r="Y57">
            <v>7.2929314830875978</v>
          </cell>
          <cell r="Z57">
            <v>2.9564180398959237</v>
          </cell>
          <cell r="AD57">
            <v>1010</v>
          </cell>
          <cell r="AE57">
            <v>683.6</v>
          </cell>
          <cell r="AF57">
            <v>936.4</v>
          </cell>
          <cell r="AG57">
            <v>900.4</v>
          </cell>
          <cell r="AH57">
            <v>742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543</v>
          </cell>
          <cell r="D58">
            <v>1638</v>
          </cell>
          <cell r="E58">
            <v>1288</v>
          </cell>
          <cell r="F58">
            <v>839</v>
          </cell>
          <cell r="G58">
            <v>0</v>
          </cell>
          <cell r="H58">
            <v>0.45</v>
          </cell>
          <cell r="I58">
            <v>50</v>
          </cell>
          <cell r="J58">
            <v>1348</v>
          </cell>
          <cell r="K58">
            <v>-60</v>
          </cell>
          <cell r="L58">
            <v>300</v>
          </cell>
          <cell r="M58">
            <v>200</v>
          </cell>
          <cell r="N58">
            <v>200</v>
          </cell>
          <cell r="O58">
            <v>300</v>
          </cell>
          <cell r="W58">
            <v>257.60000000000002</v>
          </cell>
          <cell r="X58">
            <v>250</v>
          </cell>
          <cell r="Y58">
            <v>8.1094720496894404</v>
          </cell>
          <cell r="Z58">
            <v>3.2569875776397512</v>
          </cell>
          <cell r="AD58">
            <v>0</v>
          </cell>
          <cell r="AE58">
            <v>212.2</v>
          </cell>
          <cell r="AF58">
            <v>258.39999999999998</v>
          </cell>
          <cell r="AG58">
            <v>268.2</v>
          </cell>
          <cell r="AH58">
            <v>221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162</v>
          </cell>
          <cell r="D59">
            <v>577</v>
          </cell>
          <cell r="E59">
            <v>352</v>
          </cell>
          <cell r="F59">
            <v>385</v>
          </cell>
          <cell r="G59">
            <v>0</v>
          </cell>
          <cell r="H59">
            <v>0.4</v>
          </cell>
          <cell r="I59">
            <v>40</v>
          </cell>
          <cell r="J59">
            <v>354</v>
          </cell>
          <cell r="K59">
            <v>-2</v>
          </cell>
          <cell r="L59">
            <v>90</v>
          </cell>
          <cell r="M59">
            <v>0</v>
          </cell>
          <cell r="N59">
            <v>0</v>
          </cell>
          <cell r="O59">
            <v>50</v>
          </cell>
          <cell r="W59">
            <v>70.400000000000006</v>
          </cell>
          <cell r="X59">
            <v>50</v>
          </cell>
          <cell r="Y59">
            <v>8.1676136363636349</v>
          </cell>
          <cell r="Z59">
            <v>5.46875</v>
          </cell>
          <cell r="AD59">
            <v>0</v>
          </cell>
          <cell r="AE59">
            <v>62.8</v>
          </cell>
          <cell r="AF59">
            <v>78.599999999999994</v>
          </cell>
          <cell r="AG59">
            <v>96.2</v>
          </cell>
          <cell r="AH59">
            <v>92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253</v>
          </cell>
          <cell r="D60">
            <v>489</v>
          </cell>
          <cell r="E60">
            <v>323</v>
          </cell>
          <cell r="F60">
            <v>377</v>
          </cell>
          <cell r="G60">
            <v>0</v>
          </cell>
          <cell r="H60">
            <v>0.4</v>
          </cell>
          <cell r="I60">
            <v>40</v>
          </cell>
          <cell r="J60">
            <v>365</v>
          </cell>
          <cell r="K60">
            <v>-42</v>
          </cell>
          <cell r="L60">
            <v>50</v>
          </cell>
          <cell r="M60">
            <v>0</v>
          </cell>
          <cell r="N60">
            <v>0</v>
          </cell>
          <cell r="O60">
            <v>80</v>
          </cell>
          <cell r="W60">
            <v>64.599999999999994</v>
          </cell>
          <cell r="Y60">
            <v>7.8482972136222919</v>
          </cell>
          <cell r="Z60">
            <v>5.8359133126934992</v>
          </cell>
          <cell r="AD60">
            <v>0</v>
          </cell>
          <cell r="AE60">
            <v>68</v>
          </cell>
          <cell r="AF60">
            <v>85.2</v>
          </cell>
          <cell r="AG60">
            <v>81.8</v>
          </cell>
          <cell r="AH60">
            <v>89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397.87599999999998</v>
          </cell>
          <cell r="D61">
            <v>1766.5550000000001</v>
          </cell>
          <cell r="E61">
            <v>1330.9780000000001</v>
          </cell>
          <cell r="F61">
            <v>805.11699999999996</v>
          </cell>
          <cell r="G61" t="str">
            <v>ткмай</v>
          </cell>
          <cell r="H61">
            <v>1</v>
          </cell>
          <cell r="I61">
            <v>50</v>
          </cell>
          <cell r="J61">
            <v>1338.587</v>
          </cell>
          <cell r="K61">
            <v>-7.6089999999999236</v>
          </cell>
          <cell r="L61">
            <v>250</v>
          </cell>
          <cell r="M61">
            <v>200</v>
          </cell>
          <cell r="N61">
            <v>300</v>
          </cell>
          <cell r="O61">
            <v>200</v>
          </cell>
          <cell r="W61">
            <v>266.19560000000001</v>
          </cell>
          <cell r="X61">
            <v>200</v>
          </cell>
          <cell r="Y61">
            <v>7.3446630973614884</v>
          </cell>
          <cell r="Z61">
            <v>3.0245315850449819</v>
          </cell>
          <cell r="AD61">
            <v>0</v>
          </cell>
          <cell r="AE61">
            <v>200.4786</v>
          </cell>
          <cell r="AF61">
            <v>246.92399999999998</v>
          </cell>
          <cell r="AG61">
            <v>257.39160000000004</v>
          </cell>
          <cell r="AH61">
            <v>136.30000000000001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687</v>
          </cell>
          <cell r="D62">
            <v>512</v>
          </cell>
          <cell r="E62">
            <v>297</v>
          </cell>
          <cell r="F62">
            <v>892</v>
          </cell>
          <cell r="G62">
            <v>0</v>
          </cell>
          <cell r="H62">
            <v>0.1</v>
          </cell>
          <cell r="I62">
            <v>730</v>
          </cell>
          <cell r="J62">
            <v>307</v>
          </cell>
          <cell r="K62">
            <v>-10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59.4</v>
          </cell>
          <cell r="Y62">
            <v>15.016835016835017</v>
          </cell>
          <cell r="Z62">
            <v>15.016835016835017</v>
          </cell>
          <cell r="AD62">
            <v>0</v>
          </cell>
          <cell r="AE62">
            <v>103</v>
          </cell>
          <cell r="AF62">
            <v>72.8</v>
          </cell>
          <cell r="AG62">
            <v>81.2</v>
          </cell>
          <cell r="AH62">
            <v>72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182.61199999999999</v>
          </cell>
          <cell r="D63">
            <v>293.58999999999997</v>
          </cell>
          <cell r="E63">
            <v>251.346</v>
          </cell>
          <cell r="F63">
            <v>216.8</v>
          </cell>
          <cell r="G63">
            <v>0</v>
          </cell>
          <cell r="H63">
            <v>1</v>
          </cell>
          <cell r="I63">
            <v>50</v>
          </cell>
          <cell r="J63">
            <v>252.19200000000001</v>
          </cell>
          <cell r="K63">
            <v>-0.84600000000000364</v>
          </cell>
          <cell r="L63">
            <v>60</v>
          </cell>
          <cell r="M63">
            <v>0</v>
          </cell>
          <cell r="N63">
            <v>250</v>
          </cell>
          <cell r="O63">
            <v>250</v>
          </cell>
          <cell r="W63">
            <v>50.269199999999998</v>
          </cell>
          <cell r="X63">
            <v>100</v>
          </cell>
          <cell r="Y63">
            <v>17.442091777867958</v>
          </cell>
          <cell r="Z63">
            <v>4.3127799925202712</v>
          </cell>
          <cell r="AD63">
            <v>0</v>
          </cell>
          <cell r="AE63">
            <v>48.816600000000001</v>
          </cell>
          <cell r="AF63">
            <v>56.869000000000007</v>
          </cell>
          <cell r="AG63">
            <v>57.710799999999992</v>
          </cell>
          <cell r="AH63">
            <v>39.043999999999997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996.57299999999998</v>
          </cell>
          <cell r="D64">
            <v>5376</v>
          </cell>
          <cell r="E64">
            <v>4415</v>
          </cell>
          <cell r="F64">
            <v>1924.5730000000001</v>
          </cell>
          <cell r="G64">
            <v>0</v>
          </cell>
          <cell r="H64">
            <v>0.4</v>
          </cell>
          <cell r="I64">
            <v>40</v>
          </cell>
          <cell r="J64">
            <v>4441</v>
          </cell>
          <cell r="K64">
            <v>-26</v>
          </cell>
          <cell r="L64">
            <v>700</v>
          </cell>
          <cell r="M64">
            <v>400</v>
          </cell>
          <cell r="N64">
            <v>500</v>
          </cell>
          <cell r="O64">
            <v>600</v>
          </cell>
          <cell r="W64">
            <v>641.79999999999995</v>
          </cell>
          <cell r="X64">
            <v>800</v>
          </cell>
          <cell r="Y64">
            <v>7.6730648177002188</v>
          </cell>
          <cell r="Z64">
            <v>2.9987114365846064</v>
          </cell>
          <cell r="AD64">
            <v>1206</v>
          </cell>
          <cell r="AE64">
            <v>654.79999999999995</v>
          </cell>
          <cell r="AF64">
            <v>685.6</v>
          </cell>
          <cell r="AG64">
            <v>664.2</v>
          </cell>
          <cell r="AH64">
            <v>647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803</v>
          </cell>
          <cell r="D65">
            <v>3885</v>
          </cell>
          <cell r="E65">
            <v>3001</v>
          </cell>
          <cell r="F65">
            <v>1644</v>
          </cell>
          <cell r="G65">
            <v>0</v>
          </cell>
          <cell r="H65">
            <v>0.4</v>
          </cell>
          <cell r="I65">
            <v>40</v>
          </cell>
          <cell r="J65">
            <v>3035</v>
          </cell>
          <cell r="K65">
            <v>-34</v>
          </cell>
          <cell r="L65">
            <v>700</v>
          </cell>
          <cell r="M65">
            <v>400</v>
          </cell>
          <cell r="N65">
            <v>600</v>
          </cell>
          <cell r="O65">
            <v>550</v>
          </cell>
          <cell r="W65">
            <v>600.20000000000005</v>
          </cell>
          <cell r="X65">
            <v>700</v>
          </cell>
          <cell r="Y65">
            <v>7.6541152949016986</v>
          </cell>
          <cell r="Z65">
            <v>2.7390869710096633</v>
          </cell>
          <cell r="AD65">
            <v>0</v>
          </cell>
          <cell r="AE65">
            <v>558.4</v>
          </cell>
          <cell r="AF65">
            <v>580.79999999999995</v>
          </cell>
          <cell r="AG65">
            <v>596.79999999999995</v>
          </cell>
          <cell r="AH65">
            <v>573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341.64499999999998</v>
          </cell>
          <cell r="D66">
            <v>531.99800000000005</v>
          </cell>
          <cell r="E66">
            <v>550.601</v>
          </cell>
          <cell r="F66">
            <v>303.49</v>
          </cell>
          <cell r="G66" t="str">
            <v>ябл</v>
          </cell>
          <cell r="H66">
            <v>1</v>
          </cell>
          <cell r="I66">
            <v>40</v>
          </cell>
          <cell r="J66">
            <v>492.02499999999998</v>
          </cell>
          <cell r="K66">
            <v>58.576000000000022</v>
          </cell>
          <cell r="L66">
            <v>120</v>
          </cell>
          <cell r="M66">
            <v>0</v>
          </cell>
          <cell r="N66">
            <v>400</v>
          </cell>
          <cell r="O66">
            <v>250</v>
          </cell>
          <cell r="W66">
            <v>110.1202</v>
          </cell>
          <cell r="X66">
            <v>100</v>
          </cell>
          <cell r="Y66">
            <v>10.656446319567165</v>
          </cell>
          <cell r="Z66">
            <v>2.7559884562505337</v>
          </cell>
          <cell r="AD66">
            <v>0</v>
          </cell>
          <cell r="AE66">
            <v>118.7174</v>
          </cell>
          <cell r="AF66">
            <v>122.8934</v>
          </cell>
          <cell r="AG66">
            <v>110.03579999999999</v>
          </cell>
          <cell r="AH66">
            <v>133.988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115.693</v>
          </cell>
          <cell r="D67">
            <v>358.28699999999998</v>
          </cell>
          <cell r="E67">
            <v>261.27999999999997</v>
          </cell>
          <cell r="F67">
            <v>206.262</v>
          </cell>
          <cell r="G67">
            <v>0</v>
          </cell>
          <cell r="H67">
            <v>1</v>
          </cell>
          <cell r="I67">
            <v>40</v>
          </cell>
          <cell r="J67">
            <v>238.58500000000001</v>
          </cell>
          <cell r="K67">
            <v>22.694999999999965</v>
          </cell>
          <cell r="L67">
            <v>30</v>
          </cell>
          <cell r="M67">
            <v>0</v>
          </cell>
          <cell r="N67">
            <v>70</v>
          </cell>
          <cell r="O67">
            <v>50</v>
          </cell>
          <cell r="W67">
            <v>52.255999999999993</v>
          </cell>
          <cell r="X67">
            <v>80</v>
          </cell>
          <cell r="Y67">
            <v>8.3485532761788139</v>
          </cell>
          <cell r="Z67">
            <v>3.9471448254745871</v>
          </cell>
          <cell r="AD67">
            <v>0</v>
          </cell>
          <cell r="AE67">
            <v>56.710599999999999</v>
          </cell>
          <cell r="AF67">
            <v>58.081600000000002</v>
          </cell>
          <cell r="AG67">
            <v>55.672400000000003</v>
          </cell>
          <cell r="AH67">
            <v>58.438000000000002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195.916</v>
          </cell>
          <cell r="D68">
            <v>2072.8009999999999</v>
          </cell>
          <cell r="E68">
            <v>1370.8720000000001</v>
          </cell>
          <cell r="F68">
            <v>874.87</v>
          </cell>
          <cell r="G68" t="str">
            <v>ябл</v>
          </cell>
          <cell r="H68">
            <v>1</v>
          </cell>
          <cell r="I68">
            <v>40</v>
          </cell>
          <cell r="J68">
            <v>1239.018</v>
          </cell>
          <cell r="K68">
            <v>131.85400000000004</v>
          </cell>
          <cell r="L68">
            <v>300</v>
          </cell>
          <cell r="M68">
            <v>0</v>
          </cell>
          <cell r="N68">
            <v>150</v>
          </cell>
          <cell r="O68">
            <v>150</v>
          </cell>
          <cell r="W68">
            <v>274.17439999999999</v>
          </cell>
          <cell r="X68">
            <v>250</v>
          </cell>
          <cell r="Y68">
            <v>6.2911416966718994</v>
          </cell>
          <cell r="Z68">
            <v>3.1909251921404773</v>
          </cell>
          <cell r="AD68">
            <v>0</v>
          </cell>
          <cell r="AE68">
            <v>210.39439999999999</v>
          </cell>
          <cell r="AF68">
            <v>250.97379999999998</v>
          </cell>
          <cell r="AG68">
            <v>297.67700000000002</v>
          </cell>
          <cell r="AH68">
            <v>330.63799999999998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162.45599999999999</v>
          </cell>
          <cell r="D69">
            <v>471.03699999999998</v>
          </cell>
          <cell r="E69">
            <v>367.33100000000002</v>
          </cell>
          <cell r="F69">
            <v>262.71800000000002</v>
          </cell>
          <cell r="G69">
            <v>0</v>
          </cell>
          <cell r="H69">
            <v>1</v>
          </cell>
          <cell r="I69">
            <v>40</v>
          </cell>
          <cell r="J69">
            <v>332.40899999999999</v>
          </cell>
          <cell r="K69">
            <v>34.922000000000025</v>
          </cell>
          <cell r="L69">
            <v>80</v>
          </cell>
          <cell r="M69">
            <v>0</v>
          </cell>
          <cell r="N69">
            <v>80</v>
          </cell>
          <cell r="O69">
            <v>80</v>
          </cell>
          <cell r="W69">
            <v>73.466200000000001</v>
          </cell>
          <cell r="X69">
            <v>80</v>
          </cell>
          <cell r="Y69">
            <v>7.931783595721571</v>
          </cell>
          <cell r="Z69">
            <v>3.5760390492498595</v>
          </cell>
          <cell r="AD69">
            <v>0</v>
          </cell>
          <cell r="AE69">
            <v>78.238799999999998</v>
          </cell>
          <cell r="AF69">
            <v>80.885199999999998</v>
          </cell>
          <cell r="AG69">
            <v>80.265000000000001</v>
          </cell>
          <cell r="AH69">
            <v>87.960999999999999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49</v>
          </cell>
          <cell r="D70">
            <v>227</v>
          </cell>
          <cell r="E70">
            <v>131</v>
          </cell>
          <cell r="F70">
            <v>143</v>
          </cell>
          <cell r="G70" t="str">
            <v>дк</v>
          </cell>
          <cell r="H70">
            <v>0.6</v>
          </cell>
          <cell r="I70">
            <v>60</v>
          </cell>
          <cell r="J70">
            <v>133</v>
          </cell>
          <cell r="K70">
            <v>-2</v>
          </cell>
          <cell r="L70">
            <v>20</v>
          </cell>
          <cell r="M70">
            <v>0</v>
          </cell>
          <cell r="N70">
            <v>20</v>
          </cell>
          <cell r="O70">
            <v>20</v>
          </cell>
          <cell r="W70">
            <v>26.2</v>
          </cell>
          <cell r="X70">
            <v>20</v>
          </cell>
          <cell r="Y70">
            <v>8.5114503816793903</v>
          </cell>
          <cell r="Z70">
            <v>5.4580152671755728</v>
          </cell>
          <cell r="AD70">
            <v>0</v>
          </cell>
          <cell r="AE70">
            <v>29.6</v>
          </cell>
          <cell r="AF70">
            <v>31.6</v>
          </cell>
          <cell r="AG70">
            <v>29.6</v>
          </cell>
          <cell r="AH70">
            <v>44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265</v>
          </cell>
          <cell r="D71">
            <v>187</v>
          </cell>
          <cell r="E71">
            <v>304</v>
          </cell>
          <cell r="F71">
            <v>138</v>
          </cell>
          <cell r="G71" t="str">
            <v>ябл</v>
          </cell>
          <cell r="H71">
            <v>0.6</v>
          </cell>
          <cell r="I71">
            <v>60</v>
          </cell>
          <cell r="J71">
            <v>311</v>
          </cell>
          <cell r="K71">
            <v>-7</v>
          </cell>
          <cell r="L71">
            <v>60</v>
          </cell>
          <cell r="M71">
            <v>0</v>
          </cell>
          <cell r="N71">
            <v>300</v>
          </cell>
          <cell r="O71">
            <v>0</v>
          </cell>
          <cell r="W71">
            <v>60.8</v>
          </cell>
          <cell r="Y71">
            <v>8.1907894736842106</v>
          </cell>
          <cell r="Z71">
            <v>2.2697368421052633</v>
          </cell>
          <cell r="AD71">
            <v>0</v>
          </cell>
          <cell r="AE71">
            <v>75.2</v>
          </cell>
          <cell r="AF71">
            <v>60.8</v>
          </cell>
          <cell r="AG71">
            <v>57</v>
          </cell>
          <cell r="AH71">
            <v>49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276</v>
          </cell>
          <cell r="D72">
            <v>665</v>
          </cell>
          <cell r="E72">
            <v>573</v>
          </cell>
          <cell r="F72">
            <v>361</v>
          </cell>
          <cell r="G72" t="str">
            <v>ябл</v>
          </cell>
          <cell r="H72">
            <v>0.6</v>
          </cell>
          <cell r="I72">
            <v>60</v>
          </cell>
          <cell r="J72">
            <v>577</v>
          </cell>
          <cell r="K72">
            <v>-4</v>
          </cell>
          <cell r="L72">
            <v>110</v>
          </cell>
          <cell r="M72">
            <v>0</v>
          </cell>
          <cell r="N72">
            <v>250</v>
          </cell>
          <cell r="O72">
            <v>100</v>
          </cell>
          <cell r="W72">
            <v>114.6</v>
          </cell>
          <cell r="X72">
            <v>90</v>
          </cell>
          <cell r="Y72">
            <v>7.9493891797556726</v>
          </cell>
          <cell r="Z72">
            <v>3.1500872600349044</v>
          </cell>
          <cell r="AD72">
            <v>0</v>
          </cell>
          <cell r="AE72">
            <v>120.2</v>
          </cell>
          <cell r="AF72">
            <v>127.6</v>
          </cell>
          <cell r="AG72">
            <v>117</v>
          </cell>
          <cell r="AH72">
            <v>74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0.88500000000000001</v>
          </cell>
          <cell r="D73">
            <v>289.786</v>
          </cell>
          <cell r="E73">
            <v>156.31700000000001</v>
          </cell>
          <cell r="F73">
            <v>130.42699999999999</v>
          </cell>
          <cell r="G73">
            <v>0</v>
          </cell>
          <cell r="H73">
            <v>1</v>
          </cell>
          <cell r="I73">
            <v>30</v>
          </cell>
          <cell r="J73">
            <v>159.00399999999999</v>
          </cell>
          <cell r="K73">
            <v>-2.6869999999999834</v>
          </cell>
          <cell r="L73">
            <v>20</v>
          </cell>
          <cell r="M73">
            <v>0</v>
          </cell>
          <cell r="N73">
            <v>50</v>
          </cell>
          <cell r="O73">
            <v>30</v>
          </cell>
          <cell r="W73">
            <v>31.263400000000001</v>
          </cell>
          <cell r="X73">
            <v>30</v>
          </cell>
          <cell r="Y73">
            <v>8.330092056526162</v>
          </cell>
          <cell r="Z73">
            <v>4.1718750999571377</v>
          </cell>
          <cell r="AD73">
            <v>0</v>
          </cell>
          <cell r="AE73">
            <v>22.499600000000001</v>
          </cell>
          <cell r="AF73">
            <v>23.530200000000001</v>
          </cell>
          <cell r="AG73">
            <v>26.570999999999998</v>
          </cell>
          <cell r="AH73">
            <v>33.982999999999997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201</v>
          </cell>
          <cell r="D74">
            <v>1099</v>
          </cell>
          <cell r="E74">
            <v>891</v>
          </cell>
          <cell r="F74">
            <v>406</v>
          </cell>
          <cell r="G74" t="str">
            <v>ябл,дк</v>
          </cell>
          <cell r="H74">
            <v>0.6</v>
          </cell>
          <cell r="I74">
            <v>60</v>
          </cell>
          <cell r="J74">
            <v>918</v>
          </cell>
          <cell r="K74">
            <v>-27</v>
          </cell>
          <cell r="L74">
            <v>200</v>
          </cell>
          <cell r="M74">
            <v>150</v>
          </cell>
          <cell r="N74">
            <v>200</v>
          </cell>
          <cell r="O74">
            <v>200</v>
          </cell>
          <cell r="W74">
            <v>178.2</v>
          </cell>
          <cell r="X74">
            <v>120</v>
          </cell>
          <cell r="Y74">
            <v>7.1604938271604945</v>
          </cell>
          <cell r="Z74">
            <v>2.2783389450056117</v>
          </cell>
          <cell r="AD74">
            <v>0</v>
          </cell>
          <cell r="AE74">
            <v>146.6</v>
          </cell>
          <cell r="AF74">
            <v>163.80000000000001</v>
          </cell>
          <cell r="AG74">
            <v>166</v>
          </cell>
          <cell r="AH74">
            <v>114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509</v>
          </cell>
          <cell r="D75">
            <v>997</v>
          </cell>
          <cell r="E75">
            <v>960</v>
          </cell>
          <cell r="F75">
            <v>526</v>
          </cell>
          <cell r="G75" t="str">
            <v>ябл,дк</v>
          </cell>
          <cell r="H75">
            <v>0.6</v>
          </cell>
          <cell r="I75">
            <v>60</v>
          </cell>
          <cell r="J75">
            <v>969</v>
          </cell>
          <cell r="K75">
            <v>-9</v>
          </cell>
          <cell r="L75">
            <v>200</v>
          </cell>
          <cell r="M75">
            <v>150</v>
          </cell>
          <cell r="N75">
            <v>220</v>
          </cell>
          <cell r="O75">
            <v>180</v>
          </cell>
          <cell r="W75">
            <v>192</v>
          </cell>
          <cell r="X75">
            <v>200</v>
          </cell>
          <cell r="Y75">
            <v>7.6875</v>
          </cell>
          <cell r="Z75">
            <v>2.7395833333333335</v>
          </cell>
          <cell r="AD75">
            <v>0</v>
          </cell>
          <cell r="AE75">
            <v>203</v>
          </cell>
          <cell r="AF75">
            <v>219.8</v>
          </cell>
          <cell r="AG75">
            <v>185.4</v>
          </cell>
          <cell r="AH75">
            <v>147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176</v>
          </cell>
          <cell r="D76">
            <v>1185</v>
          </cell>
          <cell r="E76">
            <v>811</v>
          </cell>
          <cell r="F76">
            <v>546</v>
          </cell>
          <cell r="G76">
            <v>0</v>
          </cell>
          <cell r="H76">
            <v>0.4</v>
          </cell>
          <cell r="I76" t="e">
            <v>#N/A</v>
          </cell>
          <cell r="J76">
            <v>817</v>
          </cell>
          <cell r="K76">
            <v>-6</v>
          </cell>
          <cell r="L76">
            <v>180</v>
          </cell>
          <cell r="M76">
            <v>100</v>
          </cell>
          <cell r="N76">
            <v>100</v>
          </cell>
          <cell r="O76">
            <v>170</v>
          </cell>
          <cell r="W76">
            <v>162.19999999999999</v>
          </cell>
          <cell r="X76">
            <v>200</v>
          </cell>
          <cell r="Y76">
            <v>7.990135635018496</v>
          </cell>
          <cell r="Z76">
            <v>3.366214549938348</v>
          </cell>
          <cell r="AD76">
            <v>0</v>
          </cell>
          <cell r="AE76">
            <v>154</v>
          </cell>
          <cell r="AF76">
            <v>159.80000000000001</v>
          </cell>
          <cell r="AG76">
            <v>177.4</v>
          </cell>
          <cell r="AH76">
            <v>204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235</v>
          </cell>
          <cell r="D77">
            <v>1256</v>
          </cell>
          <cell r="E77">
            <v>950</v>
          </cell>
          <cell r="F77">
            <v>531</v>
          </cell>
          <cell r="G77">
            <v>0</v>
          </cell>
          <cell r="H77">
            <v>0.33</v>
          </cell>
          <cell r="I77">
            <v>60</v>
          </cell>
          <cell r="J77">
            <v>958</v>
          </cell>
          <cell r="K77">
            <v>-8</v>
          </cell>
          <cell r="L77">
            <v>180</v>
          </cell>
          <cell r="M77">
            <v>100</v>
          </cell>
          <cell r="N77">
            <v>100</v>
          </cell>
          <cell r="O77">
            <v>180</v>
          </cell>
          <cell r="W77">
            <v>190</v>
          </cell>
          <cell r="X77">
            <v>280</v>
          </cell>
          <cell r="Y77">
            <v>7.2157894736842101</v>
          </cell>
          <cell r="Z77">
            <v>2.7947368421052632</v>
          </cell>
          <cell r="AD77">
            <v>0</v>
          </cell>
          <cell r="AE77">
            <v>173.2</v>
          </cell>
          <cell r="AF77">
            <v>203.4</v>
          </cell>
          <cell r="AG77">
            <v>191.6</v>
          </cell>
          <cell r="AH77">
            <v>288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220.28</v>
          </cell>
          <cell r="D78">
            <v>659</v>
          </cell>
          <cell r="E78">
            <v>521</v>
          </cell>
          <cell r="F78">
            <v>352.28</v>
          </cell>
          <cell r="G78">
            <v>0</v>
          </cell>
          <cell r="H78">
            <v>0.35</v>
          </cell>
          <cell r="I78" t="e">
            <v>#N/A</v>
          </cell>
          <cell r="J78">
            <v>527</v>
          </cell>
          <cell r="K78">
            <v>-6</v>
          </cell>
          <cell r="L78">
            <v>120</v>
          </cell>
          <cell r="M78">
            <v>60</v>
          </cell>
          <cell r="N78">
            <v>60</v>
          </cell>
          <cell r="O78">
            <v>110</v>
          </cell>
          <cell r="W78">
            <v>104.2</v>
          </cell>
          <cell r="X78">
            <v>150</v>
          </cell>
          <cell r="Y78">
            <v>8.1792706333973122</v>
          </cell>
          <cell r="Z78">
            <v>3.3808061420345488</v>
          </cell>
          <cell r="AD78">
            <v>0</v>
          </cell>
          <cell r="AE78">
            <v>111.54400000000001</v>
          </cell>
          <cell r="AF78">
            <v>114</v>
          </cell>
          <cell r="AG78">
            <v>115.4</v>
          </cell>
          <cell r="AH78">
            <v>146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111</v>
          </cell>
          <cell r="D79">
            <v>345</v>
          </cell>
          <cell r="E79">
            <v>245</v>
          </cell>
          <cell r="F79">
            <v>205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247</v>
          </cell>
          <cell r="K79">
            <v>-2</v>
          </cell>
          <cell r="L79">
            <v>30</v>
          </cell>
          <cell r="M79">
            <v>0</v>
          </cell>
          <cell r="N79">
            <v>60</v>
          </cell>
          <cell r="O79">
            <v>60</v>
          </cell>
          <cell r="W79">
            <v>49</v>
          </cell>
          <cell r="X79">
            <v>30</v>
          </cell>
          <cell r="Y79">
            <v>7.8571428571428568</v>
          </cell>
          <cell r="Z79">
            <v>4.1836734693877551</v>
          </cell>
          <cell r="AD79">
            <v>0</v>
          </cell>
          <cell r="AE79">
            <v>49</v>
          </cell>
          <cell r="AF79">
            <v>56.4</v>
          </cell>
          <cell r="AG79">
            <v>50.4</v>
          </cell>
          <cell r="AH79">
            <v>22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1468</v>
          </cell>
          <cell r="D80">
            <v>6285</v>
          </cell>
          <cell r="E80">
            <v>5839</v>
          </cell>
          <cell r="F80">
            <v>1846</v>
          </cell>
          <cell r="G80">
            <v>0</v>
          </cell>
          <cell r="H80">
            <v>0.35</v>
          </cell>
          <cell r="I80">
            <v>40</v>
          </cell>
          <cell r="J80">
            <v>5908</v>
          </cell>
          <cell r="K80">
            <v>-69</v>
          </cell>
          <cell r="L80">
            <v>1100</v>
          </cell>
          <cell r="M80">
            <v>700</v>
          </cell>
          <cell r="N80">
            <v>1200</v>
          </cell>
          <cell r="O80">
            <v>1200</v>
          </cell>
          <cell r="W80">
            <v>1043</v>
          </cell>
          <cell r="X80">
            <v>1000</v>
          </cell>
          <cell r="Y80">
            <v>6.7555129434324064</v>
          </cell>
          <cell r="Z80">
            <v>1.7698945349952062</v>
          </cell>
          <cell r="AD80">
            <v>624</v>
          </cell>
          <cell r="AE80">
            <v>877.8</v>
          </cell>
          <cell r="AF80">
            <v>820.8</v>
          </cell>
          <cell r="AG80">
            <v>915.8</v>
          </cell>
          <cell r="AH80">
            <v>759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1598</v>
          </cell>
          <cell r="D81">
            <v>10812</v>
          </cell>
          <cell r="E81">
            <v>8681</v>
          </cell>
          <cell r="F81">
            <v>3608</v>
          </cell>
          <cell r="G81" t="str">
            <v>отк</v>
          </cell>
          <cell r="H81">
            <v>0.35</v>
          </cell>
          <cell r="I81">
            <v>45</v>
          </cell>
          <cell r="J81">
            <v>8791</v>
          </cell>
          <cell r="K81">
            <v>-110</v>
          </cell>
          <cell r="L81">
            <v>1700</v>
          </cell>
          <cell r="M81">
            <v>1500</v>
          </cell>
          <cell r="N81">
            <v>1500</v>
          </cell>
          <cell r="O81">
            <v>2200</v>
          </cell>
          <cell r="W81">
            <v>1513</v>
          </cell>
          <cell r="X81">
            <v>1800</v>
          </cell>
          <cell r="Y81">
            <v>8.1348314606741567</v>
          </cell>
          <cell r="Z81">
            <v>2.3846662260409781</v>
          </cell>
          <cell r="AD81">
            <v>1116</v>
          </cell>
          <cell r="AE81">
            <v>1607.2</v>
          </cell>
          <cell r="AF81">
            <v>1337.6</v>
          </cell>
          <cell r="AG81">
            <v>1497.8</v>
          </cell>
          <cell r="AH81">
            <v>1436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470</v>
          </cell>
          <cell r="D82">
            <v>315</v>
          </cell>
          <cell r="E82">
            <v>502</v>
          </cell>
          <cell r="F82">
            <v>272</v>
          </cell>
          <cell r="G82">
            <v>0</v>
          </cell>
          <cell r="H82">
            <v>0.4</v>
          </cell>
          <cell r="I82" t="e">
            <v>#N/A</v>
          </cell>
          <cell r="J82">
            <v>513</v>
          </cell>
          <cell r="K82">
            <v>-11</v>
          </cell>
          <cell r="L82">
            <v>100</v>
          </cell>
          <cell r="M82">
            <v>0</v>
          </cell>
          <cell r="N82">
            <v>150</v>
          </cell>
          <cell r="O82">
            <v>100</v>
          </cell>
          <cell r="W82">
            <v>100.4</v>
          </cell>
          <cell r="X82">
            <v>100</v>
          </cell>
          <cell r="Y82">
            <v>7.191235059760956</v>
          </cell>
          <cell r="Z82">
            <v>2.7091633466135456</v>
          </cell>
          <cell r="AD82">
            <v>0</v>
          </cell>
          <cell r="AE82">
            <v>154.6</v>
          </cell>
          <cell r="AF82">
            <v>128</v>
          </cell>
          <cell r="AG82">
            <v>96.6</v>
          </cell>
          <cell r="AH82">
            <v>137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230.82400000000001</v>
          </cell>
          <cell r="D83">
            <v>1652.2719999999999</v>
          </cell>
          <cell r="E83">
            <v>647.62699999999995</v>
          </cell>
          <cell r="F83">
            <v>651.58000000000004</v>
          </cell>
          <cell r="G83" t="str">
            <v>н</v>
          </cell>
          <cell r="H83">
            <v>1</v>
          </cell>
          <cell r="I83" t="e">
            <v>#N/A</v>
          </cell>
          <cell r="J83">
            <v>643.62300000000005</v>
          </cell>
          <cell r="K83">
            <v>4.0039999999999054</v>
          </cell>
          <cell r="L83">
            <v>160</v>
          </cell>
          <cell r="M83">
            <v>0</v>
          </cell>
          <cell r="N83">
            <v>0</v>
          </cell>
          <cell r="O83">
            <v>0</v>
          </cell>
          <cell r="W83">
            <v>129.52539999999999</v>
          </cell>
          <cell r="X83">
            <v>100</v>
          </cell>
          <cell r="Y83">
            <v>7.037847402903215</v>
          </cell>
          <cell r="Z83">
            <v>5.0305191105373934</v>
          </cell>
          <cell r="AD83">
            <v>0</v>
          </cell>
          <cell r="AE83">
            <v>97.701400000000007</v>
          </cell>
          <cell r="AF83">
            <v>130.47020000000001</v>
          </cell>
          <cell r="AG83">
            <v>168.61060000000001</v>
          </cell>
          <cell r="AH83">
            <v>147.69499999999999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182</v>
          </cell>
          <cell r="D84">
            <v>308</v>
          </cell>
          <cell r="E84">
            <v>332</v>
          </cell>
          <cell r="F84">
            <v>151</v>
          </cell>
          <cell r="G84">
            <v>0</v>
          </cell>
          <cell r="H84">
            <v>0.4</v>
          </cell>
          <cell r="I84" t="e">
            <v>#N/A</v>
          </cell>
          <cell r="J84">
            <v>370</v>
          </cell>
          <cell r="K84">
            <v>-38</v>
          </cell>
          <cell r="L84">
            <v>90</v>
          </cell>
          <cell r="M84">
            <v>0</v>
          </cell>
          <cell r="N84">
            <v>100</v>
          </cell>
          <cell r="O84">
            <v>100</v>
          </cell>
          <cell r="W84">
            <v>66.400000000000006</v>
          </cell>
          <cell r="X84">
            <v>50</v>
          </cell>
          <cell r="Y84">
            <v>7.3945783132530112</v>
          </cell>
          <cell r="Z84">
            <v>2.2740963855421685</v>
          </cell>
          <cell r="AD84">
            <v>0</v>
          </cell>
          <cell r="AE84">
            <v>68.2</v>
          </cell>
          <cell r="AF84">
            <v>66.400000000000006</v>
          </cell>
          <cell r="AG84">
            <v>63.4</v>
          </cell>
          <cell r="AH84">
            <v>49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44.2</v>
          </cell>
          <cell r="D85">
            <v>163.75200000000001</v>
          </cell>
          <cell r="E85">
            <v>76.620999999999995</v>
          </cell>
          <cell r="F85">
            <v>91.888000000000005</v>
          </cell>
          <cell r="G85">
            <v>0</v>
          </cell>
          <cell r="H85">
            <v>1</v>
          </cell>
          <cell r="I85" t="e">
            <v>#N/A</v>
          </cell>
          <cell r="J85">
            <v>74.010000000000005</v>
          </cell>
          <cell r="K85">
            <v>2.61099999999999</v>
          </cell>
          <cell r="L85">
            <v>20</v>
          </cell>
          <cell r="M85">
            <v>0</v>
          </cell>
          <cell r="N85">
            <v>0</v>
          </cell>
          <cell r="O85">
            <v>0</v>
          </cell>
          <cell r="W85">
            <v>15.324199999999999</v>
          </cell>
          <cell r="X85">
            <v>20</v>
          </cell>
          <cell r="Y85">
            <v>8.6065177953824676</v>
          </cell>
          <cell r="Z85">
            <v>5.9962673418514516</v>
          </cell>
          <cell r="AD85">
            <v>0</v>
          </cell>
          <cell r="AE85">
            <v>19.458600000000001</v>
          </cell>
          <cell r="AF85">
            <v>13.653</v>
          </cell>
          <cell r="AG85">
            <v>16.767599999999998</v>
          </cell>
          <cell r="AH85">
            <v>13.018000000000001</v>
          </cell>
          <cell r="AI85">
            <v>0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 t="str">
            <v>шт</v>
          </cell>
          <cell r="C86">
            <v>1</v>
          </cell>
          <cell r="D86">
            <v>12</v>
          </cell>
          <cell r="E86">
            <v>0</v>
          </cell>
          <cell r="F86">
            <v>1</v>
          </cell>
          <cell r="G86">
            <v>0</v>
          </cell>
          <cell r="H86">
            <v>0.2</v>
          </cell>
          <cell r="I86" t="e">
            <v>#N/A</v>
          </cell>
          <cell r="J86">
            <v>2</v>
          </cell>
          <cell r="K86">
            <v>-2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W86">
            <v>0</v>
          </cell>
          <cell r="Y86" t="e">
            <v>#DIV/0!</v>
          </cell>
          <cell r="Z86" t="e">
            <v>#DIV/0!</v>
          </cell>
          <cell r="AD86">
            <v>0</v>
          </cell>
          <cell r="AE86">
            <v>2.2000000000000002</v>
          </cell>
          <cell r="AF86">
            <v>2</v>
          </cell>
          <cell r="AG86">
            <v>1.4</v>
          </cell>
          <cell r="AH86">
            <v>0</v>
          </cell>
          <cell r="AI86">
            <v>0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 t="str">
            <v>шт</v>
          </cell>
          <cell r="C87">
            <v>571</v>
          </cell>
          <cell r="D87">
            <v>737</v>
          </cell>
          <cell r="E87">
            <v>741</v>
          </cell>
          <cell r="F87">
            <v>553</v>
          </cell>
          <cell r="G87">
            <v>0</v>
          </cell>
          <cell r="H87">
            <v>0.2</v>
          </cell>
          <cell r="I87" t="e">
            <v>#N/A</v>
          </cell>
          <cell r="J87">
            <v>775</v>
          </cell>
          <cell r="K87">
            <v>-34</v>
          </cell>
          <cell r="L87">
            <v>200</v>
          </cell>
          <cell r="M87">
            <v>0</v>
          </cell>
          <cell r="N87">
            <v>100</v>
          </cell>
          <cell r="O87">
            <v>150</v>
          </cell>
          <cell r="W87">
            <v>148.19999999999999</v>
          </cell>
          <cell r="X87">
            <v>250</v>
          </cell>
          <cell r="Y87">
            <v>8.4547908232118765</v>
          </cell>
          <cell r="Z87">
            <v>3.7314439946018898</v>
          </cell>
          <cell r="AD87">
            <v>0</v>
          </cell>
          <cell r="AE87">
            <v>177.6</v>
          </cell>
          <cell r="AF87">
            <v>165</v>
          </cell>
          <cell r="AG87">
            <v>159.80000000000001</v>
          </cell>
          <cell r="AH87">
            <v>178</v>
          </cell>
          <cell r="AI87">
            <v>0</v>
          </cell>
        </row>
        <row r="88">
          <cell r="A88" t="str">
            <v xml:space="preserve"> 448  Сосиски Сливушки по-венски ТМ Вязанка. 0,3 кг ПОКОМ</v>
          </cell>
          <cell r="B88" t="str">
            <v>шт</v>
          </cell>
          <cell r="C88">
            <v>380</v>
          </cell>
          <cell r="D88">
            <v>297</v>
          </cell>
          <cell r="E88">
            <v>322</v>
          </cell>
          <cell r="F88">
            <v>336</v>
          </cell>
          <cell r="G88">
            <v>0</v>
          </cell>
          <cell r="H88">
            <v>0.3</v>
          </cell>
          <cell r="I88" t="e">
            <v>#N/A</v>
          </cell>
          <cell r="J88">
            <v>336</v>
          </cell>
          <cell r="K88">
            <v>-14</v>
          </cell>
          <cell r="L88">
            <v>60</v>
          </cell>
          <cell r="M88">
            <v>0</v>
          </cell>
          <cell r="N88">
            <v>200</v>
          </cell>
          <cell r="O88">
            <v>200</v>
          </cell>
          <cell r="W88">
            <v>64.400000000000006</v>
          </cell>
          <cell r="X88">
            <v>120</v>
          </cell>
          <cell r="Y88">
            <v>14.223602484472048</v>
          </cell>
          <cell r="Z88">
            <v>5.2173913043478253</v>
          </cell>
          <cell r="AD88">
            <v>0</v>
          </cell>
          <cell r="AE88">
            <v>67.599999999999994</v>
          </cell>
          <cell r="AF88">
            <v>82.6</v>
          </cell>
          <cell r="AG88">
            <v>75</v>
          </cell>
          <cell r="AH88">
            <v>40</v>
          </cell>
          <cell r="AI88" t="str">
            <v>ябиюль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172.82599999999999</v>
          </cell>
          <cell r="D89">
            <v>772.00199999999995</v>
          </cell>
          <cell r="E89">
            <v>535.93799999999999</v>
          </cell>
          <cell r="F89">
            <v>403.74400000000003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534.16600000000005</v>
          </cell>
          <cell r="K89">
            <v>1.7719999999999345</v>
          </cell>
          <cell r="L89">
            <v>100</v>
          </cell>
          <cell r="M89">
            <v>0</v>
          </cell>
          <cell r="N89">
            <v>180</v>
          </cell>
          <cell r="O89">
            <v>120</v>
          </cell>
          <cell r="W89">
            <v>107.1876</v>
          </cell>
          <cell r="X89">
            <v>60</v>
          </cell>
          <cell r="Y89">
            <v>8.0582455433277733</v>
          </cell>
          <cell r="Z89">
            <v>3.7667043575936026</v>
          </cell>
          <cell r="AD89">
            <v>0</v>
          </cell>
          <cell r="AE89">
            <v>101.485</v>
          </cell>
          <cell r="AF89">
            <v>115.80319999999999</v>
          </cell>
          <cell r="AG89">
            <v>116.93499999999999</v>
          </cell>
          <cell r="AH89">
            <v>47.683</v>
          </cell>
          <cell r="AI89" t="e">
            <v>#N/A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1642.77</v>
          </cell>
          <cell r="D90">
            <v>5749.97</v>
          </cell>
          <cell r="E90">
            <v>5011.6059999999998</v>
          </cell>
          <cell r="F90">
            <v>2285.8980000000001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5090.6009999999997</v>
          </cell>
          <cell r="K90">
            <v>-78.994999999999891</v>
          </cell>
          <cell r="L90">
            <v>900</v>
          </cell>
          <cell r="M90">
            <v>1000</v>
          </cell>
          <cell r="N90">
            <v>1500</v>
          </cell>
          <cell r="O90">
            <v>900</v>
          </cell>
          <cell r="W90">
            <v>1002.3212</v>
          </cell>
          <cell r="X90">
            <v>1000</v>
          </cell>
          <cell r="Y90">
            <v>7.5683303914952615</v>
          </cell>
          <cell r="Z90">
            <v>2.2806042613884654</v>
          </cell>
          <cell r="AD90">
            <v>0</v>
          </cell>
          <cell r="AE90">
            <v>878.89140000000009</v>
          </cell>
          <cell r="AF90">
            <v>957.93459999999993</v>
          </cell>
          <cell r="AG90">
            <v>906.22140000000002</v>
          </cell>
          <cell r="AH90">
            <v>607.48800000000006</v>
          </cell>
          <cell r="AI90" t="str">
            <v>оконч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 t="str">
            <v>кг</v>
          </cell>
          <cell r="C91">
            <v>1589.6130000000001</v>
          </cell>
          <cell r="D91">
            <v>8237.0360000000001</v>
          </cell>
          <cell r="E91">
            <v>5785.6689999999999</v>
          </cell>
          <cell r="F91">
            <v>3951.701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5863.4459999999999</v>
          </cell>
          <cell r="K91">
            <v>-77.777000000000044</v>
          </cell>
          <cell r="L91">
            <v>1200</v>
          </cell>
          <cell r="M91">
            <v>1400</v>
          </cell>
          <cell r="N91">
            <v>1300</v>
          </cell>
          <cell r="O91">
            <v>1500</v>
          </cell>
          <cell r="W91">
            <v>1157.1338000000001</v>
          </cell>
          <cell r="X91">
            <v>2700</v>
          </cell>
          <cell r="Y91">
            <v>10.415131767821492</v>
          </cell>
          <cell r="Z91">
            <v>3.4150769772691798</v>
          </cell>
          <cell r="AD91">
            <v>0</v>
          </cell>
          <cell r="AE91">
            <v>1303.183</v>
          </cell>
          <cell r="AF91">
            <v>1377.5430000000001</v>
          </cell>
          <cell r="AG91">
            <v>1282.5196000000001</v>
          </cell>
          <cell r="AH91">
            <v>1003.775</v>
          </cell>
          <cell r="AI91" t="str">
            <v>ябиюль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 t="str">
            <v>кг</v>
          </cell>
          <cell r="C92">
            <v>2051.489</v>
          </cell>
          <cell r="D92">
            <v>11885.446</v>
          </cell>
          <cell r="E92">
            <v>8894.8389999999999</v>
          </cell>
          <cell r="F92">
            <v>4903.25</v>
          </cell>
          <cell r="G92" t="str">
            <v>сниж</v>
          </cell>
          <cell r="H92">
            <v>1</v>
          </cell>
          <cell r="I92" t="e">
            <v>#N/A</v>
          </cell>
          <cell r="J92">
            <v>9059.4069999999992</v>
          </cell>
          <cell r="K92">
            <v>-164.5679999999993</v>
          </cell>
          <cell r="L92">
            <v>2000</v>
          </cell>
          <cell r="M92">
            <v>1400</v>
          </cell>
          <cell r="N92">
            <v>1300</v>
          </cell>
          <cell r="O92">
            <v>1400</v>
          </cell>
          <cell r="W92">
            <v>1778.9677999999999</v>
          </cell>
          <cell r="X92">
            <v>1900</v>
          </cell>
          <cell r="Y92">
            <v>7.2532229082505042</v>
          </cell>
          <cell r="Z92">
            <v>2.7562331369910127</v>
          </cell>
          <cell r="AD92">
            <v>0</v>
          </cell>
          <cell r="AE92">
            <v>1302.6907999999999</v>
          </cell>
          <cell r="AF92">
            <v>1617.9342000000001</v>
          </cell>
          <cell r="AG92">
            <v>1808.8114</v>
          </cell>
          <cell r="AH92">
            <v>1515.5329999999999</v>
          </cell>
          <cell r="AI92" t="str">
            <v>оконч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B93" t="str">
            <v>кг</v>
          </cell>
          <cell r="C93">
            <v>1.3420000000000001</v>
          </cell>
          <cell r="E93">
            <v>0</v>
          </cell>
          <cell r="G93" t="str">
            <v>выв1405,</v>
          </cell>
          <cell r="H93">
            <v>0</v>
          </cell>
          <cell r="I93" t="e">
            <v>#N/A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B94" t="str">
            <v>кг</v>
          </cell>
          <cell r="C94">
            <v>130.17500000000001</v>
          </cell>
          <cell r="D94">
            <v>290.21699999999998</v>
          </cell>
          <cell r="E94">
            <v>213.56</v>
          </cell>
          <cell r="F94">
            <v>199.58199999999999</v>
          </cell>
          <cell r="G94" t="str">
            <v>г</v>
          </cell>
          <cell r="H94">
            <v>1</v>
          </cell>
          <cell r="I94" t="e">
            <v>#N/A</v>
          </cell>
          <cell r="J94">
            <v>217.92599999999999</v>
          </cell>
          <cell r="K94">
            <v>-4.3659999999999854</v>
          </cell>
          <cell r="L94">
            <v>50</v>
          </cell>
          <cell r="M94">
            <v>0</v>
          </cell>
          <cell r="N94">
            <v>30</v>
          </cell>
          <cell r="O94">
            <v>40</v>
          </cell>
          <cell r="W94">
            <v>42.712000000000003</v>
          </cell>
          <cell r="X94">
            <v>50</v>
          </cell>
          <cell r="Y94">
            <v>8.6528844352875058</v>
          </cell>
          <cell r="Z94">
            <v>4.6727383405132041</v>
          </cell>
          <cell r="AD94">
            <v>0</v>
          </cell>
          <cell r="AE94">
            <v>50.213999999999999</v>
          </cell>
          <cell r="AF94">
            <v>44.646799999999999</v>
          </cell>
          <cell r="AG94">
            <v>45.200400000000002</v>
          </cell>
          <cell r="AH94">
            <v>50.962000000000003</v>
          </cell>
          <cell r="AI94">
            <v>0</v>
          </cell>
        </row>
        <row r="95">
          <cell r="A95" t="str">
            <v xml:space="preserve"> 467  Колбаса Филейная 0,5кг ТМ Особый рецепт  ПОКОМ</v>
          </cell>
          <cell r="B95" t="str">
            <v>шт</v>
          </cell>
          <cell r="C95">
            <v>40</v>
          </cell>
          <cell r="D95">
            <v>177</v>
          </cell>
          <cell r="E95">
            <v>111</v>
          </cell>
          <cell r="F95">
            <v>102</v>
          </cell>
          <cell r="G95">
            <v>0</v>
          </cell>
          <cell r="H95">
            <v>0.5</v>
          </cell>
          <cell r="I95" t="e">
            <v>#N/A</v>
          </cell>
          <cell r="J95">
            <v>137</v>
          </cell>
          <cell r="K95">
            <v>-26</v>
          </cell>
          <cell r="L95">
            <v>30</v>
          </cell>
          <cell r="M95">
            <v>0</v>
          </cell>
          <cell r="N95">
            <v>0</v>
          </cell>
          <cell r="O95">
            <v>30</v>
          </cell>
          <cell r="W95">
            <v>22.2</v>
          </cell>
          <cell r="X95">
            <v>30</v>
          </cell>
          <cell r="Y95">
            <v>8.6486486486486491</v>
          </cell>
          <cell r="Z95">
            <v>4.5945945945945947</v>
          </cell>
          <cell r="AD95">
            <v>0</v>
          </cell>
          <cell r="AE95">
            <v>22.6</v>
          </cell>
          <cell r="AF95">
            <v>23.2</v>
          </cell>
          <cell r="AG95">
            <v>25.8</v>
          </cell>
          <cell r="AH95">
            <v>38</v>
          </cell>
          <cell r="AI95" t="e">
            <v>#N/A</v>
          </cell>
        </row>
        <row r="96">
          <cell r="A96" t="str">
            <v xml:space="preserve"> 468  Колбаса Стародворская Традиционная ТМ Стародворье в оболочке полиамид 0,4 кг. ПОКОМ</v>
          </cell>
          <cell r="B96" t="str">
            <v>шт</v>
          </cell>
          <cell r="C96">
            <v>1</v>
          </cell>
          <cell r="E96">
            <v>0</v>
          </cell>
          <cell r="G96">
            <v>0</v>
          </cell>
          <cell r="H96">
            <v>0.4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0</v>
          </cell>
          <cell r="Y96" t="e">
            <v>#DIV/0!</v>
          </cell>
          <cell r="Z96" t="e">
            <v>#DIV/0!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</row>
        <row r="97">
          <cell r="A97" t="str">
            <v xml:space="preserve"> 478  Сардельки Зареченские ВЕС ТМ Зареченские  ПОКОМ</v>
          </cell>
          <cell r="B97" t="str">
            <v>кг</v>
          </cell>
          <cell r="C97">
            <v>37.627000000000002</v>
          </cell>
          <cell r="D97">
            <v>41.634999999999998</v>
          </cell>
          <cell r="E97">
            <v>30.257999999999999</v>
          </cell>
          <cell r="F97">
            <v>43.219000000000001</v>
          </cell>
          <cell r="G97" t="str">
            <v>нов1202</v>
          </cell>
          <cell r="H97">
            <v>1</v>
          </cell>
          <cell r="I97" t="e">
            <v>#N/A</v>
          </cell>
          <cell r="J97">
            <v>26.652000000000001</v>
          </cell>
          <cell r="K97">
            <v>3.6059999999999981</v>
          </cell>
          <cell r="L97">
            <v>0</v>
          </cell>
          <cell r="M97">
            <v>0</v>
          </cell>
          <cell r="N97">
            <v>20</v>
          </cell>
          <cell r="O97">
            <v>0</v>
          </cell>
          <cell r="W97">
            <v>6.0515999999999996</v>
          </cell>
          <cell r="Y97">
            <v>10.446658734880032</v>
          </cell>
          <cell r="Z97">
            <v>7.1417476369885655</v>
          </cell>
          <cell r="AD97">
            <v>0</v>
          </cell>
          <cell r="AE97">
            <v>1.8062</v>
          </cell>
          <cell r="AF97">
            <v>5.0570000000000004</v>
          </cell>
          <cell r="AG97">
            <v>5.4613999999999994</v>
          </cell>
          <cell r="AH97">
            <v>4.5659999999999998</v>
          </cell>
          <cell r="AI97">
            <v>0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B98" t="str">
            <v>шт</v>
          </cell>
          <cell r="C98">
            <v>496</v>
          </cell>
          <cell r="D98">
            <v>1482</v>
          </cell>
          <cell r="E98">
            <v>1264</v>
          </cell>
          <cell r="F98">
            <v>689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1282</v>
          </cell>
          <cell r="K98">
            <v>-18</v>
          </cell>
          <cell r="L98">
            <v>300</v>
          </cell>
          <cell r="M98">
            <v>0</v>
          </cell>
          <cell r="N98">
            <v>250</v>
          </cell>
          <cell r="O98">
            <v>230</v>
          </cell>
          <cell r="W98">
            <v>252.8</v>
          </cell>
          <cell r="X98">
            <v>500</v>
          </cell>
          <cell r="Y98">
            <v>7.7887658227848098</v>
          </cell>
          <cell r="Z98">
            <v>2.7254746835443036</v>
          </cell>
          <cell r="AD98">
            <v>0</v>
          </cell>
          <cell r="AE98">
            <v>289.39999999999998</v>
          </cell>
          <cell r="AF98">
            <v>267.39999999999998</v>
          </cell>
          <cell r="AG98">
            <v>255.8</v>
          </cell>
          <cell r="AH98">
            <v>370</v>
          </cell>
          <cell r="AI98" t="e">
            <v>#N/A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B99" t="str">
            <v>шт</v>
          </cell>
          <cell r="C99">
            <v>296</v>
          </cell>
          <cell r="D99">
            <v>896</v>
          </cell>
          <cell r="E99">
            <v>722</v>
          </cell>
          <cell r="F99">
            <v>457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730</v>
          </cell>
          <cell r="K99">
            <v>-8</v>
          </cell>
          <cell r="L99">
            <v>200</v>
          </cell>
          <cell r="M99">
            <v>0</v>
          </cell>
          <cell r="N99">
            <v>120</v>
          </cell>
          <cell r="O99">
            <v>120</v>
          </cell>
          <cell r="W99">
            <v>144.4</v>
          </cell>
          <cell r="X99">
            <v>250</v>
          </cell>
          <cell r="Y99">
            <v>7.9432132963988913</v>
          </cell>
          <cell r="Z99">
            <v>3.1648199445983378</v>
          </cell>
          <cell r="AD99">
            <v>0</v>
          </cell>
          <cell r="AE99">
            <v>167.4</v>
          </cell>
          <cell r="AF99">
            <v>165</v>
          </cell>
          <cell r="AG99">
            <v>154.6</v>
          </cell>
          <cell r="AH99">
            <v>203</v>
          </cell>
          <cell r="AI99" t="e">
            <v>#N/A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B100" t="str">
            <v>шт</v>
          </cell>
          <cell r="C100">
            <v>401</v>
          </cell>
          <cell r="D100">
            <v>1312</v>
          </cell>
          <cell r="E100">
            <v>1074</v>
          </cell>
          <cell r="F100">
            <v>621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1089</v>
          </cell>
          <cell r="K100">
            <v>-15</v>
          </cell>
          <cell r="L100">
            <v>250</v>
          </cell>
          <cell r="M100">
            <v>0</v>
          </cell>
          <cell r="N100">
            <v>220</v>
          </cell>
          <cell r="O100">
            <v>220</v>
          </cell>
          <cell r="W100">
            <v>208.8</v>
          </cell>
          <cell r="X100">
            <v>350</v>
          </cell>
          <cell r="Y100">
            <v>7.9549808429118771</v>
          </cell>
          <cell r="Z100">
            <v>2.9741379310344827</v>
          </cell>
          <cell r="AD100">
            <v>30</v>
          </cell>
          <cell r="AE100">
            <v>228</v>
          </cell>
          <cell r="AF100">
            <v>230.2</v>
          </cell>
          <cell r="AG100">
            <v>216.8</v>
          </cell>
          <cell r="AH100">
            <v>284</v>
          </cell>
          <cell r="AI100" t="e">
            <v>#N/A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B101" t="str">
            <v>шт</v>
          </cell>
          <cell r="C101">
            <v>239</v>
          </cell>
          <cell r="D101">
            <v>951</v>
          </cell>
          <cell r="E101">
            <v>684</v>
          </cell>
          <cell r="F101">
            <v>492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695</v>
          </cell>
          <cell r="K101">
            <v>-11</v>
          </cell>
          <cell r="L101">
            <v>150</v>
          </cell>
          <cell r="M101">
            <v>0</v>
          </cell>
          <cell r="N101">
            <v>100</v>
          </cell>
          <cell r="O101">
            <v>100</v>
          </cell>
          <cell r="W101">
            <v>136.80000000000001</v>
          </cell>
          <cell r="X101">
            <v>300</v>
          </cell>
          <cell r="Y101">
            <v>8.3479532163742682</v>
          </cell>
          <cell r="Z101">
            <v>3.5964912280701751</v>
          </cell>
          <cell r="AD101">
            <v>0</v>
          </cell>
          <cell r="AE101">
            <v>151</v>
          </cell>
          <cell r="AF101">
            <v>157.6</v>
          </cell>
          <cell r="AG101">
            <v>148.19999999999999</v>
          </cell>
          <cell r="AH101">
            <v>205</v>
          </cell>
          <cell r="AI101" t="e">
            <v>#N/A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B102" t="str">
            <v>кг</v>
          </cell>
          <cell r="C102">
            <v>3.3420000000000001</v>
          </cell>
          <cell r="D102">
            <v>3.0529999999999999</v>
          </cell>
          <cell r="E102">
            <v>0</v>
          </cell>
          <cell r="G102" t="str">
            <v>выв1405,</v>
          </cell>
          <cell r="H102">
            <v>0</v>
          </cell>
          <cell r="I102" t="e">
            <v>#N/A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W102">
            <v>0</v>
          </cell>
          <cell r="Y102" t="e">
            <v>#DIV/0!</v>
          </cell>
          <cell r="Z102" t="e">
            <v>#DIV/0!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B103" t="str">
            <v>кг</v>
          </cell>
          <cell r="C103">
            <v>6.6630000000000003</v>
          </cell>
          <cell r="D103">
            <v>1.345</v>
          </cell>
          <cell r="E103">
            <v>2.6789999999999998</v>
          </cell>
          <cell r="F103">
            <v>5.3289999999999997</v>
          </cell>
          <cell r="G103" t="str">
            <v>н0801,</v>
          </cell>
          <cell r="H103">
            <v>1</v>
          </cell>
          <cell r="I103" t="e">
            <v>#N/A</v>
          </cell>
          <cell r="J103">
            <v>3.95</v>
          </cell>
          <cell r="K103">
            <v>-1.2710000000000004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0.53579999999999994</v>
          </cell>
          <cell r="X103">
            <v>10</v>
          </cell>
          <cell r="Y103">
            <v>28.609555804404632</v>
          </cell>
          <cell r="Z103">
            <v>9.9458753266144093</v>
          </cell>
          <cell r="AD103">
            <v>0</v>
          </cell>
          <cell r="AE103">
            <v>1.6282000000000001</v>
          </cell>
          <cell r="AF103">
            <v>1.6173999999999999</v>
          </cell>
          <cell r="AG103">
            <v>0.79239999999999999</v>
          </cell>
          <cell r="AH103">
            <v>1.3340000000000001</v>
          </cell>
          <cell r="AI103" t="str">
            <v>зв груп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B104" t="str">
            <v>шт</v>
          </cell>
          <cell r="C104">
            <v>12</v>
          </cell>
          <cell r="E104">
            <v>0</v>
          </cell>
          <cell r="G104" t="str">
            <v>нов14,03</v>
          </cell>
          <cell r="H104">
            <v>0.3</v>
          </cell>
          <cell r="I104" t="e">
            <v>#N/A</v>
          </cell>
          <cell r="J104">
            <v>0</v>
          </cell>
          <cell r="K104">
            <v>0</v>
          </cell>
          <cell r="L104">
            <v>10</v>
          </cell>
          <cell r="M104">
            <v>0</v>
          </cell>
          <cell r="N104">
            <v>0</v>
          </cell>
          <cell r="O104">
            <v>0</v>
          </cell>
          <cell r="W104">
            <v>0</v>
          </cell>
          <cell r="X104">
            <v>10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0</v>
          </cell>
          <cell r="AF104">
            <v>2</v>
          </cell>
          <cell r="AG104">
            <v>0.4</v>
          </cell>
          <cell r="AH104">
            <v>0</v>
          </cell>
          <cell r="AI104">
            <v>0</v>
          </cell>
        </row>
        <row r="105">
          <cell r="A105" t="str">
            <v xml:space="preserve"> 516  Сосиски Классические ТМ Ядрена копоть 0,3кг  ПОКОМ</v>
          </cell>
          <cell r="B105" t="str">
            <v>шт</v>
          </cell>
          <cell r="D105">
            <v>24</v>
          </cell>
          <cell r="E105">
            <v>9</v>
          </cell>
          <cell r="F105">
            <v>15</v>
          </cell>
          <cell r="G105" t="str">
            <v>завод</v>
          </cell>
          <cell r="H105">
            <v>0.3</v>
          </cell>
          <cell r="I105" t="e">
            <v>#N/A</v>
          </cell>
          <cell r="J105">
            <v>13</v>
          </cell>
          <cell r="K105">
            <v>-4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1.8</v>
          </cell>
          <cell r="Y105">
            <v>8.3333333333333339</v>
          </cell>
          <cell r="Z105">
            <v>8.3333333333333339</v>
          </cell>
          <cell r="AD105">
            <v>0</v>
          </cell>
          <cell r="AE105">
            <v>3.4</v>
          </cell>
          <cell r="AF105">
            <v>1</v>
          </cell>
          <cell r="AG105">
            <v>0</v>
          </cell>
          <cell r="AH105">
            <v>2</v>
          </cell>
          <cell r="AI105">
            <v>0</v>
          </cell>
        </row>
        <row r="106">
          <cell r="A106" t="str">
            <v xml:space="preserve"> 519  Грудинка 0,12 кг нарезка ТМ Стародворье  ПОКОМ</v>
          </cell>
          <cell r="B106" t="str">
            <v>шт</v>
          </cell>
          <cell r="C106">
            <v>8</v>
          </cell>
          <cell r="D106">
            <v>511</v>
          </cell>
          <cell r="E106">
            <v>115</v>
          </cell>
          <cell r="F106">
            <v>334</v>
          </cell>
          <cell r="G106" t="str">
            <v>нов1804,</v>
          </cell>
          <cell r="H106">
            <v>0.12</v>
          </cell>
          <cell r="I106" t="e">
            <v>#N/A</v>
          </cell>
          <cell r="J106">
            <v>126</v>
          </cell>
          <cell r="K106">
            <v>-11</v>
          </cell>
          <cell r="L106">
            <v>100</v>
          </cell>
          <cell r="M106">
            <v>0</v>
          </cell>
          <cell r="N106">
            <v>0</v>
          </cell>
          <cell r="O106">
            <v>0</v>
          </cell>
          <cell r="W106">
            <v>23</v>
          </cell>
          <cell r="Y106">
            <v>18.869565217391305</v>
          </cell>
          <cell r="Z106">
            <v>14.521739130434783</v>
          </cell>
          <cell r="AD106">
            <v>0</v>
          </cell>
          <cell r="AE106">
            <v>20.6</v>
          </cell>
          <cell r="AF106">
            <v>24</v>
          </cell>
          <cell r="AG106">
            <v>19.399999999999999</v>
          </cell>
          <cell r="AH106">
            <v>48</v>
          </cell>
          <cell r="AI106" t="str">
            <v>увел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B107" t="str">
            <v>шт</v>
          </cell>
          <cell r="C107">
            <v>95</v>
          </cell>
          <cell r="D107">
            <v>408</v>
          </cell>
          <cell r="E107">
            <v>100</v>
          </cell>
          <cell r="F107">
            <v>349</v>
          </cell>
          <cell r="G107" t="str">
            <v>нов0805</v>
          </cell>
          <cell r="H107">
            <v>7.0000000000000007E-2</v>
          </cell>
          <cell r="I107" t="e">
            <v>#N/A</v>
          </cell>
          <cell r="J107">
            <v>101</v>
          </cell>
          <cell r="K107">
            <v>-1</v>
          </cell>
          <cell r="L107">
            <v>80</v>
          </cell>
          <cell r="M107">
            <v>0</v>
          </cell>
          <cell r="N107">
            <v>0</v>
          </cell>
          <cell r="O107">
            <v>0</v>
          </cell>
          <cell r="W107">
            <v>20</v>
          </cell>
          <cell r="Y107">
            <v>21.45</v>
          </cell>
          <cell r="Z107">
            <v>17.45</v>
          </cell>
          <cell r="AD107">
            <v>0</v>
          </cell>
          <cell r="AE107">
            <v>18.2</v>
          </cell>
          <cell r="AF107">
            <v>13.2</v>
          </cell>
          <cell r="AG107">
            <v>22</v>
          </cell>
          <cell r="AH107">
            <v>27</v>
          </cell>
          <cell r="AI107" t="str">
            <v>увел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B108" t="str">
            <v>шт</v>
          </cell>
          <cell r="C108">
            <v>6</v>
          </cell>
          <cell r="D108">
            <v>358</v>
          </cell>
          <cell r="E108">
            <v>97</v>
          </cell>
          <cell r="F108">
            <v>180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98</v>
          </cell>
          <cell r="K108">
            <v>-1</v>
          </cell>
          <cell r="L108">
            <v>100</v>
          </cell>
          <cell r="M108">
            <v>0</v>
          </cell>
          <cell r="N108">
            <v>0</v>
          </cell>
          <cell r="O108">
            <v>0</v>
          </cell>
          <cell r="W108">
            <v>19.399999999999999</v>
          </cell>
          <cell r="Y108">
            <v>14.43298969072165</v>
          </cell>
          <cell r="Z108">
            <v>9.2783505154639183</v>
          </cell>
          <cell r="AD108">
            <v>0</v>
          </cell>
          <cell r="AE108">
            <v>21.6</v>
          </cell>
          <cell r="AF108">
            <v>21.4</v>
          </cell>
          <cell r="AG108">
            <v>14.2</v>
          </cell>
          <cell r="AH108">
            <v>27</v>
          </cell>
          <cell r="AI108" t="str">
            <v>увел</v>
          </cell>
        </row>
        <row r="109">
          <cell r="A109" t="str">
            <v xml:space="preserve"> 523  Колбаса Сальчичон нарезка 0,07кг ТМ Стародворье  ПОКОМ </v>
          </cell>
          <cell r="B109" t="str">
            <v>шт</v>
          </cell>
          <cell r="C109">
            <v>6</v>
          </cell>
          <cell r="D109">
            <v>465</v>
          </cell>
          <cell r="E109">
            <v>170</v>
          </cell>
          <cell r="F109">
            <v>285</v>
          </cell>
          <cell r="G109" t="str">
            <v>нв1405,</v>
          </cell>
          <cell r="H109">
            <v>7.0000000000000007E-2</v>
          </cell>
          <cell r="I109" t="e">
            <v>#N/A</v>
          </cell>
          <cell r="J109">
            <v>183</v>
          </cell>
          <cell r="K109">
            <v>-13</v>
          </cell>
          <cell r="L109">
            <v>100</v>
          </cell>
          <cell r="M109">
            <v>0</v>
          </cell>
          <cell r="N109">
            <v>0</v>
          </cell>
          <cell r="O109">
            <v>0</v>
          </cell>
          <cell r="W109">
            <v>34</v>
          </cell>
          <cell r="X109">
            <v>80</v>
          </cell>
          <cell r="Y109">
            <v>13.676470588235293</v>
          </cell>
          <cell r="Z109">
            <v>8.382352941176471</v>
          </cell>
          <cell r="AD109">
            <v>0</v>
          </cell>
          <cell r="AE109">
            <v>20.2</v>
          </cell>
          <cell r="AF109">
            <v>12.8</v>
          </cell>
          <cell r="AG109">
            <v>36</v>
          </cell>
          <cell r="AH109">
            <v>73</v>
          </cell>
          <cell r="AI109" t="str">
            <v>увел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B110" t="str">
            <v>шт</v>
          </cell>
          <cell r="C110">
            <v>-2</v>
          </cell>
          <cell r="D110">
            <v>494</v>
          </cell>
          <cell r="E110">
            <v>197</v>
          </cell>
          <cell r="F110">
            <v>293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205</v>
          </cell>
          <cell r="K110">
            <v>-8</v>
          </cell>
          <cell r="L110">
            <v>100</v>
          </cell>
          <cell r="M110">
            <v>0</v>
          </cell>
          <cell r="N110">
            <v>0</v>
          </cell>
          <cell r="O110">
            <v>0</v>
          </cell>
          <cell r="W110">
            <v>39.4</v>
          </cell>
          <cell r="X110">
            <v>80</v>
          </cell>
          <cell r="Y110">
            <v>12.00507614213198</v>
          </cell>
          <cell r="Z110">
            <v>7.436548223350254</v>
          </cell>
          <cell r="AD110">
            <v>0</v>
          </cell>
          <cell r="AE110">
            <v>6.2</v>
          </cell>
          <cell r="AF110">
            <v>17.8</v>
          </cell>
          <cell r="AG110">
            <v>33.200000000000003</v>
          </cell>
          <cell r="AH110">
            <v>73</v>
          </cell>
          <cell r="AI110" t="str">
            <v>увел</v>
          </cell>
        </row>
        <row r="111">
          <cell r="A111" t="str">
            <v xml:space="preserve"> 525  Колбаса Фуэт нарезка 0,07кг ТМ Стародворье  ПОКОМ</v>
          </cell>
          <cell r="B111" t="str">
            <v>шт</v>
          </cell>
          <cell r="C111">
            <v>11</v>
          </cell>
          <cell r="D111">
            <v>492</v>
          </cell>
          <cell r="E111">
            <v>142</v>
          </cell>
          <cell r="F111">
            <v>319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155</v>
          </cell>
          <cell r="K111">
            <v>-13</v>
          </cell>
          <cell r="L111">
            <v>100</v>
          </cell>
          <cell r="M111">
            <v>0</v>
          </cell>
          <cell r="N111">
            <v>0</v>
          </cell>
          <cell r="O111">
            <v>0</v>
          </cell>
          <cell r="W111">
            <v>28.4</v>
          </cell>
          <cell r="Y111">
            <v>14.753521126760564</v>
          </cell>
          <cell r="Z111">
            <v>11.232394366197184</v>
          </cell>
          <cell r="AD111">
            <v>0</v>
          </cell>
          <cell r="AE111">
            <v>19.8</v>
          </cell>
          <cell r="AF111">
            <v>12.8</v>
          </cell>
          <cell r="AG111">
            <v>33.4</v>
          </cell>
          <cell r="AH111">
            <v>51</v>
          </cell>
          <cell r="AI111" t="str">
            <v>увел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B112" t="str">
            <v>шт</v>
          </cell>
          <cell r="C112">
            <v>151</v>
          </cell>
          <cell r="D112">
            <v>528</v>
          </cell>
          <cell r="E112">
            <v>181</v>
          </cell>
          <cell r="F112">
            <v>424</v>
          </cell>
          <cell r="G112" t="str">
            <v>нв1405,</v>
          </cell>
          <cell r="H112">
            <v>5.5E-2</v>
          </cell>
          <cell r="I112" t="e">
            <v>#N/A</v>
          </cell>
          <cell r="J112">
            <v>186</v>
          </cell>
          <cell r="K112">
            <v>-5</v>
          </cell>
          <cell r="L112">
            <v>80</v>
          </cell>
          <cell r="M112">
            <v>0</v>
          </cell>
          <cell r="N112">
            <v>0</v>
          </cell>
          <cell r="O112">
            <v>0</v>
          </cell>
          <cell r="W112">
            <v>36.200000000000003</v>
          </cell>
          <cell r="Y112">
            <v>13.922651933701657</v>
          </cell>
          <cell r="Z112">
            <v>11.712707182320441</v>
          </cell>
          <cell r="AD112">
            <v>0</v>
          </cell>
          <cell r="AE112">
            <v>39.4</v>
          </cell>
          <cell r="AF112">
            <v>38.200000000000003</v>
          </cell>
          <cell r="AG112">
            <v>38.4</v>
          </cell>
          <cell r="AH112">
            <v>45</v>
          </cell>
          <cell r="AI112" t="str">
            <v>увел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B113" t="str">
            <v>шт</v>
          </cell>
          <cell r="C113">
            <v>37</v>
          </cell>
          <cell r="D113">
            <v>572</v>
          </cell>
          <cell r="E113">
            <v>180</v>
          </cell>
          <cell r="F113">
            <v>371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195</v>
          </cell>
          <cell r="K113">
            <v>-15</v>
          </cell>
          <cell r="L113">
            <v>100</v>
          </cell>
          <cell r="M113">
            <v>0</v>
          </cell>
          <cell r="N113">
            <v>0</v>
          </cell>
          <cell r="O113">
            <v>0</v>
          </cell>
          <cell r="W113">
            <v>36</v>
          </cell>
          <cell r="Y113">
            <v>13.083333333333334</v>
          </cell>
          <cell r="Z113">
            <v>10.305555555555555</v>
          </cell>
          <cell r="AD113">
            <v>0</v>
          </cell>
          <cell r="AE113">
            <v>32.200000000000003</v>
          </cell>
          <cell r="AF113">
            <v>31.6</v>
          </cell>
          <cell r="AG113">
            <v>43.6</v>
          </cell>
          <cell r="AH113">
            <v>45</v>
          </cell>
          <cell r="AI113" t="str">
            <v>увел</v>
          </cell>
        </row>
        <row r="114">
          <cell r="A114" t="str">
            <v>БОНУС_307 Колбаса Сервелат Мясорубский с мелкорубленным окороком 0,35 кг срез ТМ Стародворье   Поком</v>
          </cell>
          <cell r="B114" t="str">
            <v>шт</v>
          </cell>
          <cell r="C114">
            <v>192</v>
          </cell>
          <cell r="D114">
            <v>706</v>
          </cell>
          <cell r="E114">
            <v>511</v>
          </cell>
          <cell r="F114">
            <v>386</v>
          </cell>
          <cell r="G114">
            <v>0</v>
          </cell>
          <cell r="H114">
            <v>0</v>
          </cell>
          <cell r="I114" t="e">
            <v>#N/A</v>
          </cell>
          <cell r="J114">
            <v>524</v>
          </cell>
          <cell r="K114">
            <v>-13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102.2</v>
          </cell>
          <cell r="Y114">
            <v>3.7769080234833656</v>
          </cell>
          <cell r="Z114">
            <v>3.7769080234833656</v>
          </cell>
          <cell r="AD114">
            <v>0</v>
          </cell>
          <cell r="AE114">
            <v>114.2</v>
          </cell>
          <cell r="AF114">
            <v>125.2</v>
          </cell>
          <cell r="AG114">
            <v>126.2</v>
          </cell>
          <cell r="AH114">
            <v>121</v>
          </cell>
          <cell r="AI114" t="e">
            <v>#N/A</v>
          </cell>
        </row>
        <row r="115">
          <cell r="A115" t="str">
            <v>БОНУС_319  Колбаса вареная Филейская ТМ Вязанка ТС Классическая, 0,45 кг. ПОКОМ</v>
          </cell>
          <cell r="B115" t="str">
            <v>шт</v>
          </cell>
          <cell r="C115">
            <v>-28</v>
          </cell>
          <cell r="D115">
            <v>2601</v>
          </cell>
          <cell r="E115">
            <v>2190</v>
          </cell>
          <cell r="F115">
            <v>311</v>
          </cell>
          <cell r="G115">
            <v>0</v>
          </cell>
          <cell r="H115">
            <v>0</v>
          </cell>
          <cell r="I115" t="e">
            <v>#N/A</v>
          </cell>
          <cell r="J115">
            <v>2248</v>
          </cell>
          <cell r="K115">
            <v>-58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438</v>
          </cell>
          <cell r="Y115">
            <v>0.71004566210045661</v>
          </cell>
          <cell r="Z115">
            <v>0.71004566210045661</v>
          </cell>
          <cell r="AD115">
            <v>0</v>
          </cell>
          <cell r="AE115">
            <v>432</v>
          </cell>
          <cell r="AF115">
            <v>465</v>
          </cell>
          <cell r="AG115">
            <v>482</v>
          </cell>
          <cell r="AH115">
            <v>540</v>
          </cell>
          <cell r="AI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21.06.2025 - 27.06.2025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11.891999999999999</v>
          </cell>
          <cell r="F7">
            <v>576.54499999999996</v>
          </cell>
        </row>
        <row r="8">
          <cell r="A8" t="str">
            <v xml:space="preserve"> 012  Колбаса Сервелат Столичный, Вязанка фиброуз в/у,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7.8019999999999996</v>
          </cell>
          <cell r="F9">
            <v>1530.451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12.102</v>
          </cell>
          <cell r="F10">
            <v>2601.3229999999999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1251</v>
          </cell>
          <cell r="F11">
            <v>4061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747</v>
          </cell>
          <cell r="F12">
            <v>5478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1298</v>
          </cell>
          <cell r="F13">
            <v>5837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283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9</v>
          </cell>
          <cell r="F16">
            <v>326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32</v>
          </cell>
          <cell r="F17">
            <v>1415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</v>
          </cell>
          <cell r="F18">
            <v>620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137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</v>
          </cell>
          <cell r="F20">
            <v>365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612</v>
          </cell>
        </row>
        <row r="22">
          <cell r="A22" t="str">
            <v xml:space="preserve"> 119  Паштет печеночный Гусь со вкусом гусиного мяса, 0,1 кг ПОКОМ</v>
          </cell>
          <cell r="F22">
            <v>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5</v>
          </cell>
          <cell r="F23">
            <v>505.49200000000002</v>
          </cell>
        </row>
        <row r="24">
          <cell r="A24" t="str">
            <v xml:space="preserve"> 201  Ветчина Нежная ТМ Особый рецепт, (2,5кг), ПОКОМ</v>
          </cell>
          <cell r="F24">
            <v>5783.9790000000003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350.29199999999997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</v>
          </cell>
          <cell r="F26">
            <v>1371.0070000000001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</v>
          </cell>
          <cell r="F27">
            <v>564.12400000000002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</v>
          </cell>
          <cell r="F28">
            <v>202.80099999999999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203.01300000000001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5.3</v>
          </cell>
          <cell r="F30">
            <v>522.447</v>
          </cell>
        </row>
        <row r="31">
          <cell r="A31" t="str">
            <v xml:space="preserve"> 247  Сардельки Нежные, ВЕС.  ПОКОМ</v>
          </cell>
          <cell r="D31">
            <v>2.6</v>
          </cell>
          <cell r="F31">
            <v>176.69900000000001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161.721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4</v>
          </cell>
          <cell r="F33">
            <v>1921.768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65.858000000000004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328.91199999999998</v>
          </cell>
        </row>
        <row r="36">
          <cell r="A36" t="str">
            <v xml:space="preserve"> 263  Шпикачки Стародворские, ВЕС.  ПОКОМ</v>
          </cell>
          <cell r="D36">
            <v>2.6</v>
          </cell>
          <cell r="F36">
            <v>118.654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8.0120000000000005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16.5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14.683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9</v>
          </cell>
          <cell r="F40">
            <v>1462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1003</v>
          </cell>
          <cell r="F41">
            <v>4665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1675</v>
          </cell>
          <cell r="F42">
            <v>6927</v>
          </cell>
        </row>
        <row r="43">
          <cell r="A43" t="str">
            <v xml:space="preserve"> 283  Сосиски Сочинки, ВЕС, ТМ Стародворье ПОКОМ</v>
          </cell>
          <cell r="D43">
            <v>5.2</v>
          </cell>
          <cell r="F43">
            <v>485.71899999999999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4</v>
          </cell>
          <cell r="F44">
            <v>648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17</v>
          </cell>
          <cell r="F45">
            <v>1201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0.8</v>
          </cell>
          <cell r="F46">
            <v>262.387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5</v>
          </cell>
          <cell r="F47">
            <v>1240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10</v>
          </cell>
          <cell r="F48">
            <v>2856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142.66499999999999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F50">
            <v>455.03100000000001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5</v>
          </cell>
          <cell r="F51">
            <v>1361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1937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1290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7.9</v>
          </cell>
          <cell r="F54">
            <v>265.57499999999999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5.2</v>
          </cell>
          <cell r="F55">
            <v>659.99900000000002</v>
          </cell>
        </row>
        <row r="56">
          <cell r="A56" t="str">
            <v xml:space="preserve"> 316  Колбаса Нежная ТМ Зареченские ВЕС  ПОКОМ</v>
          </cell>
          <cell r="F56">
            <v>34</v>
          </cell>
        </row>
        <row r="57">
          <cell r="A57" t="str">
            <v xml:space="preserve"> 318  Сосиски Датские ТМ Зареченские, ВЕС  ПОКОМ</v>
          </cell>
          <cell r="F57">
            <v>4529.46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1895</v>
          </cell>
          <cell r="F58">
            <v>4751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1036</v>
          </cell>
          <cell r="F59">
            <v>5820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12</v>
          </cell>
          <cell r="F60">
            <v>1375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</v>
          </cell>
          <cell r="F61">
            <v>347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371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</v>
          </cell>
          <cell r="F63">
            <v>1413.1659999999999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309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253.732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1222</v>
          </cell>
          <cell r="F66">
            <v>4458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14</v>
          </cell>
          <cell r="F67">
            <v>2998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F68">
            <v>504.58699999999999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246.262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2.6</v>
          </cell>
          <cell r="F70">
            <v>1224.576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0.8</v>
          </cell>
          <cell r="F71">
            <v>337.47899999999998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138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347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5</v>
          </cell>
          <cell r="F74">
            <v>576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160.404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950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941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816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4</v>
          </cell>
          <cell r="F79">
            <v>933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516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275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661</v>
          </cell>
          <cell r="F82">
            <v>6221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1167</v>
          </cell>
          <cell r="F83">
            <v>8877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11</v>
          </cell>
          <cell r="F84">
            <v>538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10.8</v>
          </cell>
          <cell r="F85">
            <v>628.625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364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76.66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8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17</v>
          </cell>
          <cell r="F89">
            <v>806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</v>
          </cell>
          <cell r="F90">
            <v>387</v>
          </cell>
        </row>
        <row r="91">
          <cell r="A91" t="str">
            <v xml:space="preserve"> 449  Колбаса Дугушка Стародворская ВЕС ТС Дугушка ПОКОМ</v>
          </cell>
          <cell r="F91">
            <v>540.71199999999999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15</v>
          </cell>
          <cell r="F92">
            <v>5151.2439999999997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</v>
          </cell>
          <cell r="F93">
            <v>5900.5330000000004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25.001999999999999</v>
          </cell>
          <cell r="F94">
            <v>9177.2309999999998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232.94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</v>
          </cell>
          <cell r="F96">
            <v>148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26.751999999999999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13</v>
          </cell>
          <cell r="F98">
            <v>1327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13</v>
          </cell>
          <cell r="F99">
            <v>814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39</v>
          </cell>
          <cell r="F100">
            <v>1098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13</v>
          </cell>
          <cell r="F101">
            <v>741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3.95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4</v>
          </cell>
          <cell r="F103">
            <v>15</v>
          </cell>
        </row>
        <row r="104">
          <cell r="A104" t="str">
            <v xml:space="preserve"> 519  Грудинка 0,12 кг нарезка ТМ Стародворье  ПОКОМ</v>
          </cell>
          <cell r="F104">
            <v>131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3</v>
          </cell>
          <cell r="F105">
            <v>103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8</v>
          </cell>
          <cell r="F106">
            <v>98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3</v>
          </cell>
          <cell r="F107">
            <v>207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3</v>
          </cell>
          <cell r="F108">
            <v>247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171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174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1</v>
          </cell>
          <cell r="F111">
            <v>187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10</v>
          </cell>
          <cell r="F112">
            <v>10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19.2</v>
          </cell>
          <cell r="F113">
            <v>19.2</v>
          </cell>
        </row>
        <row r="114">
          <cell r="A114" t="str">
            <v>0447 Сыр Голландский 45% Нарезка 125г ТМ Папа может ОСТАНКИНО</v>
          </cell>
          <cell r="D114">
            <v>49</v>
          </cell>
          <cell r="F114">
            <v>49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85</v>
          </cell>
          <cell r="F115">
            <v>85</v>
          </cell>
        </row>
        <row r="116">
          <cell r="A116" t="str">
            <v>2504 Сыр Бурмакинский халуми ВЕС  ОСТАНКИНО</v>
          </cell>
          <cell r="D116">
            <v>1.8</v>
          </cell>
          <cell r="F116">
            <v>1.8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39.5</v>
          </cell>
          <cell r="F117">
            <v>39.5</v>
          </cell>
        </row>
        <row r="118">
          <cell r="A118" t="str">
            <v>3215 ВЕТЧ.МЯСНАЯ Папа может п/о 0.4кг 8шт.    ОСТАНКИНО</v>
          </cell>
          <cell r="D118">
            <v>713</v>
          </cell>
          <cell r="F118">
            <v>713</v>
          </cell>
        </row>
        <row r="119">
          <cell r="A119" t="str">
            <v>3684 ПРЕСИЖН с/к в/у 1/250 8шт.   ОСТАНКИНО</v>
          </cell>
          <cell r="D119">
            <v>69</v>
          </cell>
          <cell r="F119">
            <v>69</v>
          </cell>
        </row>
        <row r="120">
          <cell r="A120" t="str">
            <v>3798 Сыч/Прод Коровино Российский 50% 200г СЗМЖ  ОСТАНКИНО</v>
          </cell>
          <cell r="D120">
            <v>379</v>
          </cell>
          <cell r="F120">
            <v>379</v>
          </cell>
        </row>
        <row r="121">
          <cell r="A121" t="str">
            <v>3804 Сыч/Прод Коровино Тильзитер 50% 200г СЗМЖ  ОСТАНКИНО</v>
          </cell>
          <cell r="D121">
            <v>278</v>
          </cell>
          <cell r="F121">
            <v>278</v>
          </cell>
        </row>
        <row r="122">
          <cell r="A122" t="str">
            <v>3811 Сыч/Прод Коровино Российский Оригин 50% ВЕС (5 кг)  ОСТАНКИНО</v>
          </cell>
          <cell r="D122">
            <v>233.2</v>
          </cell>
          <cell r="F122">
            <v>233.2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116.3</v>
          </cell>
          <cell r="F123">
            <v>116.3</v>
          </cell>
        </row>
        <row r="124">
          <cell r="A124" t="str">
            <v>4063 МЯСНАЯ Папа может вар п/о_Л   ОСТАНКИНО</v>
          </cell>
          <cell r="D124">
            <v>1769.35</v>
          </cell>
          <cell r="F124">
            <v>1769.35</v>
          </cell>
        </row>
        <row r="125">
          <cell r="A125" t="str">
            <v>4117 ЭКСТРА Папа может с/к в/у_Л   ОСТАНКИНО</v>
          </cell>
          <cell r="D125">
            <v>44.5</v>
          </cell>
          <cell r="F125">
            <v>44.5</v>
          </cell>
        </row>
        <row r="126">
          <cell r="A126" t="str">
            <v>4163 Сыр Боккончини копченый 40% 100 гр.  ОСТАНКИНО</v>
          </cell>
          <cell r="D126">
            <v>147</v>
          </cell>
          <cell r="F126">
            <v>149</v>
          </cell>
        </row>
        <row r="127">
          <cell r="A127" t="str">
            <v>4170 Сыр Скаморца свежий 40% 100 гр.  ОСТАНКИНО</v>
          </cell>
          <cell r="D127">
            <v>168</v>
          </cell>
          <cell r="F127">
            <v>168</v>
          </cell>
        </row>
        <row r="128">
          <cell r="A128" t="str">
            <v>4187 Сыр Чечил свежий 45% 100г/6шт ТМ Папа Может  ОСТАНКИНО</v>
          </cell>
          <cell r="D128">
            <v>192</v>
          </cell>
          <cell r="F128">
            <v>194</v>
          </cell>
        </row>
        <row r="129">
          <cell r="A129" t="str">
            <v>4194 Сыр рассольный жирный Чечил копченый 45% 100 гр  ОСТАНКИНО</v>
          </cell>
          <cell r="D129">
            <v>1</v>
          </cell>
          <cell r="F129">
            <v>1</v>
          </cell>
        </row>
        <row r="130">
          <cell r="A130" t="str">
            <v>4194 Сыр Чечил копченый 43% 100г/6шт ТМ Папа Может  ОСТАНКИНО</v>
          </cell>
          <cell r="D130">
            <v>163</v>
          </cell>
          <cell r="F130">
            <v>165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131.69999999999999</v>
          </cell>
          <cell r="F131">
            <v>131.69999999999999</v>
          </cell>
        </row>
        <row r="132">
          <cell r="A132" t="str">
            <v>4813 ФИЛЕЙНАЯ Папа может вар п/о_Л   ОСТАНКИНО</v>
          </cell>
          <cell r="D132">
            <v>494.55</v>
          </cell>
          <cell r="F132">
            <v>494.55</v>
          </cell>
        </row>
        <row r="133">
          <cell r="A133" t="str">
            <v>4819 Сыр "Пармезан" 40% кусок 180 гр  ОСТАНКИНО</v>
          </cell>
          <cell r="D133">
            <v>106</v>
          </cell>
          <cell r="F133">
            <v>106</v>
          </cell>
        </row>
        <row r="134">
          <cell r="A134" t="str">
            <v>4903 Сыр Перлини 40% 100гр (8шт)  ОСТАНКИНО</v>
          </cell>
          <cell r="D134">
            <v>50</v>
          </cell>
          <cell r="F134">
            <v>50</v>
          </cell>
        </row>
        <row r="135">
          <cell r="A135" t="str">
            <v>4910 Сыр Перлини копченый 40% 100гр (8шт)  ОСТАНКИНО</v>
          </cell>
          <cell r="D135">
            <v>46</v>
          </cell>
          <cell r="F135">
            <v>48</v>
          </cell>
        </row>
        <row r="136">
          <cell r="A136" t="str">
            <v>4927 Сыр Перлини со вкусом Васаби 40% 100гр (8шт)  ОСТАНКИНО</v>
          </cell>
          <cell r="D136">
            <v>61</v>
          </cell>
          <cell r="F136">
            <v>61</v>
          </cell>
        </row>
        <row r="137">
          <cell r="A137" t="str">
            <v>4993 САЛЯМИ ИТАЛЬЯНСКАЯ с/к в/у 1/250*8_120c ОСТАНКИНО</v>
          </cell>
          <cell r="D137">
            <v>426</v>
          </cell>
          <cell r="F137">
            <v>426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36.799999999999997</v>
          </cell>
          <cell r="F138">
            <v>36.799999999999997</v>
          </cell>
        </row>
        <row r="139">
          <cell r="A139" t="str">
            <v>5235 Сыр полутвердый "Голландский" 45%, брус ВЕС  ОСТАНКИНО</v>
          </cell>
          <cell r="D139">
            <v>33.5</v>
          </cell>
          <cell r="F139">
            <v>33.5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13.5</v>
          </cell>
          <cell r="F140">
            <v>13.5</v>
          </cell>
        </row>
        <row r="141">
          <cell r="A141" t="str">
            <v>5246 ДОКТОРСКАЯ ПРЕМИУМ вар б/о мгс_30с ОСТАНКИНО</v>
          </cell>
          <cell r="D141">
            <v>84.1</v>
          </cell>
          <cell r="F141">
            <v>84.1</v>
          </cell>
        </row>
        <row r="142">
          <cell r="A142" t="str">
            <v>5247 РУССКАЯ ПРЕМИУМ вар б/о мгс_30с ОСТАНКИНО</v>
          </cell>
          <cell r="D142">
            <v>58.7</v>
          </cell>
          <cell r="F142">
            <v>58.7</v>
          </cell>
        </row>
        <row r="143">
          <cell r="A143" t="str">
            <v>5259 Сыр полутвердый "Тильзитер" 45%, ВЕС брус ТМ "Папа может"  ОСТАНКИНО</v>
          </cell>
          <cell r="D143">
            <v>4</v>
          </cell>
          <cell r="F143">
            <v>4</v>
          </cell>
        </row>
        <row r="144">
          <cell r="A144" t="str">
            <v>5483 ЭКСТРА Папа может с/к в/у 1/250 8шт.   ОСТАНКИНО</v>
          </cell>
          <cell r="D144">
            <v>849</v>
          </cell>
          <cell r="F144">
            <v>849</v>
          </cell>
        </row>
        <row r="145">
          <cell r="A145" t="str">
            <v>5544 Сервелат Финский в/к в/у_45с НОВАЯ ОСТАНКИНО</v>
          </cell>
          <cell r="D145">
            <v>1092.357</v>
          </cell>
          <cell r="F145">
            <v>1092.357</v>
          </cell>
        </row>
        <row r="146">
          <cell r="A146" t="str">
            <v>5679 САЛЯМИ ИТАЛЬЯНСКАЯ с/к в/у 1/150_60с ОСТАНКИНО</v>
          </cell>
          <cell r="D146">
            <v>368</v>
          </cell>
          <cell r="F146">
            <v>368</v>
          </cell>
        </row>
        <row r="147">
          <cell r="A147" t="str">
            <v>5682 САЛЯМИ МЕЛКОЗЕРНЕНАЯ с/к в/у 1/120_60с   ОСТАНКИНО</v>
          </cell>
          <cell r="D147">
            <v>2813</v>
          </cell>
          <cell r="F147">
            <v>2813</v>
          </cell>
        </row>
        <row r="148">
          <cell r="A148" t="str">
            <v>5706 АРОМАТНАЯ Папа может с/к в/у 1/250 8шт.  ОСТАНКИНО</v>
          </cell>
          <cell r="D148">
            <v>783</v>
          </cell>
          <cell r="F148">
            <v>783</v>
          </cell>
        </row>
        <row r="149">
          <cell r="A149" t="str">
            <v>5708 ПОСОЛЬСКАЯ Папа может с/к в/у ОСТАНКИНО</v>
          </cell>
          <cell r="D149">
            <v>63.3</v>
          </cell>
          <cell r="F149">
            <v>63.3</v>
          </cell>
        </row>
        <row r="150">
          <cell r="A150" t="str">
            <v>5851 ЭКСТРА Папа может вар п/о   ОСТАНКИНО</v>
          </cell>
          <cell r="D150">
            <v>260.3</v>
          </cell>
          <cell r="F150">
            <v>260.3</v>
          </cell>
        </row>
        <row r="151">
          <cell r="A151" t="str">
            <v>5931 ОХОТНИЧЬЯ Папа может с/к в/у 1/220 8шт.   ОСТАНКИНО</v>
          </cell>
          <cell r="D151">
            <v>1210</v>
          </cell>
          <cell r="F151">
            <v>1210</v>
          </cell>
        </row>
        <row r="152">
          <cell r="A152" t="str">
            <v>5992 ВРЕМЯ ОКРОШКИ Папа может вар п/о 0.4кг   ОСТАНКИНО</v>
          </cell>
          <cell r="D152">
            <v>1612</v>
          </cell>
          <cell r="F152">
            <v>1612</v>
          </cell>
        </row>
        <row r="153">
          <cell r="A153" t="str">
            <v>6004 РАГУ СВИНОЕ 1кг 8шт.зам_120с ОСТАНКИНО</v>
          </cell>
          <cell r="D153">
            <v>58</v>
          </cell>
          <cell r="F153">
            <v>58</v>
          </cell>
        </row>
        <row r="154">
          <cell r="A154" t="str">
            <v>6158 ВРЕМЯ ОЛИВЬЕ Папа может вар п/о 0.4кг   ОСТАНКИНО</v>
          </cell>
          <cell r="D154">
            <v>1</v>
          </cell>
          <cell r="F154">
            <v>1</v>
          </cell>
        </row>
        <row r="155">
          <cell r="A155" t="str">
            <v>6221 НЕАПОЛИТАНСКИЙ ДУЭТ с/к с/н мгс 1/90  ОСТАНКИНО</v>
          </cell>
          <cell r="D155">
            <v>454</v>
          </cell>
          <cell r="F155">
            <v>454</v>
          </cell>
        </row>
        <row r="156">
          <cell r="A156" t="str">
            <v>6228 МЯСНОЕ АССОРТИ к/з с/н мгс 1/90 10шт.  ОСТАНКИНО</v>
          </cell>
          <cell r="D156">
            <v>509</v>
          </cell>
          <cell r="F156">
            <v>509</v>
          </cell>
        </row>
        <row r="157">
          <cell r="A157" t="str">
            <v>6247 ДОМАШНЯЯ Папа может вар п/о 0,4кг 8шт.  ОСТАНКИНО</v>
          </cell>
          <cell r="D157">
            <v>146</v>
          </cell>
          <cell r="F157">
            <v>146</v>
          </cell>
        </row>
        <row r="158">
          <cell r="A158" t="str">
            <v>6268 ГОВЯЖЬЯ Папа может вар п/о 0,4кг 8 шт.  ОСТАНКИНО</v>
          </cell>
          <cell r="D158">
            <v>514</v>
          </cell>
          <cell r="F158">
            <v>514</v>
          </cell>
        </row>
        <row r="159">
          <cell r="A159" t="str">
            <v>6279 КОРЕЙКА ПО-ОСТ.к/в в/с с/н в/у 1/150_45с  ОСТАНКИНО</v>
          </cell>
          <cell r="D159">
            <v>483</v>
          </cell>
          <cell r="F159">
            <v>483</v>
          </cell>
        </row>
        <row r="160">
          <cell r="A160" t="str">
            <v>6303 МЯСНЫЕ Папа может сос п/о мгс 1.5*3  ОСТАНКИНО</v>
          </cell>
          <cell r="D160">
            <v>525.5</v>
          </cell>
          <cell r="F160">
            <v>525.5</v>
          </cell>
        </row>
        <row r="161">
          <cell r="A161" t="str">
            <v>6324 ДОКТОРСКАЯ ГОСТ вар п/о 0.4кг 8шт.  ОСТАНКИНО</v>
          </cell>
          <cell r="D161">
            <v>65</v>
          </cell>
          <cell r="F161">
            <v>65</v>
          </cell>
        </row>
        <row r="162">
          <cell r="A162" t="str">
            <v>6325 ДОКТОРСКАЯ ПРЕМИУМ вар п/о 0.4кг 8шт.  ОСТАНКИНО</v>
          </cell>
          <cell r="D162">
            <v>2319</v>
          </cell>
          <cell r="F162">
            <v>2319</v>
          </cell>
        </row>
        <row r="163">
          <cell r="A163" t="str">
            <v>6333 МЯСНАЯ Папа может вар п/о 0.4кг 8шт.  ОСТАНКИНО</v>
          </cell>
          <cell r="D163">
            <v>4678</v>
          </cell>
          <cell r="F163">
            <v>4678</v>
          </cell>
        </row>
        <row r="164">
          <cell r="A164" t="str">
            <v>6340 ДОМАШНИЙ РЕЦЕПТ Коровино 0.5кг 8шт.  ОСТАНКИНО</v>
          </cell>
          <cell r="D164">
            <v>375</v>
          </cell>
          <cell r="F164">
            <v>375</v>
          </cell>
        </row>
        <row r="165">
          <cell r="A165" t="str">
            <v>6353 ЭКСТРА Папа может вар п/о 0.4кг 8шт.  ОСТАНКИНО</v>
          </cell>
          <cell r="D165">
            <v>1997</v>
          </cell>
          <cell r="F165">
            <v>1997</v>
          </cell>
        </row>
        <row r="166">
          <cell r="A166" t="str">
            <v>6392 ФИЛЕЙНАЯ Папа может вар п/о 0.4кг. ОСТАНКИНО</v>
          </cell>
          <cell r="D166">
            <v>4273</v>
          </cell>
          <cell r="F166">
            <v>4273</v>
          </cell>
        </row>
        <row r="167">
          <cell r="A167" t="str">
            <v>6448 СВИНИНА МАДЕРА с/к с/н в/у 1/100 10шт.   ОСТАНКИНО</v>
          </cell>
          <cell r="D167">
            <v>220</v>
          </cell>
          <cell r="F167">
            <v>220</v>
          </cell>
        </row>
        <row r="168">
          <cell r="A168" t="str">
            <v>6453 ЭКСТРА Папа может с/к с/н в/у 1/100 14шт.   ОСТАНКИНО</v>
          </cell>
          <cell r="D168">
            <v>2549</v>
          </cell>
          <cell r="F168">
            <v>2549</v>
          </cell>
        </row>
        <row r="169">
          <cell r="A169" t="str">
            <v>6454 АРОМАТНАЯ с/к с/н в/у 1/100 14шт.  ОСТАНКИНО</v>
          </cell>
          <cell r="D169">
            <v>2177</v>
          </cell>
          <cell r="F169">
            <v>2177</v>
          </cell>
        </row>
        <row r="170">
          <cell r="A170" t="str">
            <v>6459 СЕРВЕЛАТ ШВЕЙЦАРСК. в/к с/н в/у 1/100*10  ОСТАНКИНО</v>
          </cell>
          <cell r="D170">
            <v>801</v>
          </cell>
          <cell r="F170">
            <v>801</v>
          </cell>
        </row>
        <row r="171">
          <cell r="A171" t="str">
            <v>6470 ВЕТЧ.МРАМОРНАЯ в/у_45с  ОСТАНКИНО</v>
          </cell>
          <cell r="D171">
            <v>52</v>
          </cell>
          <cell r="F171">
            <v>52</v>
          </cell>
        </row>
        <row r="172">
          <cell r="A172" t="str">
            <v>6495 ВЕТЧ.МРАМОРНАЯ в/у срез 0.3кг 6шт_45с  ОСТАНКИНО</v>
          </cell>
          <cell r="D172">
            <v>322</v>
          </cell>
          <cell r="F172">
            <v>322</v>
          </cell>
        </row>
        <row r="173">
          <cell r="A173" t="str">
            <v>6527 ШПИКАЧКИ СОЧНЫЕ ПМ сар б/о мгс 1*3 45с ОСТАНКИНО</v>
          </cell>
          <cell r="D173">
            <v>469</v>
          </cell>
          <cell r="F173">
            <v>469</v>
          </cell>
        </row>
        <row r="174">
          <cell r="A174" t="str">
            <v>6528 ШПИКАЧКИ СОЧНЫЕ ПМ сар б/о мгс 0.4кг 45с  ОСТАНКИНО</v>
          </cell>
          <cell r="D174">
            <v>70</v>
          </cell>
          <cell r="F174">
            <v>70</v>
          </cell>
        </row>
        <row r="175">
          <cell r="A175" t="str">
            <v>6586 МРАМОРНАЯ И БАЛЫКОВАЯ в/к с/н мгс 1/90 ОСТАНКИНО</v>
          </cell>
          <cell r="D175">
            <v>170</v>
          </cell>
          <cell r="F175">
            <v>170</v>
          </cell>
        </row>
        <row r="176">
          <cell r="A176" t="str">
            <v>6609 С ГОВЯДИНОЙ ПМ сар б/о мгс 0.4кг_45с ОСТАНКИНО</v>
          </cell>
          <cell r="D176">
            <v>92</v>
          </cell>
          <cell r="F176">
            <v>92</v>
          </cell>
        </row>
        <row r="177">
          <cell r="A177" t="str">
            <v>6616 МОЛОЧНЫЕ КЛАССИЧЕСКИЕ сос п/о в/у 0.3кг  ОСТАНКИНО</v>
          </cell>
          <cell r="D177">
            <v>3027</v>
          </cell>
          <cell r="F177">
            <v>3027</v>
          </cell>
        </row>
        <row r="178">
          <cell r="A178" t="str">
            <v>6697 СЕРВЕЛАТ ФИНСКИЙ ПМ в/к в/у 0,35кг 8шт.  ОСТАНКИНО</v>
          </cell>
          <cell r="D178">
            <v>5552</v>
          </cell>
          <cell r="F178">
            <v>5552</v>
          </cell>
        </row>
        <row r="179">
          <cell r="A179" t="str">
            <v>6713 СОЧНЫЙ ГРИЛЬ ПМ сос п/о мгс 0.41кг 8шт.  ОСТАНКИНО</v>
          </cell>
          <cell r="D179">
            <v>2811</v>
          </cell>
          <cell r="F179">
            <v>2811</v>
          </cell>
        </row>
        <row r="180">
          <cell r="A180" t="str">
            <v>6724 МОЛОЧНЫЕ ПМ сос п/о мгс 0.41кг 10шт.  ОСТАНКИНО</v>
          </cell>
          <cell r="D180">
            <v>873</v>
          </cell>
          <cell r="F180">
            <v>873</v>
          </cell>
        </row>
        <row r="181">
          <cell r="A181" t="str">
            <v>6765 РУБЛЕНЫЕ сос ц/о мгс 0.36кг 6шт.  ОСТАНКИНО</v>
          </cell>
          <cell r="D181">
            <v>646</v>
          </cell>
          <cell r="F181">
            <v>646</v>
          </cell>
        </row>
        <row r="182">
          <cell r="A182" t="str">
            <v>6785 ВЕНСКАЯ САЛЯМИ п/к в/у 0.33кг 8шт.  ОСТАНКИНО</v>
          </cell>
          <cell r="D182">
            <v>224</v>
          </cell>
          <cell r="F182">
            <v>224</v>
          </cell>
        </row>
        <row r="183">
          <cell r="A183" t="str">
            <v>6787 СЕРВЕЛАТ КРЕМЛЕВСКИЙ в/к в/у 0,33кг 8шт.  ОСТАНКИНО</v>
          </cell>
          <cell r="D183">
            <v>241</v>
          </cell>
          <cell r="F183">
            <v>241</v>
          </cell>
        </row>
        <row r="184">
          <cell r="A184" t="str">
            <v>6793 БАЛЫКОВАЯ в/к в/у 0,33кг 8шт.  ОСТАНКИНО</v>
          </cell>
          <cell r="D184">
            <v>481</v>
          </cell>
          <cell r="F184">
            <v>481</v>
          </cell>
        </row>
        <row r="185">
          <cell r="A185" t="str">
            <v>6829 МОЛОЧНЫЕ КЛАССИЧЕСКИЕ сос п/о мгс 2*4_С  ОСТАНКИНО</v>
          </cell>
          <cell r="D185">
            <v>833.7</v>
          </cell>
          <cell r="F185">
            <v>833.7</v>
          </cell>
        </row>
        <row r="186">
          <cell r="A186" t="str">
            <v>6837 ФИЛЕЙНЫЕ Папа Может сос ц/о мгс 0.4кг  ОСТАНКИНО</v>
          </cell>
          <cell r="D186">
            <v>1313</v>
          </cell>
          <cell r="F186">
            <v>1313</v>
          </cell>
        </row>
        <row r="187">
          <cell r="A187" t="str">
            <v>6842 ДЫМОВИЦА ИЗ ОКОРОКА к/в мл/к в/у 0,3кг  ОСТАНКИНО</v>
          </cell>
          <cell r="D187">
            <v>35</v>
          </cell>
          <cell r="F187">
            <v>35</v>
          </cell>
        </row>
        <row r="188">
          <cell r="A188" t="str">
            <v>6861 ДОМАШНИЙ РЕЦЕПТ Коровино вар п/о  ОСТАНКИНО</v>
          </cell>
          <cell r="D188">
            <v>199.1</v>
          </cell>
          <cell r="F188">
            <v>199.1</v>
          </cell>
        </row>
        <row r="189">
          <cell r="A189" t="str">
            <v>6866 ВЕТЧ.НЕЖНАЯ Коровино п/о_Маяк  ОСТАНКИНО</v>
          </cell>
          <cell r="D189">
            <v>252.6</v>
          </cell>
          <cell r="F189">
            <v>252.6</v>
          </cell>
        </row>
        <row r="190">
          <cell r="A190" t="str">
            <v>6872 ШАШЛЫК ИЗ СВИНИНЫ зам. ВЕС ОСТАНКИНО</v>
          </cell>
          <cell r="D190">
            <v>4</v>
          </cell>
          <cell r="F190">
            <v>4</v>
          </cell>
        </row>
        <row r="191">
          <cell r="A191" t="str">
            <v>7001 КЛАССИЧЕСКИЕ Папа может сар б/о мгс 1*3  ОСТАНКИНО</v>
          </cell>
          <cell r="D191">
            <v>251.3</v>
          </cell>
          <cell r="F191">
            <v>251.3</v>
          </cell>
        </row>
        <row r="192">
          <cell r="A192" t="str">
            <v>7038 С ГОВЯДИНОЙ ПМ сос п/о мгс 1.5*4  ОСТАНКИНО</v>
          </cell>
          <cell r="D192">
            <v>116.1</v>
          </cell>
          <cell r="F192">
            <v>116.1</v>
          </cell>
        </row>
        <row r="193">
          <cell r="A193" t="str">
            <v>7040 С ИНДЕЙКОЙ ПМ сос ц/о в/у 1/270 8шт.  ОСТАНКИНО</v>
          </cell>
          <cell r="D193">
            <v>159</v>
          </cell>
          <cell r="F193">
            <v>159</v>
          </cell>
        </row>
        <row r="194">
          <cell r="A194" t="str">
            <v>7059 ШПИКАЧКИ СОЧНЫЕ С БЕК. п/о мгс 0.3кг_60с  ОСТАНКИНО</v>
          </cell>
          <cell r="D194">
            <v>579</v>
          </cell>
          <cell r="F194">
            <v>579</v>
          </cell>
        </row>
        <row r="195">
          <cell r="A195" t="str">
            <v>7066 СОЧНЫЕ ПМ сос п/о мгс 0.41кг 10шт_50с  ОСТАНКИНО</v>
          </cell>
          <cell r="D195">
            <v>8807</v>
          </cell>
          <cell r="F195">
            <v>8807</v>
          </cell>
        </row>
        <row r="196">
          <cell r="A196" t="str">
            <v>7070 СОЧНЫЕ ПМ сос п/о мгс 1.5*4_А_50с  ОСТАНКИНО</v>
          </cell>
          <cell r="D196">
            <v>4485.6000000000004</v>
          </cell>
          <cell r="F196">
            <v>4485.6000000000004</v>
          </cell>
        </row>
        <row r="197">
          <cell r="A197" t="str">
            <v>7073 МОЛОЧ.ПРЕМИУМ ПМ сос п/о в/у 1/350_50с  ОСТАНКИНО</v>
          </cell>
          <cell r="D197">
            <v>2403</v>
          </cell>
          <cell r="F197">
            <v>2403</v>
          </cell>
        </row>
        <row r="198">
          <cell r="A198" t="str">
            <v>7074 МОЛОЧ.ПРЕМИУМ ПМ сос п/о мгс 0.6кг_50с  ОСТАНКИНО</v>
          </cell>
          <cell r="D198">
            <v>127</v>
          </cell>
          <cell r="F198">
            <v>127</v>
          </cell>
        </row>
        <row r="199">
          <cell r="A199" t="str">
            <v>7075 МОЛОЧ.ПРЕМИУМ ПМ сос п/о мгс 1.5*4_О_50с  ОСТАНКИНО</v>
          </cell>
          <cell r="D199">
            <v>110.1</v>
          </cell>
          <cell r="F199">
            <v>110.1</v>
          </cell>
        </row>
        <row r="200">
          <cell r="A200" t="str">
            <v>7077 МЯСНЫЕ С ГОВЯД.ПМ сос п/о мгс 0.4кг_50с  ОСТАНКИНО</v>
          </cell>
          <cell r="D200">
            <v>1788</v>
          </cell>
          <cell r="F200">
            <v>1788</v>
          </cell>
        </row>
        <row r="201">
          <cell r="A201" t="str">
            <v>7080 СЛИВОЧНЫЕ ПМ сос п/о мгс 0.41кг 10шт. 50с  ОСТАНКИНО</v>
          </cell>
          <cell r="D201">
            <v>4095</v>
          </cell>
          <cell r="F201">
            <v>4095</v>
          </cell>
        </row>
        <row r="202">
          <cell r="A202" t="str">
            <v>7082 СЛИВОЧНЫЕ ПМ сос п/о мгс 1.5*4_50с  ОСТАНКИНО</v>
          </cell>
          <cell r="D202">
            <v>187.1</v>
          </cell>
          <cell r="F202">
            <v>187.1</v>
          </cell>
        </row>
        <row r="203">
          <cell r="A203" t="str">
            <v>7087 ШПИК С ЧЕСНОК.И ПЕРЦЕМ к/в в/у 0.3кг_50с  ОСТАНКИНО</v>
          </cell>
          <cell r="D203">
            <v>160</v>
          </cell>
          <cell r="F203">
            <v>160</v>
          </cell>
        </row>
        <row r="204">
          <cell r="A204" t="str">
            <v>7090 СВИНИНА ПО-ДОМ. к/в мл/к в/у 0.3кг_50с  ОСТАНКИНО</v>
          </cell>
          <cell r="D204">
            <v>822</v>
          </cell>
          <cell r="F204">
            <v>822</v>
          </cell>
        </row>
        <row r="205">
          <cell r="A205" t="str">
            <v>7092 БЕКОН Папа может с/к с/н в/у 1/140_50с  ОСТАНКИНО</v>
          </cell>
          <cell r="D205">
            <v>1044</v>
          </cell>
          <cell r="F205">
            <v>1044</v>
          </cell>
        </row>
        <row r="206">
          <cell r="A206" t="str">
            <v>7105 МИЛАНО с/к с/н мгс 1/90 12шт.  ОСТАНКИНО</v>
          </cell>
          <cell r="D206">
            <v>36</v>
          </cell>
          <cell r="F206">
            <v>36</v>
          </cell>
        </row>
        <row r="207">
          <cell r="A207" t="str">
            <v>7106 ТОСКАНО с/к с/н мгс 1/90 12шт.  ОСТАНКИНО</v>
          </cell>
          <cell r="D207">
            <v>217</v>
          </cell>
          <cell r="F207">
            <v>217</v>
          </cell>
        </row>
        <row r="208">
          <cell r="A208" t="str">
            <v>7107 САН-РЕМО с/в с/н мгс 1/90 12шт.  ОСТАНКИНО</v>
          </cell>
          <cell r="D208">
            <v>100</v>
          </cell>
          <cell r="F208">
            <v>100</v>
          </cell>
        </row>
        <row r="209">
          <cell r="A209" t="str">
            <v>7131 БАЛЫКОВАЯ в/к в/у 0,84кг ВЕС ОСТАНКИНО</v>
          </cell>
          <cell r="D209">
            <v>2.5</v>
          </cell>
          <cell r="F209">
            <v>2.5</v>
          </cell>
        </row>
        <row r="210">
          <cell r="A210" t="str">
            <v>7143 БРАУНШВЕЙГСКАЯ ГОСТ с/к в/у 1/220 8шт. ОСТАНКИНО</v>
          </cell>
          <cell r="D210">
            <v>26</v>
          </cell>
          <cell r="F210">
            <v>26</v>
          </cell>
        </row>
        <row r="211">
          <cell r="A211" t="str">
            <v>7147 САЛЬЧИЧОН Останкино с/к в/у 1/220 8шт.  ОСТАНКИНО</v>
          </cell>
          <cell r="D211">
            <v>147</v>
          </cell>
          <cell r="F211">
            <v>147</v>
          </cell>
        </row>
        <row r="212">
          <cell r="A212" t="str">
            <v>7149 БАЛЫКОВАЯ Коровино п/к в/у 0.84кг_50с  ОСТАНКИНО</v>
          </cell>
          <cell r="D212">
            <v>36</v>
          </cell>
          <cell r="F212">
            <v>36</v>
          </cell>
        </row>
        <row r="213">
          <cell r="A213" t="str">
            <v>7150 САЛЬЧИЧОН Папа может с/к в/у ОСТАНКИНО</v>
          </cell>
          <cell r="D213">
            <v>8</v>
          </cell>
          <cell r="F213">
            <v>8</v>
          </cell>
        </row>
        <row r="214">
          <cell r="A214" t="str">
            <v>7154 СЕРВЕЛАТ ЗЕРНИСТЫЙ ПМ в/к в/у 0.35кг_50с  ОСТАНКИНО</v>
          </cell>
          <cell r="D214">
            <v>3576</v>
          </cell>
          <cell r="F214">
            <v>3576</v>
          </cell>
        </row>
        <row r="215">
          <cell r="A215" t="str">
            <v>7166 СЕРВЕЛТ ОХОТНИЧИЙ ПМ в/к в/у_50с  ОСТАНКИНО</v>
          </cell>
          <cell r="D215">
            <v>489.40699999999998</v>
          </cell>
          <cell r="F215">
            <v>489.40699999999998</v>
          </cell>
        </row>
        <row r="216">
          <cell r="A216" t="str">
            <v>7169 СЕРВЕЛАТ ОХОТНИЧИЙ ПМ в/к в/у 0.35кг_50с  ОСТАНКИНО</v>
          </cell>
          <cell r="D216">
            <v>3820</v>
          </cell>
          <cell r="F216">
            <v>3820</v>
          </cell>
        </row>
        <row r="217">
          <cell r="A217" t="str">
            <v>7187 ГРУДИНКА ПРЕМИУМ к/в мл/к в/у 0,3кг_50с ОСТАНКИНО</v>
          </cell>
          <cell r="D217">
            <v>642</v>
          </cell>
          <cell r="F217">
            <v>642</v>
          </cell>
        </row>
        <row r="218">
          <cell r="A218" t="str">
            <v>7227 САЛЯМИ ФИНСКАЯ Папа может с/к в/у 1/180  ОСТАНКИНО</v>
          </cell>
          <cell r="D218">
            <v>4</v>
          </cell>
          <cell r="F218">
            <v>4</v>
          </cell>
        </row>
        <row r="219">
          <cell r="A219" t="str">
            <v>7229 САЛЬЧИЧОН Останкино с/к в/у 1/180 ОСТАНКИНО</v>
          </cell>
          <cell r="D219">
            <v>3</v>
          </cell>
          <cell r="F219">
            <v>3</v>
          </cell>
        </row>
        <row r="220">
          <cell r="A220" t="str">
            <v>7231 КЛАССИЧЕСКАЯ ПМ вар п/о 0,3кг 8шт_209к ОСТАНКИНО</v>
          </cell>
          <cell r="D220">
            <v>1693</v>
          </cell>
          <cell r="F220">
            <v>1693</v>
          </cell>
        </row>
        <row r="221">
          <cell r="A221" t="str">
            <v>7232 БОЯNСКАЯ ПМ п/к в/у 0,28кг 8шт_209к ОСТАНКИНО</v>
          </cell>
          <cell r="D221">
            <v>1730</v>
          </cell>
          <cell r="F221">
            <v>1730</v>
          </cell>
        </row>
        <row r="222">
          <cell r="A222" t="str">
            <v>7234 ФИЛЕЙНЫЕ ПМ сос ц/о в/у 1/495 8шт.  ОСТАНКИНО</v>
          </cell>
          <cell r="D222">
            <v>4</v>
          </cell>
          <cell r="F222">
            <v>4</v>
          </cell>
        </row>
        <row r="223">
          <cell r="A223" t="str">
            <v>7235 ВЕТЧ.КЛАССИЧЕСКАЯ ПМ п/о 0,35кг 8шт_209к ОСТАНКИНО</v>
          </cell>
          <cell r="D223">
            <v>44</v>
          </cell>
          <cell r="F223">
            <v>44</v>
          </cell>
        </row>
        <row r="224">
          <cell r="A224" t="str">
            <v>7236 СЕРВЕЛАТ КАРЕЛЬСКИЙ в/к в/у 0,28кг_209к ОСТАНКИНО</v>
          </cell>
          <cell r="D224">
            <v>3512</v>
          </cell>
          <cell r="F224">
            <v>3512</v>
          </cell>
        </row>
        <row r="225">
          <cell r="A225" t="str">
            <v>7241 САЛЯМИ Папа может п/к в/у 0,28кг_209к ОСТАНКИНО</v>
          </cell>
          <cell r="D225">
            <v>813</v>
          </cell>
          <cell r="F225">
            <v>813</v>
          </cell>
        </row>
        <row r="226">
          <cell r="A226" t="str">
            <v>7244 ФИЛЕЙНЫЕ Папа может сос ц/о мгс 0,72*4 ОСТАНКИНО</v>
          </cell>
          <cell r="D226">
            <v>8.52</v>
          </cell>
          <cell r="F226">
            <v>8.52</v>
          </cell>
        </row>
        <row r="227">
          <cell r="A227" t="str">
            <v>7245 ВЕТЧ.ФИЛЕЙНАЯ ПМ п/о 0,4кг 8шт ОСТАНКИНО</v>
          </cell>
          <cell r="D227">
            <v>107</v>
          </cell>
          <cell r="F227">
            <v>107</v>
          </cell>
        </row>
        <row r="228">
          <cell r="A228" t="str">
            <v>7250 ТОМ ЯМ Папа Может сос п/о мгс 0,33кг 8 шт  ОСТАНКИНО</v>
          </cell>
          <cell r="D228">
            <v>13</v>
          </cell>
          <cell r="F228">
            <v>13</v>
          </cell>
        </row>
        <row r="229">
          <cell r="A229" t="str">
            <v>7276 СЛИВОЧНЫЕ ПМ сос п/о мгс 0,3кг 7шт ОСТАНКИНО</v>
          </cell>
          <cell r="D229">
            <v>131</v>
          </cell>
          <cell r="F229">
            <v>131</v>
          </cell>
        </row>
        <row r="230">
          <cell r="A230" t="str">
            <v>7284 ДЛЯ ДЕТЕЙ сос п/о мгс 0,33кг 6шт  ОСТАНКИНО</v>
          </cell>
          <cell r="D230">
            <v>244</v>
          </cell>
          <cell r="F230">
            <v>244</v>
          </cell>
        </row>
        <row r="231">
          <cell r="A231" t="str">
            <v>8377 Творожный Сыр 60% Сливочный  СТМ "ПапаМожет" - 140гр  ОСТАНКИНО</v>
          </cell>
          <cell r="D231">
            <v>237</v>
          </cell>
          <cell r="F231">
            <v>237</v>
          </cell>
        </row>
        <row r="232">
          <cell r="A232" t="str">
            <v>8391 Сыр творожный с зеленью 60% Папа может 140 гр.  ОСТАНКИНО</v>
          </cell>
          <cell r="D232">
            <v>90</v>
          </cell>
          <cell r="F232">
            <v>90</v>
          </cell>
        </row>
        <row r="233">
          <cell r="A233" t="str">
            <v>8398 Сыр ПАПА МОЖЕТ "Тильзитер" 45% 180 г  ОСТАНКИНО</v>
          </cell>
          <cell r="D233">
            <v>316</v>
          </cell>
          <cell r="F233">
            <v>316</v>
          </cell>
        </row>
        <row r="234">
          <cell r="A234" t="str">
            <v>8411 Сыр ПАПА МОЖЕТ "Гауда Голд" 45% 180 г  ОСТАНКИНО</v>
          </cell>
          <cell r="D234">
            <v>306</v>
          </cell>
          <cell r="F234">
            <v>307</v>
          </cell>
        </row>
        <row r="235">
          <cell r="A235" t="str">
            <v>8435 Сыр ПАПА МОЖЕТ "Российский традиционный" 45% 180 г  ОСТАНКИНО</v>
          </cell>
          <cell r="D235">
            <v>857</v>
          </cell>
          <cell r="F235">
            <v>858</v>
          </cell>
        </row>
        <row r="236">
          <cell r="A236" t="str">
            <v>8438 Плавленый Сыр 45% "С ветчиной" СТМ "ПапаМожет" 180гр  ОСТАНКИНО</v>
          </cell>
          <cell r="D236">
            <v>45</v>
          </cell>
          <cell r="F236">
            <v>45</v>
          </cell>
        </row>
        <row r="237">
          <cell r="A237" t="str">
            <v>8445 Плавленый Сыр 45% "С грибами" СТМ "ПапаМожет 180гр  ОСТАНКИНО</v>
          </cell>
          <cell r="D237">
            <v>37</v>
          </cell>
          <cell r="F237">
            <v>37</v>
          </cell>
        </row>
        <row r="238">
          <cell r="A238" t="str">
            <v>8452 Сыр колбасный копченый Папа Может 400 гр  ОСТАНКИНО</v>
          </cell>
          <cell r="D238">
            <v>13</v>
          </cell>
          <cell r="F238">
            <v>13</v>
          </cell>
        </row>
        <row r="239">
          <cell r="A239" t="str">
            <v>8459 Сыр ПАПА МОЖЕТ "Голландский традиционный" 45% 180 г  ОСТАНКИНО</v>
          </cell>
          <cell r="D239">
            <v>746</v>
          </cell>
          <cell r="F239">
            <v>747</v>
          </cell>
        </row>
        <row r="240">
          <cell r="A240" t="str">
            <v>8476 Продукт колбасный с сыром копченый Коровино 400 гр  ОСТАНКИНО</v>
          </cell>
          <cell r="D240">
            <v>12</v>
          </cell>
          <cell r="F240">
            <v>12</v>
          </cell>
        </row>
        <row r="241">
          <cell r="A241" t="str">
            <v>8572 Сыр Папа Может "Гауда Голд", 45% брусок ВЕС ОСТАНКИНО</v>
          </cell>
          <cell r="D241">
            <v>11.9</v>
          </cell>
          <cell r="F241">
            <v>11.9</v>
          </cell>
        </row>
        <row r="242">
          <cell r="A242" t="str">
            <v>8619 Сыр Папа Может "Тильзитер", 45% брусок ВЕС   ОСТАНКИНО</v>
          </cell>
          <cell r="D242">
            <v>29</v>
          </cell>
          <cell r="F242">
            <v>29</v>
          </cell>
        </row>
        <row r="243">
          <cell r="A243" t="str">
            <v>8674 Плавленый сыр "Шоколадный" 30% 180 гр ТМ "ПАПА МОЖЕТ"  ОСТАНКИНО</v>
          </cell>
          <cell r="D243">
            <v>16</v>
          </cell>
          <cell r="F243">
            <v>16</v>
          </cell>
        </row>
        <row r="244">
          <cell r="A244" t="str">
            <v>8681 Сыр плавленый Сливочный ж 45 % 180г ТМ Папа Может (16шт) ОСТАНКИНО</v>
          </cell>
          <cell r="D244">
            <v>86</v>
          </cell>
          <cell r="F244">
            <v>86</v>
          </cell>
        </row>
        <row r="245">
          <cell r="A245" t="str">
            <v>8831 Сыр ПАПА МОЖЕТ "Министерский" 180гр, 45 %  ОСТАНКИНО</v>
          </cell>
          <cell r="D245">
            <v>111</v>
          </cell>
          <cell r="F245">
            <v>111</v>
          </cell>
        </row>
        <row r="246">
          <cell r="A246" t="str">
            <v>8855 Сыр ПАПА МОЖЕТ "Папин завтрак" 180гр, 45 %  ОСТАНКИНО</v>
          </cell>
          <cell r="D246">
            <v>59</v>
          </cell>
          <cell r="F246">
            <v>59</v>
          </cell>
        </row>
        <row r="247">
          <cell r="A247" t="str">
            <v>Балык говяжий с/к "Эликатессе" 0,10 кг.шт. нарезка (лоток с ср.защ.атм.)  СПК</v>
          </cell>
          <cell r="D247">
            <v>150</v>
          </cell>
          <cell r="F247">
            <v>150</v>
          </cell>
        </row>
        <row r="248">
          <cell r="A248" t="str">
            <v>Балык свиной с/к "Эликатессе" 0,10 кг.шт. нарезка (лоток с ср.защ.атм.)  СПК</v>
          </cell>
          <cell r="D248">
            <v>211</v>
          </cell>
          <cell r="F248">
            <v>211</v>
          </cell>
        </row>
        <row r="249">
          <cell r="A249" t="str">
            <v>Балыковая с/к 200 гр. срез "Эликатессе" термоформ.пак.  СПК</v>
          </cell>
          <cell r="D249">
            <v>142</v>
          </cell>
          <cell r="F249">
            <v>142</v>
          </cell>
        </row>
        <row r="250">
          <cell r="A250" t="str">
            <v>БОНУС МОЛОЧНЫЕ КЛАССИЧЕСКИЕ сос п/о в/у 0.3кг (6084)  ОСТАНКИНО</v>
          </cell>
          <cell r="D250">
            <v>74</v>
          </cell>
          <cell r="F250">
            <v>74</v>
          </cell>
        </row>
        <row r="251">
          <cell r="A251" t="str">
            <v>БОНУС МОЛОЧНЫЕ КЛАССИЧЕСКИЕ сос п/о мгс 2*4_С (4980)  ОСТАНКИНО</v>
          </cell>
          <cell r="D251">
            <v>26</v>
          </cell>
          <cell r="F251">
            <v>26</v>
          </cell>
        </row>
        <row r="252">
          <cell r="A252" t="str">
            <v>БОНУС СОЧНЫЕ Папа может сос п/о мгс 1.5*4 (6954)  ОСТАНКИНО</v>
          </cell>
          <cell r="D252">
            <v>437.5</v>
          </cell>
          <cell r="F252">
            <v>437.5</v>
          </cell>
        </row>
        <row r="253">
          <cell r="A253" t="str">
            <v>БОНУС СОЧНЫЕ сос п/о мгс 0.41кг_UZ (6087)  ОСТАНКИНО</v>
          </cell>
          <cell r="D253">
            <v>274</v>
          </cell>
          <cell r="F253">
            <v>274</v>
          </cell>
        </row>
        <row r="254">
          <cell r="A254" t="str">
            <v>БОНУС_307 Колбаса Сервелат Мясорубский с мелкорубленным окороком 0,35 кг срез ТМ Стародворье   Поком</v>
          </cell>
          <cell r="F254">
            <v>511</v>
          </cell>
        </row>
        <row r="255">
          <cell r="A255" t="str">
            <v>БОНУС_319  Колбаса вареная Филейская ТМ Вязанка ТС Классическая, 0,45 кг. ПОКОМ</v>
          </cell>
          <cell r="F255">
            <v>2307</v>
          </cell>
        </row>
        <row r="256">
          <cell r="A256" t="str">
            <v>БОНУС_Колбаса Сервелат Филедворский, фиброуз, в/у 0,35 кг срез,  ПОКОМ</v>
          </cell>
          <cell r="F256">
            <v>1</v>
          </cell>
        </row>
        <row r="257">
          <cell r="A257" t="str">
            <v>Брошетт с/в 160 гр.шт. "Высокий вкус"  СПК</v>
          </cell>
          <cell r="D257">
            <v>11</v>
          </cell>
          <cell r="F257">
            <v>11</v>
          </cell>
        </row>
        <row r="258">
          <cell r="A258" t="str">
            <v>Бутербродная вареная 0,47 кг шт.  СПК</v>
          </cell>
          <cell r="D258">
            <v>20</v>
          </cell>
          <cell r="F258">
            <v>20</v>
          </cell>
        </row>
        <row r="259">
          <cell r="A259" t="str">
            <v>Вацлавская п/к (черева) 390 гр.шт. термоус.пак  СПК</v>
          </cell>
          <cell r="D259">
            <v>15</v>
          </cell>
          <cell r="F259">
            <v>15</v>
          </cell>
        </row>
        <row r="260">
          <cell r="A260" t="str">
            <v>Готовые бельмеши сочные с мясом ТМ Горячая штучка 0,3кг зам  ПОКОМ</v>
          </cell>
          <cell r="D260">
            <v>2</v>
          </cell>
          <cell r="F260">
            <v>223</v>
          </cell>
        </row>
        <row r="261">
          <cell r="A261" t="str">
            <v>Готовые чебупели острые с мясом 0,24кг ТМ Горячая штучка  ПОКОМ</v>
          </cell>
          <cell r="D261">
            <v>2</v>
          </cell>
          <cell r="F261">
            <v>544</v>
          </cell>
        </row>
        <row r="262">
          <cell r="A262" t="str">
            <v>Готовые чебупели острые с мясом Горячая штучка 0,3 кг зам  ПОКОМ</v>
          </cell>
          <cell r="F262">
            <v>2</v>
          </cell>
        </row>
        <row r="263">
          <cell r="A263" t="str">
            <v>Готовые чебупели с ветчиной и сыром Горячая штучка 0,3кг зам  ПОКОМ</v>
          </cell>
          <cell r="D263">
            <v>1380</v>
          </cell>
          <cell r="F263">
            <v>1998</v>
          </cell>
        </row>
        <row r="264">
          <cell r="A264" t="str">
            <v>Готовые чебупели с ветчиной и сыром ТМ Горячая штучка флоу-пак 0,24 кг.  ПОКОМ</v>
          </cell>
          <cell r="D264">
            <v>12</v>
          </cell>
          <cell r="F264">
            <v>1078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1320</v>
          </cell>
          <cell r="F265">
            <v>1408</v>
          </cell>
        </row>
        <row r="266">
          <cell r="A266" t="str">
            <v>Готовые чебупели сочные с мясом ТМ Горячая штучка флоу-пак 0,24 кг  ПОКОМ</v>
          </cell>
          <cell r="D266">
            <v>12</v>
          </cell>
          <cell r="F266">
            <v>1369</v>
          </cell>
        </row>
        <row r="267">
          <cell r="A267" t="str">
            <v>Готовые чебуреки с мясом ТМ Горячая штучка 0,09 кг флоу-пак ПОКОМ</v>
          </cell>
          <cell r="F267">
            <v>474</v>
          </cell>
        </row>
        <row r="268">
          <cell r="A268" t="str">
            <v>Грудинка "По-московски" в/к термоус.пак.  СПК</v>
          </cell>
          <cell r="D268">
            <v>15.2</v>
          </cell>
          <cell r="F268">
            <v>15.2</v>
          </cell>
        </row>
        <row r="269">
          <cell r="A269" t="str">
            <v>Грудинка По-московски в/к 2,0 кг. термоус.пак. СПК</v>
          </cell>
          <cell r="D269">
            <v>9.5</v>
          </cell>
          <cell r="F269">
            <v>9.5</v>
          </cell>
        </row>
        <row r="270">
          <cell r="A270" t="str">
            <v>Гуцульская с/к "КолбасГрад" 160 гр.шт. термоус. пак  СПК</v>
          </cell>
          <cell r="D270">
            <v>110</v>
          </cell>
          <cell r="F270">
            <v>110</v>
          </cell>
        </row>
        <row r="271">
          <cell r="A271" t="str">
            <v>Дельгаро с/в "Эликатессе" 140 гр.шт.  СПК</v>
          </cell>
          <cell r="D271">
            <v>41</v>
          </cell>
          <cell r="F271">
            <v>41</v>
          </cell>
        </row>
        <row r="272">
          <cell r="A272" t="str">
            <v>Деревенская с чесночком и сальцем п/к (черева) 390 гр.шт. термоус. пак.  СПК</v>
          </cell>
          <cell r="D272">
            <v>231</v>
          </cell>
          <cell r="F272">
            <v>231</v>
          </cell>
        </row>
        <row r="273">
          <cell r="A273" t="str">
            <v>Для праздника с/к "Просто выгодно" 260 гр.шт.  СПК</v>
          </cell>
          <cell r="D273">
            <v>15</v>
          </cell>
          <cell r="F273">
            <v>15</v>
          </cell>
        </row>
        <row r="274">
          <cell r="A274" t="str">
            <v>Докторская вареная в/с 0,47 кг шт.  СПК</v>
          </cell>
          <cell r="D274">
            <v>34</v>
          </cell>
          <cell r="F274">
            <v>34</v>
          </cell>
        </row>
        <row r="275">
          <cell r="A275" t="str">
            <v>Докторская вареная термоус.пак. "Высокий вкус"  СПК</v>
          </cell>
          <cell r="D275">
            <v>165.642</v>
          </cell>
          <cell r="F275">
            <v>165.642</v>
          </cell>
        </row>
        <row r="276">
          <cell r="A276" t="str">
            <v>Европоддон (невозвратный)</v>
          </cell>
          <cell r="F276">
            <v>300</v>
          </cell>
        </row>
        <row r="277">
          <cell r="A277" t="str">
            <v>ЖАР-ладушки с клубникой и вишней ТМ Стародворье 0,2 кг ПОКОМ</v>
          </cell>
          <cell r="D277">
            <v>1</v>
          </cell>
          <cell r="F277">
            <v>62</v>
          </cell>
        </row>
        <row r="278">
          <cell r="A278" t="str">
            <v>ЖАР-ладушки с мясом 0,2кг ТМ Стародворье  ПОКОМ</v>
          </cell>
          <cell r="D278">
            <v>6</v>
          </cell>
          <cell r="F278">
            <v>476</v>
          </cell>
        </row>
        <row r="279">
          <cell r="A279" t="str">
            <v>ЖАР-ладушки с яблоком и грушей ТМ Стародворье 0,2 кг. ПОКОМ</v>
          </cell>
          <cell r="F279">
            <v>44</v>
          </cell>
        </row>
        <row r="280">
          <cell r="A280" t="str">
            <v>К798 Сыч/Прод Коровино Российский 50% 200г НОВАЯ СЗМЖ  ОСТАНКИНО</v>
          </cell>
          <cell r="D280">
            <v>810</v>
          </cell>
          <cell r="F280">
            <v>810</v>
          </cell>
        </row>
        <row r="281">
          <cell r="A281" t="str">
            <v>К801 Сыч/Прод Коровино Тильзитер 50% 200г НОВАЯ СЗМЖ  ОСТАНКИНО</v>
          </cell>
          <cell r="D281">
            <v>600</v>
          </cell>
          <cell r="F281">
            <v>600</v>
          </cell>
        </row>
        <row r="282">
          <cell r="A282" t="str">
            <v>Карбонад Юбилейный термоус.пак.  СПК</v>
          </cell>
          <cell r="D282">
            <v>70.5</v>
          </cell>
          <cell r="F282">
            <v>71.272999999999996</v>
          </cell>
        </row>
        <row r="283">
          <cell r="A283" t="str">
            <v>Классическая вареная 400 гр.шт.  СПК</v>
          </cell>
          <cell r="D283">
            <v>25</v>
          </cell>
          <cell r="F283">
            <v>25</v>
          </cell>
        </row>
        <row r="284">
          <cell r="A284" t="str">
            <v>Классическая с/к 80 гр.шт.нар. (лоток с ср.защ.атм.)  СПК</v>
          </cell>
          <cell r="D284">
            <v>48</v>
          </cell>
          <cell r="F284">
            <v>48</v>
          </cell>
        </row>
        <row r="285">
          <cell r="A285" t="str">
            <v>Колбаски ПодПивасики оригинальные с/к 0,10 кг.шт. термофор.пак.  СПК</v>
          </cell>
          <cell r="D285">
            <v>829</v>
          </cell>
          <cell r="F285">
            <v>829</v>
          </cell>
        </row>
        <row r="286">
          <cell r="A286" t="str">
            <v>Колбаски ПодПивасики острые с/к 0,10 кг.шт. термофор.пак.  СПК</v>
          </cell>
          <cell r="D286">
            <v>660</v>
          </cell>
          <cell r="F286">
            <v>660</v>
          </cell>
        </row>
        <row r="287">
          <cell r="A287" t="str">
            <v>Колбаски ПодПивасики с сыром с/к 100 гр.шт. (в ср.защ.атм.)  СПК</v>
          </cell>
          <cell r="D287">
            <v>228</v>
          </cell>
          <cell r="F287">
            <v>228</v>
          </cell>
        </row>
        <row r="288">
          <cell r="A288" t="str">
            <v>Круггетсы с сырным соусом ТМ Горячая штучка 0,25 кг зам  ПОКОМ</v>
          </cell>
          <cell r="D288">
            <v>10</v>
          </cell>
          <cell r="F288">
            <v>861</v>
          </cell>
        </row>
        <row r="289">
          <cell r="A289" t="str">
            <v>Круггетсы сочные ТМ Горячая штучка ТС Круггетсы 0,25 кг зам  ПОКОМ</v>
          </cell>
          <cell r="D289">
            <v>610</v>
          </cell>
          <cell r="F289">
            <v>1444</v>
          </cell>
        </row>
        <row r="290">
          <cell r="A290" t="str">
            <v>Круггетсы сочные ТМ Горячая штучка ТС Круггетсы флоу-пак 0,2 кг.  ПОКОМ</v>
          </cell>
          <cell r="F290">
            <v>4</v>
          </cell>
        </row>
        <row r="291">
          <cell r="A291" t="str">
            <v>Купеческая п/к 0,38 кг.шт. термофор.пак.  СПК</v>
          </cell>
          <cell r="D291">
            <v>10</v>
          </cell>
          <cell r="F291">
            <v>10</v>
          </cell>
        </row>
        <row r="292">
          <cell r="A292" t="str">
            <v>Ла Фаворте с/в "Эликатессе" 140 гр.шт.  СПК</v>
          </cell>
          <cell r="D292">
            <v>175</v>
          </cell>
          <cell r="F292">
            <v>175</v>
          </cell>
        </row>
        <row r="293">
          <cell r="A293" t="str">
            <v>Ливерная Печеночная 250 гр.шт.  СПК</v>
          </cell>
          <cell r="D293">
            <v>8</v>
          </cell>
          <cell r="F293">
            <v>9</v>
          </cell>
        </row>
        <row r="294">
          <cell r="A294" t="str">
            <v>Любительская вареная термоус.пак. "Высокий вкус"  СПК</v>
          </cell>
          <cell r="D294">
            <v>109</v>
          </cell>
          <cell r="F294">
            <v>109</v>
          </cell>
        </row>
        <row r="295">
          <cell r="A295" t="str">
            <v>Мини-сосиски в тесте 3,7кг ВЕС заморож. ТМ Зареченские  ПОКОМ</v>
          </cell>
          <cell r="F295">
            <v>225.70099999999999</v>
          </cell>
        </row>
        <row r="296">
          <cell r="A296" t="str">
            <v>Мини-чебуречки с мясом ВЕС 5,5кг ТМ Зареченские  ПОКОМ</v>
          </cell>
          <cell r="F296">
            <v>119.5</v>
          </cell>
        </row>
        <row r="297">
          <cell r="A297" t="str">
            <v>Мини-шарики с курочкой и сыром ТМ Зареченские ВЕС  ПОКОМ</v>
          </cell>
          <cell r="F297">
            <v>239.8</v>
          </cell>
        </row>
        <row r="298">
          <cell r="A298" t="str">
            <v>Наггетсы из печи 0,25кг ТМ Вязанка ТС Няняггетсы Сливушки замор.  ПОКОМ</v>
          </cell>
          <cell r="D298">
            <v>1213</v>
          </cell>
          <cell r="F298">
            <v>4205</v>
          </cell>
        </row>
        <row r="299">
          <cell r="A299" t="str">
            <v>Наггетсы Нагетосы Сочная курочка ТМ Горячая штучка 0,25 кг зам  ПОКОМ</v>
          </cell>
          <cell r="D299">
            <v>555</v>
          </cell>
          <cell r="F299">
            <v>2565</v>
          </cell>
        </row>
        <row r="300">
          <cell r="A300" t="str">
            <v>Наггетсы с индейкой 0,25кг ТМ Вязанка ТС Няняггетсы Сливушки НД2 замор.  ПОКОМ</v>
          </cell>
          <cell r="D300">
            <v>842</v>
          </cell>
          <cell r="F300">
            <v>3224</v>
          </cell>
        </row>
        <row r="301">
          <cell r="A301" t="str">
            <v>Наггетсы с куриным филе и сыром ТМ Вязанка 0,25 кг ПОКОМ</v>
          </cell>
          <cell r="D301">
            <v>1259</v>
          </cell>
          <cell r="F301">
            <v>3425</v>
          </cell>
        </row>
        <row r="302">
          <cell r="A302" t="str">
            <v>Наггетсы Хрустящие 0,3кг ТМ Зареченские  ПОКОМ</v>
          </cell>
          <cell r="F302">
            <v>42</v>
          </cell>
        </row>
        <row r="303">
          <cell r="A303" t="str">
            <v>Наггетсы Хрустящие ТМ Зареченские. ВЕС ПОКОМ</v>
          </cell>
          <cell r="D303">
            <v>11</v>
          </cell>
          <cell r="F303">
            <v>1007</v>
          </cell>
        </row>
        <row r="304">
          <cell r="A304" t="str">
            <v>Наггетсы Хрустящие ТМ Стародворье с сочной курочкой 0,23 кг  ПОКОМ</v>
          </cell>
          <cell r="D304">
            <v>2</v>
          </cell>
          <cell r="F304">
            <v>241</v>
          </cell>
        </row>
        <row r="305">
          <cell r="A305" t="str">
            <v>Оригинальная с перцем с/к  СПК</v>
          </cell>
          <cell r="D305">
            <v>136.94999999999999</v>
          </cell>
          <cell r="F305">
            <v>136.94999999999999</v>
          </cell>
        </row>
        <row r="306">
          <cell r="A306" t="str">
            <v>Особая вареная  СПК</v>
          </cell>
          <cell r="D306">
            <v>1.5</v>
          </cell>
          <cell r="F306">
            <v>1.5</v>
          </cell>
        </row>
        <row r="307">
          <cell r="A307" t="str">
            <v>Паштет печеночный 140 гр.шт.  СПК</v>
          </cell>
          <cell r="D307">
            <v>42</v>
          </cell>
          <cell r="F307">
            <v>42</v>
          </cell>
        </row>
        <row r="308">
          <cell r="A308" t="str">
            <v>Пекерсы с индейкой в сливочном соусе ТМ Горячая штучка 0,25 кг зам  ПОКОМ</v>
          </cell>
          <cell r="D308">
            <v>5</v>
          </cell>
          <cell r="F308">
            <v>514</v>
          </cell>
        </row>
        <row r="309">
          <cell r="A309" t="str">
            <v>Пельмени Grandmeni с говядиной и свининой 0,7кг ТМ Горячая штучка  ПОКОМ</v>
          </cell>
          <cell r="D309">
            <v>1</v>
          </cell>
          <cell r="F309">
            <v>476</v>
          </cell>
        </row>
        <row r="310">
          <cell r="A310" t="str">
            <v>Пельмени Бигбули #МЕГАВКУСИЩЕ с сочной грудинкой ТМ Горячая штучка 0,4 кг. ПОКОМ</v>
          </cell>
          <cell r="D310">
            <v>1</v>
          </cell>
          <cell r="F310">
            <v>170</v>
          </cell>
        </row>
        <row r="311">
          <cell r="A311" t="str">
            <v>Пельмени Бигбули #МЕГАВКУСИЩЕ с сочной грудинкой ТМ Горячая штучка 0,7 кг. ПОКОМ</v>
          </cell>
          <cell r="D311">
            <v>6</v>
          </cell>
          <cell r="F311">
            <v>1231</v>
          </cell>
        </row>
        <row r="312">
          <cell r="A312" t="str">
            <v>Пельмени Бигбули с мясом ТМ Горячая штучка. флоу-пак сфера 0,4 кг. ПОКОМ</v>
          </cell>
          <cell r="D312">
            <v>3</v>
          </cell>
          <cell r="F312">
            <v>266</v>
          </cell>
        </row>
        <row r="313">
          <cell r="A313" t="str">
            <v>Пельмени Бигбули с мясом ТМ Горячая штучка. флоу-пак сфера 0,7 кг ПОКОМ</v>
          </cell>
          <cell r="D313">
            <v>855</v>
          </cell>
          <cell r="F313">
            <v>1727</v>
          </cell>
        </row>
        <row r="314">
          <cell r="A314" t="str">
            <v>Пельмени Бигбули со сливоч.маслом (Мегамаслище) ТМ БУЛЬМЕНИ сфера 0,43. замор. ПОКОМ</v>
          </cell>
          <cell r="F314">
            <v>1</v>
          </cell>
        </row>
        <row r="315">
          <cell r="A315" t="str">
            <v>Пельмени Бигбули со сливочным маслом #МЕГАМАСЛИЩЕ Горячая штучка 0,9 кг  ПОКОМ</v>
          </cell>
          <cell r="F315">
            <v>1</v>
          </cell>
        </row>
        <row r="316">
          <cell r="A316" t="str">
            <v>Пельмени Бигбули со сливочным маслом ТМ Горячая штучка, флоу-пак сфера 0,4. ПОКОМ</v>
          </cell>
          <cell r="F316">
            <v>3</v>
          </cell>
        </row>
        <row r="317">
          <cell r="A317" t="str">
            <v>Пельмени Бигбули со сливочным маслом ТМ Горячая штучка, флоу-пак сфера 0,7. ПОКОМ</v>
          </cell>
          <cell r="D317">
            <v>3</v>
          </cell>
          <cell r="F317">
            <v>1012</v>
          </cell>
        </row>
        <row r="318">
          <cell r="A318" t="str">
            <v>Пельмени Бульмени мини с мясом и оливковым маслом 0,7 кг ТМ Горячая штучка  ПОКОМ</v>
          </cell>
          <cell r="D318">
            <v>6</v>
          </cell>
          <cell r="F318">
            <v>468</v>
          </cell>
        </row>
        <row r="319">
          <cell r="A319" t="str">
            <v>Пельмени Бульмени по-сибирски с говядиной и свининой ТМ Горячая штучка 0,8 кг ПОКОМ</v>
          </cell>
          <cell r="D319">
            <v>2</v>
          </cell>
          <cell r="F319">
            <v>608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F320">
            <v>26.2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D321">
            <v>20</v>
          </cell>
          <cell r="F321">
            <v>2413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18</v>
          </cell>
          <cell r="F322">
            <v>1225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1514</v>
          </cell>
          <cell r="F323">
            <v>4102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2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16</v>
          </cell>
          <cell r="F326">
            <v>1583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1417</v>
          </cell>
          <cell r="F327">
            <v>4636</v>
          </cell>
        </row>
        <row r="328">
          <cell r="A328" t="str">
            <v>Пельмени Бульмени хрустящие с мясом 0,22 кг ТМ Горячая штучка  ПОКОМ</v>
          </cell>
          <cell r="D328">
            <v>3</v>
          </cell>
          <cell r="F328">
            <v>348</v>
          </cell>
        </row>
        <row r="329">
          <cell r="A329" t="str">
            <v>Пельмени Зареченские сфера 5 кг.  ПОКОМ</v>
          </cell>
          <cell r="F329">
            <v>55</v>
          </cell>
        </row>
        <row r="330">
          <cell r="A330" t="str">
            <v>Пельмени Медвежьи ушки с фермерскими сливками 0,7кг  ПОКОМ</v>
          </cell>
          <cell r="D330">
            <v>1</v>
          </cell>
          <cell r="F330">
            <v>118</v>
          </cell>
        </row>
        <row r="331">
          <cell r="A331" t="str">
            <v>Пельмени Медвежьи ушки с фермерской свининой и говядиной Малые 0,7кг  ПОКОМ</v>
          </cell>
          <cell r="D331">
            <v>1</v>
          </cell>
          <cell r="F331">
            <v>214</v>
          </cell>
        </row>
        <row r="332">
          <cell r="A332" t="str">
            <v>Пельмени Мясные с говядиной ТМ Стародворье сфера флоу-пак 1 кг  ПОКОМ</v>
          </cell>
          <cell r="D332">
            <v>5</v>
          </cell>
          <cell r="F332">
            <v>596</v>
          </cell>
        </row>
        <row r="333">
          <cell r="A333" t="str">
            <v>Пельмени Мясорубские с рубленой грудинкой ТМ Стародворье флоупак  0,7 кг. ПОКОМ</v>
          </cell>
          <cell r="D333">
            <v>1</v>
          </cell>
          <cell r="F333">
            <v>81</v>
          </cell>
        </row>
        <row r="334">
          <cell r="A334" t="str">
            <v>Пельмени Мясорубские ТМ Стародворье фоупак равиоли 0,7 кг  ПОКОМ</v>
          </cell>
          <cell r="D334">
            <v>14</v>
          </cell>
          <cell r="F334">
            <v>1413</v>
          </cell>
        </row>
        <row r="335">
          <cell r="A335" t="str">
            <v>Пельмени Отборные из свинины и говядины 0,9 кг ТМ Стародворье ТС Медвежье ушко  ПОКОМ</v>
          </cell>
          <cell r="D335">
            <v>6</v>
          </cell>
          <cell r="F335">
            <v>464</v>
          </cell>
        </row>
        <row r="336">
          <cell r="A336" t="str">
            <v>Пельмени С говядиной и свининой, ВЕС, сфера пуговки Мясная Галерея  ПОКОМ</v>
          </cell>
          <cell r="F336">
            <v>610</v>
          </cell>
        </row>
        <row r="337">
          <cell r="A337" t="str">
            <v>Пельмени Со свининой и говядиной ТМ Особый рецепт Любимая ложка 1,0 кг  ПОКОМ</v>
          </cell>
          <cell r="F337">
            <v>666</v>
          </cell>
        </row>
        <row r="338">
          <cell r="A338" t="str">
            <v>Пельмени Сочные сфера 0,8 кг ТМ Стародворье  ПОКОМ</v>
          </cell>
          <cell r="D338">
            <v>6</v>
          </cell>
          <cell r="F338">
            <v>119</v>
          </cell>
        </row>
        <row r="339">
          <cell r="A339" t="str">
            <v>Пирожки с мясом 0,3кг ТМ Зареченские  ПОКОМ</v>
          </cell>
          <cell r="F339">
            <v>1</v>
          </cell>
        </row>
        <row r="340">
          <cell r="A340" t="str">
            <v>Пирожки с мясом 3,7кг ВЕС ТМ Зареченские  ПОКОМ</v>
          </cell>
          <cell r="F340">
            <v>107.301</v>
          </cell>
        </row>
        <row r="341">
          <cell r="A341" t="str">
            <v>Покровская вареная 0,47 кг шт.  СПК</v>
          </cell>
          <cell r="D341">
            <v>4</v>
          </cell>
          <cell r="F341">
            <v>4</v>
          </cell>
        </row>
        <row r="342">
          <cell r="A342" t="str">
            <v>Ричеза с/к 230 гр.шт.  СПК</v>
          </cell>
          <cell r="D342">
            <v>119</v>
          </cell>
          <cell r="F342">
            <v>119</v>
          </cell>
        </row>
        <row r="343">
          <cell r="A343" t="str">
            <v>Сальчетти с/к 230 гр.шт.  СПК</v>
          </cell>
          <cell r="D343">
            <v>344</v>
          </cell>
          <cell r="F343">
            <v>344</v>
          </cell>
        </row>
        <row r="344">
          <cell r="A344" t="str">
            <v>Сальчичон с/к 200 гр. срез "Эликатессе" термоформ.пак.  СПК</v>
          </cell>
          <cell r="D344">
            <v>4</v>
          </cell>
          <cell r="F344">
            <v>4</v>
          </cell>
        </row>
        <row r="345">
          <cell r="A345" t="str">
            <v>Салями Русская с/к "Просто выгодно" 0,26 кг.шт. термофор.пак.  СПК</v>
          </cell>
          <cell r="D345">
            <v>11</v>
          </cell>
          <cell r="F345">
            <v>11</v>
          </cell>
        </row>
        <row r="346">
          <cell r="A346" t="str">
            <v>Салями с перчиком с/к "КолбасГрад" 160 гр.шт. термоус. пак.  СПК</v>
          </cell>
          <cell r="D346">
            <v>137</v>
          </cell>
          <cell r="F346">
            <v>137</v>
          </cell>
        </row>
        <row r="347">
          <cell r="A347" t="str">
            <v>Салями с/к 100 гр.шт.нар. (лоток с ср.защ.атм.)  СПК</v>
          </cell>
          <cell r="D347">
            <v>56</v>
          </cell>
          <cell r="F347">
            <v>56</v>
          </cell>
        </row>
        <row r="348">
          <cell r="A348" t="str">
            <v>Салями Трюфель с/в "Эликатессе" 0,16 кг.шт.  СПК</v>
          </cell>
          <cell r="D348">
            <v>122</v>
          </cell>
          <cell r="F348">
            <v>122</v>
          </cell>
        </row>
        <row r="349">
          <cell r="A349" t="str">
            <v>Сардельки "Докторские" (черева) ( в ср.защ.атм.) 1.0 кг. "Высокий вкус"  СПК</v>
          </cell>
          <cell r="D349">
            <v>65.5</v>
          </cell>
          <cell r="F349">
            <v>65.5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23</v>
          </cell>
          <cell r="F350">
            <v>23.864000000000001</v>
          </cell>
        </row>
        <row r="351">
          <cell r="A351" t="str">
            <v>Семейная с чесночком Экстра вареная  СПК</v>
          </cell>
          <cell r="D351">
            <v>6</v>
          </cell>
          <cell r="F351">
            <v>6</v>
          </cell>
        </row>
        <row r="352">
          <cell r="A352" t="str">
            <v>Сервелат Европейский в/к, в/с 0,38 кг.шт.термофор.пак  СПК</v>
          </cell>
          <cell r="D352">
            <v>28</v>
          </cell>
          <cell r="F352">
            <v>28</v>
          </cell>
        </row>
        <row r="353">
          <cell r="A353" t="str">
            <v>Сервелат Коньячный в/к 0,38 кг.шт термофор.пак  СПК</v>
          </cell>
          <cell r="D353">
            <v>3</v>
          </cell>
          <cell r="F353">
            <v>3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24</v>
          </cell>
          <cell r="F354">
            <v>26</v>
          </cell>
        </row>
        <row r="355">
          <cell r="A355" t="str">
            <v>Сервелат Финский в/к 0,38 кг.шт. термофор.пак.  СПК</v>
          </cell>
          <cell r="D355">
            <v>8</v>
          </cell>
          <cell r="F355">
            <v>8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50</v>
          </cell>
          <cell r="F356">
            <v>50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215</v>
          </cell>
          <cell r="F357">
            <v>215</v>
          </cell>
        </row>
        <row r="358">
          <cell r="A358" t="str">
            <v>Сибирская особая с/к 0,235 кг шт.  СПК</v>
          </cell>
          <cell r="D358">
            <v>161</v>
          </cell>
          <cell r="F358">
            <v>161</v>
          </cell>
        </row>
        <row r="359">
          <cell r="A359" t="str">
            <v>Сосиски "Баварские" 0,36 кг.шт. вак.упак.  СПК</v>
          </cell>
          <cell r="D359">
            <v>18</v>
          </cell>
          <cell r="F359">
            <v>18</v>
          </cell>
        </row>
        <row r="360">
          <cell r="A360" t="str">
            <v>Сосиски "Молочные" 0,36 кг.шт. вак.упак.  СПК</v>
          </cell>
          <cell r="D360">
            <v>30</v>
          </cell>
          <cell r="F360">
            <v>30</v>
          </cell>
        </row>
        <row r="361">
          <cell r="A361" t="str">
            <v>Сосиски Классические (в ср.защ.атм.) СПК</v>
          </cell>
          <cell r="D361">
            <v>38</v>
          </cell>
          <cell r="F361">
            <v>38</v>
          </cell>
        </row>
        <row r="362">
          <cell r="A362" t="str">
            <v>Сосиски Мусульманские "Просто выгодно" (в ср.защ.атм.)  СПК</v>
          </cell>
          <cell r="D362">
            <v>17</v>
          </cell>
          <cell r="F362">
            <v>17</v>
          </cell>
        </row>
        <row r="363">
          <cell r="A363" t="str">
            <v>Сосиски Хот-дог подкопченные (лоток с ср.защ.атм.)  СПК</v>
          </cell>
          <cell r="D363">
            <v>14</v>
          </cell>
          <cell r="F363">
            <v>14</v>
          </cell>
        </row>
        <row r="364">
          <cell r="A364" t="str">
            <v>Сочный мегачебурек ТМ Зареченские ВЕС ПОКОМ</v>
          </cell>
          <cell r="D364">
            <v>4.4000000000000004</v>
          </cell>
          <cell r="F364">
            <v>194.82</v>
          </cell>
        </row>
        <row r="365">
          <cell r="A365" t="str">
            <v>Торо Неро с/в "Эликатессе" 140 гр.шт.  СПК</v>
          </cell>
          <cell r="D365">
            <v>86</v>
          </cell>
          <cell r="F365">
            <v>86</v>
          </cell>
        </row>
        <row r="366">
          <cell r="A366" t="str">
            <v>Утренняя вареная ВЕС СПК</v>
          </cell>
          <cell r="D366">
            <v>27.8</v>
          </cell>
          <cell r="F366">
            <v>27.8</v>
          </cell>
        </row>
        <row r="367">
          <cell r="A367" t="str">
            <v>Уши свиные копченые к пиву 0,15кг нар. д/ф шт.  СПК</v>
          </cell>
          <cell r="D367">
            <v>29</v>
          </cell>
          <cell r="F367">
            <v>29</v>
          </cell>
        </row>
        <row r="368">
          <cell r="A368" t="str">
            <v>Фестивальная пора с/к 100 гр.шт.нар. (лоток с ср.защ.атм.)  СПК</v>
          </cell>
          <cell r="D368">
            <v>227</v>
          </cell>
          <cell r="F368">
            <v>227</v>
          </cell>
        </row>
        <row r="369">
          <cell r="A369" t="str">
            <v>Фестивальная пора с/к 235 гр.шт.  СПК</v>
          </cell>
          <cell r="D369">
            <v>386</v>
          </cell>
          <cell r="F369">
            <v>386</v>
          </cell>
        </row>
        <row r="370">
          <cell r="A370" t="str">
            <v>Фестивальная пора с/к термоус.пак  СПК</v>
          </cell>
          <cell r="D370">
            <v>45.2</v>
          </cell>
          <cell r="F370">
            <v>45.2</v>
          </cell>
        </row>
        <row r="371">
          <cell r="A371" t="str">
            <v>Фирменная с/к 200 гр. срез "Эликатессе" термоформ.пак.  СПК</v>
          </cell>
          <cell r="D371">
            <v>137</v>
          </cell>
          <cell r="F371">
            <v>137</v>
          </cell>
        </row>
        <row r="372">
          <cell r="A372" t="str">
            <v>Фуэт с/в "Эликатессе" 160 гр.шт.  СПК</v>
          </cell>
          <cell r="D372">
            <v>204</v>
          </cell>
          <cell r="F372">
            <v>204</v>
          </cell>
        </row>
        <row r="373">
          <cell r="A373" t="str">
            <v>Хинкали Классические ТМ Зареченские ВЕС ПОКОМ</v>
          </cell>
          <cell r="F373">
            <v>155</v>
          </cell>
        </row>
        <row r="374">
          <cell r="A374" t="str">
            <v>Хот-догстер ТМ Горячая штучка ТС Хот-Догстер флоу-пак 0,09 кг. ПОКОМ</v>
          </cell>
          <cell r="D374">
            <v>2</v>
          </cell>
          <cell r="F374">
            <v>487</v>
          </cell>
        </row>
        <row r="375">
          <cell r="A375" t="str">
            <v>Хотстеры с сыром 0,25кг ТМ Горячая штучка  ПОКОМ</v>
          </cell>
          <cell r="D375">
            <v>7</v>
          </cell>
          <cell r="F375">
            <v>781</v>
          </cell>
        </row>
        <row r="376">
          <cell r="A376" t="str">
            <v>Хотстеры ТМ Горячая штучка ТС Хотстеры 0,25 кг зам  ПОКОМ</v>
          </cell>
          <cell r="D376">
            <v>860</v>
          </cell>
          <cell r="F376">
            <v>2969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7</v>
          </cell>
          <cell r="F377">
            <v>732</v>
          </cell>
        </row>
        <row r="378">
          <cell r="A378" t="str">
            <v>Хрустящие крылышки ТМ Горячая штучка 0,3 кг зам  ПОКОМ</v>
          </cell>
          <cell r="D378">
            <v>4</v>
          </cell>
          <cell r="F378">
            <v>767</v>
          </cell>
        </row>
        <row r="379">
          <cell r="A379" t="str">
            <v>Чебупели Курочка гриль ТМ Горячая штучка, 0,3 кг зам  ПОКОМ</v>
          </cell>
          <cell r="D379">
            <v>2</v>
          </cell>
          <cell r="F379">
            <v>424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1174</v>
          </cell>
          <cell r="F380">
            <v>3389</v>
          </cell>
        </row>
        <row r="381">
          <cell r="A381" t="str">
            <v>Чебупицца Маргарита 0,2кг ТМ Горячая штучка ТС Foodgital  ПОКОМ</v>
          </cell>
          <cell r="D381">
            <v>10</v>
          </cell>
          <cell r="F381">
            <v>576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2416</v>
          </cell>
          <cell r="F382">
            <v>6425</v>
          </cell>
        </row>
        <row r="383">
          <cell r="A383" t="str">
            <v>Чебупицца со вкусом 4 сыра 0,2кг ТМ Горячая штучка ТС Foodgital  ПОКОМ</v>
          </cell>
          <cell r="D383">
            <v>4</v>
          </cell>
          <cell r="F383">
            <v>535</v>
          </cell>
        </row>
        <row r="384">
          <cell r="A384" t="str">
            <v>Чебуреки сочные ВЕС ТМ Зареченские  ПОКОМ</v>
          </cell>
          <cell r="D384">
            <v>45</v>
          </cell>
          <cell r="F384">
            <v>1521.5</v>
          </cell>
        </row>
        <row r="385">
          <cell r="A385" t="str">
            <v>Шпикачки Русские (черева) (в ср.защ.атм.) "Высокий вкус"  СПК</v>
          </cell>
          <cell r="D385">
            <v>56</v>
          </cell>
          <cell r="F385">
            <v>56</v>
          </cell>
        </row>
        <row r="386">
          <cell r="A386" t="str">
            <v>Эликапреза с/в "Эликатессе" 85 гр.шт. нарезка (лоток с ср.защ.атм.)  СПК</v>
          </cell>
          <cell r="D386">
            <v>2</v>
          </cell>
          <cell r="F386">
            <v>2</v>
          </cell>
        </row>
        <row r="387">
          <cell r="A387" t="str">
            <v>Юбилейная с/к 0,235 кг.шт.  СПК</v>
          </cell>
          <cell r="D387">
            <v>701</v>
          </cell>
          <cell r="F387">
            <v>701</v>
          </cell>
        </row>
        <row r="388">
          <cell r="A388" t="str">
            <v>Итого</v>
          </cell>
          <cell r="D388">
            <v>137673.97399999999</v>
          </cell>
          <cell r="F388">
            <v>323269.80499999999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27.06.2025 - 27.06.2025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127.074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308.09800000000001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591.46799999999996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716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1012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260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139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88.186000000000007</v>
          </cell>
        </row>
        <row r="23">
          <cell r="A23" t="str">
            <v xml:space="preserve"> 201  Ветчина Нежная ТМ Особый рецепт, (2,5кг), ПОКОМ</v>
          </cell>
          <cell r="D23">
            <v>937.529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47.798000000000002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302.358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92.641000000000005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-0.64400000000000002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39.155000000000001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31.728999999999999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120.276</v>
          </cell>
        </row>
        <row r="31">
          <cell r="A31" t="str">
            <v xml:space="preserve"> 247  Сардельки Нежные, ВЕС.  ПОКОМ</v>
          </cell>
          <cell r="D31">
            <v>22.731000000000002</v>
          </cell>
        </row>
        <row r="32">
          <cell r="A32" t="str">
            <v xml:space="preserve"> 248  Сардельки Сочные ТМ Особый рецепт,   ПОКОМ</v>
          </cell>
          <cell r="D32">
            <v>33.323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346.029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8.4819999999999993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47.634999999999998</v>
          </cell>
        </row>
        <row r="36">
          <cell r="A36" t="str">
            <v xml:space="preserve"> 263  Шпикачки Стародворские, ВЕС.  ПОКОМ</v>
          </cell>
          <cell r="D36">
            <v>24.488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2.6949999999999998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1.8919999999999999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2.7930000000000001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355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594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1200</v>
          </cell>
        </row>
        <row r="43">
          <cell r="A43" t="str">
            <v xml:space="preserve"> 283  Сосиски Сочинки, ВЕС, ТМ Стародворье ПОКОМ</v>
          </cell>
          <cell r="D43">
            <v>86.233000000000004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222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58.238999999999997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197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589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37.648000000000003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119.212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262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204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60.816000000000003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122.396</v>
          </cell>
        </row>
        <row r="56">
          <cell r="A56" t="str">
            <v xml:space="preserve"> 316  Колбаса Нежная ТМ Зареченские ВЕС  ПОКОМ</v>
          </cell>
          <cell r="D56">
            <v>8.9529999999999994</v>
          </cell>
        </row>
        <row r="57">
          <cell r="A57" t="str">
            <v xml:space="preserve"> 318  Сосиски Датские ТМ Зареченские, ВЕС  ПОКОМ</v>
          </cell>
          <cell r="D57">
            <v>1275.47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620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1105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281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334.55900000000003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57</v>
          </cell>
        </row>
        <row r="65">
          <cell r="A65" t="str">
            <v xml:space="preserve"> 335  Колбаса Сливушка ТМ Вязанка. ВЕС.  ПОКОМ </v>
          </cell>
          <cell r="D65">
            <v>53.774999999999999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685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636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117.34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46.600999999999999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230.41399999999999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68.260000000000005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118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9.2330000000000005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235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207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147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142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97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81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1325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1622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104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115.795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17.492999999999999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184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139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115.886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973.31399999999996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1069.538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1820.8779999999999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54.073999999999998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34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4.4980000000000002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253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185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174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161</v>
          </cell>
        </row>
        <row r="102">
          <cell r="A102" t="str">
            <v xml:space="preserve"> 516  Сосиски Классические ТМ Ядрена копоть 0,3кг  ПОКОМ</v>
          </cell>
          <cell r="D102">
            <v>2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17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20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13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37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45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35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20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25</v>
          </cell>
        </row>
        <row r="111">
          <cell r="A111" t="str">
            <v>3215 ВЕТЧ.МЯСНАЯ Папа может п/о 0.4кг 8шт.    ОСТАНКИНО</v>
          </cell>
          <cell r="D111">
            <v>93</v>
          </cell>
        </row>
        <row r="112">
          <cell r="A112" t="str">
            <v>3684 ПРЕСИЖН с/к в/у 1/250 8шт.   ОСТАНКИНО</v>
          </cell>
          <cell r="D112">
            <v>5</v>
          </cell>
        </row>
        <row r="113">
          <cell r="A113" t="str">
            <v>4063 МЯСНАЯ Папа может вар п/о_Л   ОСТАНКИНО</v>
          </cell>
          <cell r="D113">
            <v>409.72199999999998</v>
          </cell>
        </row>
        <row r="114">
          <cell r="A114" t="str">
            <v>4117 ЭКСТРА Папа может с/к в/у_Л   ОСТАНКИНО</v>
          </cell>
          <cell r="D114">
            <v>24.431999999999999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22.965</v>
          </cell>
        </row>
        <row r="116">
          <cell r="A116" t="str">
            <v>4813 ФИЛЕЙНАЯ Папа может вар п/о_Л   ОСТАНКИНО</v>
          </cell>
          <cell r="D116">
            <v>162.72300000000001</v>
          </cell>
        </row>
        <row r="117">
          <cell r="A117" t="str">
            <v>4993 САЛЯМИ ИТАЛЬЯНСКАЯ с/к в/у 1/250*8_120c ОСТАНКИНО</v>
          </cell>
          <cell r="D117">
            <v>95</v>
          </cell>
        </row>
        <row r="118">
          <cell r="A118" t="str">
            <v>5246 ДОКТОРСКАЯ ПРЕМИУМ вар б/о мгс_30с ОСТАНКИНО</v>
          </cell>
          <cell r="D118">
            <v>28.404</v>
          </cell>
        </row>
        <row r="119">
          <cell r="A119" t="str">
            <v>5247 РУССКАЯ ПРЕМИУМ вар б/о мгс_30с ОСТАНКИНО</v>
          </cell>
          <cell r="D119">
            <v>16.510999999999999</v>
          </cell>
        </row>
        <row r="120">
          <cell r="A120" t="str">
            <v>5483 ЭКСТРА Папа может с/к в/у 1/250 8шт.   ОСТАНКИНО</v>
          </cell>
          <cell r="D120">
            <v>263</v>
          </cell>
        </row>
        <row r="121">
          <cell r="A121" t="str">
            <v>5544 Сервелат Финский в/к в/у_45с НОВАЯ ОСТАНКИНО</v>
          </cell>
          <cell r="D121">
            <v>227.81399999999999</v>
          </cell>
        </row>
        <row r="122">
          <cell r="A122" t="str">
            <v>5679 САЛЯМИ ИТАЛЬЯНСКАЯ с/к в/у 1/150_60с ОСТАНКИНО</v>
          </cell>
          <cell r="D122">
            <v>41</v>
          </cell>
        </row>
        <row r="123">
          <cell r="A123" t="str">
            <v>5682 САЛЯМИ МЕЛКОЗЕРНЕНАЯ с/к в/у 1/120_60с   ОСТАНКИНО</v>
          </cell>
          <cell r="D123">
            <v>733</v>
          </cell>
        </row>
        <row r="124">
          <cell r="A124" t="str">
            <v>5706 АРОМАТНАЯ Папа может с/к в/у 1/250 8шт.  ОСТАНКИНО</v>
          </cell>
          <cell r="D124">
            <v>138</v>
          </cell>
        </row>
        <row r="125">
          <cell r="A125" t="str">
            <v>5708 ПОСОЛЬСКАЯ Папа может с/к в/у ОСТАНКИНО</v>
          </cell>
          <cell r="D125">
            <v>19.757999999999999</v>
          </cell>
        </row>
        <row r="126">
          <cell r="A126" t="str">
            <v>5851 ЭКСТРА Папа может вар п/о   ОСТАНКИНО</v>
          </cell>
          <cell r="D126">
            <v>53.99</v>
          </cell>
        </row>
        <row r="127">
          <cell r="A127" t="str">
            <v>5931 ОХОТНИЧЬЯ Папа может с/к в/у 1/220 8шт.   ОСТАНКИНО</v>
          </cell>
          <cell r="D127">
            <v>274</v>
          </cell>
        </row>
        <row r="128">
          <cell r="A128" t="str">
            <v>5992 ВРЕМЯ ОКРОШКИ Папа может вар п/о 0.4кг   ОСТАНКИНО</v>
          </cell>
          <cell r="D128">
            <v>437</v>
          </cell>
        </row>
        <row r="129">
          <cell r="A129" t="str">
            <v>6221 НЕАПОЛИТАНСКИЙ ДУЭТ с/к с/н мгс 1/90  ОСТАНКИНО</v>
          </cell>
          <cell r="D129">
            <v>59</v>
          </cell>
        </row>
        <row r="130">
          <cell r="A130" t="str">
            <v>6228 МЯСНОЕ АССОРТИ к/з с/н мгс 1/90 10шт.  ОСТАНКИНО</v>
          </cell>
          <cell r="D130">
            <v>112</v>
          </cell>
        </row>
        <row r="131">
          <cell r="A131" t="str">
            <v>6247 ДОМАШНЯЯ Папа может вар п/о 0,4кг 8шт.  ОСТАНКИНО</v>
          </cell>
          <cell r="D131">
            <v>26</v>
          </cell>
        </row>
        <row r="132">
          <cell r="A132" t="str">
            <v>6268 ГОВЯЖЬЯ Папа может вар п/о 0,4кг 8 шт.  ОСТАНКИНО</v>
          </cell>
          <cell r="D132">
            <v>63</v>
          </cell>
        </row>
        <row r="133">
          <cell r="A133" t="str">
            <v>6279 КОРЕЙКА ПО-ОСТ.к/в в/с с/н в/у 1/150_45с  ОСТАНКИНО</v>
          </cell>
          <cell r="D133">
            <v>77</v>
          </cell>
        </row>
        <row r="134">
          <cell r="A134" t="str">
            <v>6303 МЯСНЫЕ Папа может сос п/о мгс 1.5*3  ОСТАНКИНО</v>
          </cell>
          <cell r="D134">
            <v>105.744</v>
          </cell>
        </row>
        <row r="135">
          <cell r="A135" t="str">
            <v>6324 ДОКТОРСКАЯ ГОСТ вар п/о 0.4кг 8шт.  ОСТАНКИНО</v>
          </cell>
          <cell r="D135">
            <v>10</v>
          </cell>
        </row>
        <row r="136">
          <cell r="A136" t="str">
            <v>6325 ДОКТОРСКАЯ ПРЕМИУМ вар п/о 0.4кг 8шт.  ОСТАНКИНО</v>
          </cell>
          <cell r="D136">
            <v>409</v>
          </cell>
        </row>
        <row r="137">
          <cell r="A137" t="str">
            <v>6333 МЯСНАЯ Папа может вар п/о 0.4кг 8шт.  ОСТАНКИНО</v>
          </cell>
          <cell r="D137">
            <v>915</v>
          </cell>
        </row>
        <row r="138">
          <cell r="A138" t="str">
            <v>6340 ДОМАШНИЙ РЕЦЕПТ Коровино 0.5кг 8шт.  ОСТАНКИНО</v>
          </cell>
          <cell r="D138">
            <v>76</v>
          </cell>
        </row>
        <row r="139">
          <cell r="A139" t="str">
            <v>6353 ЭКСТРА Папа может вар п/о 0.4кг 8шт.  ОСТАНКИНО</v>
          </cell>
          <cell r="D139">
            <v>437</v>
          </cell>
        </row>
        <row r="140">
          <cell r="A140" t="str">
            <v>6392 ФИЛЕЙНАЯ Папа может вар п/о 0.4кг. ОСТАНКИНО</v>
          </cell>
          <cell r="D140">
            <v>930</v>
          </cell>
        </row>
        <row r="141">
          <cell r="A141" t="str">
            <v>6448 СВИНИНА МАДЕРА с/к с/н в/у 1/100 10шт.   ОСТАНКИНО</v>
          </cell>
          <cell r="D141">
            <v>45</v>
          </cell>
        </row>
        <row r="142">
          <cell r="A142" t="str">
            <v>6453 ЭКСТРА Папа может с/к с/н в/у 1/100 14шт.   ОСТАНКИНО</v>
          </cell>
          <cell r="D142">
            <v>545</v>
          </cell>
        </row>
        <row r="143">
          <cell r="A143" t="str">
            <v>6454 АРОМАТНАЯ с/к с/н в/у 1/100 14шт.  ОСТАНКИНО</v>
          </cell>
          <cell r="D143">
            <v>462</v>
          </cell>
        </row>
        <row r="144">
          <cell r="A144" t="str">
            <v>6459 СЕРВЕЛАТ ШВЕЙЦАРСК. в/к с/н в/у 1/100*10  ОСТАНКИНО</v>
          </cell>
          <cell r="D144">
            <v>123</v>
          </cell>
        </row>
        <row r="145">
          <cell r="A145" t="str">
            <v>6470 ВЕТЧ.МРАМОРНАЯ в/у_45с  ОСТАНКИНО</v>
          </cell>
          <cell r="D145">
            <v>13.16</v>
          </cell>
        </row>
        <row r="146">
          <cell r="A146" t="str">
            <v>6495 ВЕТЧ.МРАМОРНАЯ в/у срез 0.3кг 6шт_45с  ОСТАНКИНО</v>
          </cell>
          <cell r="D146">
            <v>66</v>
          </cell>
        </row>
        <row r="147">
          <cell r="A147" t="str">
            <v>6527 ШПИКАЧКИ СОЧНЫЕ ПМ сар б/о мгс 1*3 45с ОСТАНКИНО</v>
          </cell>
          <cell r="D147">
            <v>91.332999999999998</v>
          </cell>
        </row>
        <row r="148">
          <cell r="A148" t="str">
            <v>6528 ШПИКАЧКИ СОЧНЫЕ ПМ сар б/о мгс 0.4кг 45с  ОСТАНКИНО</v>
          </cell>
          <cell r="D148">
            <v>7</v>
          </cell>
        </row>
        <row r="149">
          <cell r="A149" t="str">
            <v>6586 МРАМОРНАЯ И БАЛЫКОВАЯ в/к с/н мгс 1/90 ОСТАНКИНО</v>
          </cell>
          <cell r="D149">
            <v>28</v>
          </cell>
        </row>
        <row r="150">
          <cell r="A150" t="str">
            <v>6609 С ГОВЯДИНОЙ ПМ сар б/о мгс 0.4кг_45с ОСТАНКИНО</v>
          </cell>
          <cell r="D150">
            <v>17</v>
          </cell>
        </row>
        <row r="151">
          <cell r="A151" t="str">
            <v>6616 МОЛОЧНЫЕ КЛАССИЧЕСКИЕ сос п/о в/у 0.3кг  ОСТАНКИНО</v>
          </cell>
          <cell r="D151">
            <v>723</v>
          </cell>
        </row>
        <row r="152">
          <cell r="A152" t="str">
            <v>6697 СЕРВЕЛАТ ФИНСКИЙ ПМ в/к в/у 0,35кг 8шт.  ОСТАНКИНО</v>
          </cell>
          <cell r="D152">
            <v>1085</v>
          </cell>
        </row>
        <row r="153">
          <cell r="A153" t="str">
            <v>6713 СОЧНЫЙ ГРИЛЬ ПМ сос п/о мгс 0.41кг 8шт.  ОСТАНКИНО</v>
          </cell>
          <cell r="D153">
            <v>569</v>
          </cell>
        </row>
        <row r="154">
          <cell r="A154" t="str">
            <v>6724 МОЛОЧНЫЕ ПМ сос п/о мгс 0.41кг 10шт.  ОСТАНКИНО</v>
          </cell>
          <cell r="D154">
            <v>148</v>
          </cell>
        </row>
        <row r="155">
          <cell r="A155" t="str">
            <v>6765 РУБЛЕНЫЕ сос ц/о мгс 0.36кг 6шт.  ОСТАНКИНО</v>
          </cell>
          <cell r="D155">
            <v>157</v>
          </cell>
        </row>
        <row r="156">
          <cell r="A156" t="str">
            <v>6785 ВЕНСКАЯ САЛЯМИ п/к в/у 0.33кг 8шт.  ОСТАНКИНО</v>
          </cell>
          <cell r="D156">
            <v>51</v>
          </cell>
        </row>
        <row r="157">
          <cell r="A157" t="str">
            <v>6787 СЕРВЕЛАТ КРЕМЛЕВСКИЙ в/к в/у 0,33кг 8шт.  ОСТАНКИНО</v>
          </cell>
          <cell r="D157">
            <v>71</v>
          </cell>
        </row>
        <row r="158">
          <cell r="A158" t="str">
            <v>6793 БАЛЫКОВАЯ в/к в/у 0,33кг 8шт.  ОСТАНКИНО</v>
          </cell>
          <cell r="D158">
            <v>119</v>
          </cell>
        </row>
        <row r="159">
          <cell r="A159" t="str">
            <v>6829 МОЛОЧНЫЕ КЛАССИЧЕСКИЕ сос п/о мгс 2*4_С  ОСТАНКИНО</v>
          </cell>
          <cell r="D159">
            <v>150.232</v>
          </cell>
        </row>
        <row r="160">
          <cell r="A160" t="str">
            <v>6837 ФИЛЕЙНЫЕ Папа Может сос ц/о мгс 0.4кг  ОСТАНКИНО</v>
          </cell>
          <cell r="D160">
            <v>428</v>
          </cell>
        </row>
        <row r="161">
          <cell r="A161" t="str">
            <v>6861 ДОМАШНИЙ РЕЦЕПТ Коровино вар п/о  ОСТАНКИНО</v>
          </cell>
          <cell r="D161">
            <v>23.783999999999999</v>
          </cell>
        </row>
        <row r="162">
          <cell r="A162" t="str">
            <v>6866 ВЕТЧ.НЕЖНАЯ Коровино п/о_Маяк  ОСТАНКИНО</v>
          </cell>
          <cell r="D162">
            <v>60.375999999999998</v>
          </cell>
        </row>
        <row r="163">
          <cell r="A163" t="str">
            <v>7001 КЛАССИЧЕСКИЕ Папа может сар б/о мгс 1*3  ОСТАНКИНО</v>
          </cell>
          <cell r="D163">
            <v>37.576999999999998</v>
          </cell>
        </row>
        <row r="164">
          <cell r="A164" t="str">
            <v>7038 С ГОВЯДИНОЙ ПМ сос п/о мгс 1.5*4  ОСТАНКИНО</v>
          </cell>
          <cell r="D164">
            <v>18.62</v>
          </cell>
        </row>
        <row r="165">
          <cell r="A165" t="str">
            <v>7040 С ИНДЕЙКОЙ ПМ сос ц/о в/у 1/270 8шт.  ОСТАНКИНО</v>
          </cell>
          <cell r="D165">
            <v>31</v>
          </cell>
        </row>
        <row r="166">
          <cell r="A166" t="str">
            <v>7059 ШПИКАЧКИ СОЧНЫЕ С БЕК. п/о мгс 0.3кг_60с  ОСТАНКИНО</v>
          </cell>
          <cell r="D166">
            <v>125</v>
          </cell>
        </row>
        <row r="167">
          <cell r="A167" t="str">
            <v>7066 СОЧНЫЕ ПМ сос п/о мгс 0.41кг 10шт_50с  ОСТАНКИНО</v>
          </cell>
          <cell r="D167">
            <v>1924</v>
          </cell>
        </row>
        <row r="168">
          <cell r="A168" t="str">
            <v>7070 СОЧНЫЕ ПМ сос п/о мгс 1.5*4_А_50с  ОСТАНКИНО</v>
          </cell>
          <cell r="D168">
            <v>1049.22</v>
          </cell>
        </row>
        <row r="169">
          <cell r="A169" t="str">
            <v>7073 МОЛОЧ.ПРЕМИУМ ПМ сос п/о в/у 1/350_50с  ОСТАНКИНО</v>
          </cell>
          <cell r="D169">
            <v>457</v>
          </cell>
        </row>
        <row r="170">
          <cell r="A170" t="str">
            <v>7074 МОЛОЧ.ПРЕМИУМ ПМ сос п/о мгс 0.6кг_50с  ОСТАНКИНО</v>
          </cell>
          <cell r="D170">
            <v>13</v>
          </cell>
        </row>
        <row r="171">
          <cell r="A171" t="str">
            <v>7075 МОЛОЧ.ПРЕМИУМ ПМ сос п/о мгс 1.5*4_О_50с  ОСТАНКИНО</v>
          </cell>
          <cell r="D171">
            <v>21.619</v>
          </cell>
        </row>
        <row r="172">
          <cell r="A172" t="str">
            <v>7077 МЯСНЫЕ С ГОВЯД.ПМ сос п/о мгс 0.4кг_50с  ОСТАНКИНО</v>
          </cell>
          <cell r="D172">
            <v>478</v>
          </cell>
        </row>
        <row r="173">
          <cell r="A173" t="str">
            <v>7080 СЛИВОЧНЫЕ ПМ сос п/о мгс 0.41кг 10шт. 50с  ОСТАНКИНО</v>
          </cell>
          <cell r="D173">
            <v>903</v>
          </cell>
        </row>
        <row r="174">
          <cell r="A174" t="str">
            <v>7082 СЛИВОЧНЫЕ ПМ сос п/о мгс 1.5*4_50с  ОСТАНКИНО</v>
          </cell>
          <cell r="D174">
            <v>42.042999999999999</v>
          </cell>
        </row>
        <row r="175">
          <cell r="A175" t="str">
            <v>7087 ШПИК С ЧЕСНОК.И ПЕРЦЕМ к/в в/у 0.3кг_50с  ОСТАНКИНО</v>
          </cell>
          <cell r="D175">
            <v>38</v>
          </cell>
        </row>
        <row r="176">
          <cell r="A176" t="str">
            <v>7090 СВИНИНА ПО-ДОМ. к/в мл/к в/у 0.3кг_50с  ОСТАНКИНО</v>
          </cell>
          <cell r="D176">
            <v>236</v>
          </cell>
        </row>
        <row r="177">
          <cell r="A177" t="str">
            <v>7092 БЕКОН Папа может с/к с/н в/у 1/140_50с  ОСТАНКИНО</v>
          </cell>
          <cell r="D177">
            <v>183</v>
          </cell>
        </row>
        <row r="178">
          <cell r="A178" t="str">
            <v>7105 МИЛАНО с/к с/н мгс 1/90 12шт.  ОСТАНКИНО</v>
          </cell>
          <cell r="D178">
            <v>7</v>
          </cell>
        </row>
        <row r="179">
          <cell r="A179" t="str">
            <v>7106 ТОСКАНО с/к с/н мгс 1/90 12шт.  ОСТАНКИНО</v>
          </cell>
          <cell r="D179">
            <v>67</v>
          </cell>
        </row>
        <row r="180">
          <cell r="A180" t="str">
            <v>7107 САН-РЕМО с/в с/н мгс 1/90 12шт.  ОСТАНКИНО</v>
          </cell>
          <cell r="D180">
            <v>48</v>
          </cell>
        </row>
        <row r="181">
          <cell r="A181" t="str">
            <v>7147 САЛЬЧИЧОН Останкино с/к в/у 1/220 8шт.  ОСТАНКИНО</v>
          </cell>
          <cell r="D181">
            <v>1</v>
          </cell>
        </row>
        <row r="182">
          <cell r="A182" t="str">
            <v>7149 БАЛЫКОВАЯ Коровино п/к в/у 0.84кг_50с  ОСТАНКИНО</v>
          </cell>
          <cell r="D182">
            <v>5</v>
          </cell>
        </row>
        <row r="183">
          <cell r="A183" t="str">
            <v>7150 САЛЬЧИЧОН Папа может с/к в/у ОСТАНКИНО</v>
          </cell>
          <cell r="D183">
            <v>0.51500000000000001</v>
          </cell>
        </row>
        <row r="184">
          <cell r="A184" t="str">
            <v>7154 СЕРВЕЛАТ ЗЕРНИСТЫЙ ПМ в/к в/у 0.35кг_50с  ОСТАНКИНО</v>
          </cell>
          <cell r="D184">
            <v>747</v>
          </cell>
        </row>
        <row r="185">
          <cell r="A185" t="str">
            <v>7166 СЕРВЕЛТ ОХОТНИЧИЙ ПМ в/к в/у_50с  ОСТАНКИНО</v>
          </cell>
          <cell r="D185">
            <v>93.454999999999998</v>
          </cell>
        </row>
        <row r="186">
          <cell r="A186" t="str">
            <v>7169 СЕРВЕЛАТ ОХОТНИЧИЙ ПМ в/к в/у 0.35кг_50с  ОСТАНКИНО</v>
          </cell>
          <cell r="D186">
            <v>766</v>
          </cell>
        </row>
        <row r="187">
          <cell r="A187" t="str">
            <v>7187 ГРУДИНКА ПРЕМИУМ к/в мл/к в/у 0,3кг_50с ОСТАНКИНО</v>
          </cell>
          <cell r="D187">
            <v>124</v>
          </cell>
        </row>
        <row r="188">
          <cell r="A188" t="str">
            <v>7231 КЛАССИЧЕСКАЯ ПМ вар п/о 0,3кг 8шт_209к ОСТАНКИНО</v>
          </cell>
          <cell r="D188">
            <v>398</v>
          </cell>
        </row>
        <row r="189">
          <cell r="A189" t="str">
            <v>7232 БОЯNСКАЯ ПМ п/к в/у 0,28кг 8шт_209к ОСТАНКИНО</v>
          </cell>
          <cell r="D189">
            <v>339</v>
          </cell>
        </row>
        <row r="190">
          <cell r="A190" t="str">
            <v>7235 ВЕТЧ.КЛАССИЧЕСКАЯ ПМ п/о 0,35кг 8шт_209к ОСТАНКИНО</v>
          </cell>
          <cell r="D190">
            <v>9</v>
          </cell>
        </row>
        <row r="191">
          <cell r="A191" t="str">
            <v>7236 СЕРВЕЛАТ КАРЕЛЬСКИЙ в/к в/у 0,28кг_209к ОСТАНКИНО</v>
          </cell>
          <cell r="D191">
            <v>889</v>
          </cell>
        </row>
        <row r="192">
          <cell r="A192" t="str">
            <v>7241 САЛЯМИ Папа может п/к в/у 0,28кг_209к ОСТАНКИНО</v>
          </cell>
          <cell r="D192">
            <v>144</v>
          </cell>
        </row>
        <row r="193">
          <cell r="A193" t="str">
            <v>7244 ФИЛЕЙНЫЕ Папа может сос ц/о мгс 0,72*4 ОСТАНКИНО</v>
          </cell>
          <cell r="D193">
            <v>0.749</v>
          </cell>
        </row>
        <row r="194">
          <cell r="A194" t="str">
            <v>7245 ВЕТЧ.ФИЛЕЙНАЯ ПМ п/о 0,4кг 8шт ОСТАНКИНО</v>
          </cell>
          <cell r="D194">
            <v>21</v>
          </cell>
        </row>
        <row r="195">
          <cell r="A195" t="str">
            <v>7276 СЛИВОЧНЫЕ ПМ сос п/о мгс 0,3кг 7шт ОСТАНКИНО</v>
          </cell>
          <cell r="D195">
            <v>4</v>
          </cell>
        </row>
        <row r="196">
          <cell r="A196" t="str">
            <v>7284 ДЛЯ ДЕТЕЙ сос п/о мгс 0,33кг 6шт  ОСТАНКИНО</v>
          </cell>
          <cell r="D196">
            <v>54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52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52</v>
          </cell>
        </row>
        <row r="199">
          <cell r="A199" t="str">
            <v>Балыковая с/к 200 гр. срез "Эликатессе" термоформ.пак.  СПК</v>
          </cell>
          <cell r="D199">
            <v>24</v>
          </cell>
        </row>
        <row r="200">
          <cell r="A200" t="str">
            <v>БОНУС МОЛОЧНЫЕ КЛАССИЧЕСКИЕ сос п/о в/у 0.3кг (6084)  ОСТАНКИНО</v>
          </cell>
          <cell r="D200">
            <v>8</v>
          </cell>
        </row>
        <row r="201">
          <cell r="A201" t="str">
            <v>БОНУС МОЛОЧНЫЕ КЛАССИЧЕСКИЕ сос п/о мгс 2*4_С (4980)  ОСТАНКИНО</v>
          </cell>
          <cell r="D201">
            <v>2.1110000000000002</v>
          </cell>
        </row>
        <row r="202">
          <cell r="A202" t="str">
            <v>БОНУС СОЧНЫЕ Папа может сос п/о мгс 1.5*4 (6954)  ОСТАНКИНО</v>
          </cell>
          <cell r="D202">
            <v>149.60599999999999</v>
          </cell>
        </row>
        <row r="203">
          <cell r="A203" t="str">
            <v>БОНУС СОЧНЫЕ сос п/о мгс 0.41кг_UZ (6087)  ОСТАНКИНО</v>
          </cell>
          <cell r="D203">
            <v>48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74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365</v>
          </cell>
        </row>
        <row r="206">
          <cell r="A206" t="str">
            <v>Брошетт с/в 160 гр.шт. "Высокий вкус"  СПК</v>
          </cell>
          <cell r="D206">
            <v>5</v>
          </cell>
        </row>
        <row r="207">
          <cell r="A207" t="str">
            <v>Вацлавская п/к (черева) 390 гр.шт. термоус.пак  СПК</v>
          </cell>
          <cell r="D207">
            <v>1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24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77</v>
          </cell>
        </row>
        <row r="210">
          <cell r="A210" t="str">
            <v>Готовые чебупели с ветчиной и сыром ТМ Горячая штучка флоу-пак 0,24 кг.  ПОКОМ</v>
          </cell>
          <cell r="D210">
            <v>166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</v>
          </cell>
        </row>
        <row r="212">
          <cell r="A212" t="str">
            <v>Готовые чебупели сочные с мясом ТМ Горячая штучка флоу-пак 0,24 кг  ПОКОМ</v>
          </cell>
          <cell r="D212">
            <v>222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46</v>
          </cell>
        </row>
        <row r="214">
          <cell r="A214" t="str">
            <v>Гуцульская с/к "КолбасГрад" 160 гр.шт. термоус. пак  СПК</v>
          </cell>
          <cell r="D214">
            <v>20</v>
          </cell>
        </row>
        <row r="215">
          <cell r="A215" t="str">
            <v>Дельгаро с/в "Эликатессе" 140 гр.шт.  СПК</v>
          </cell>
          <cell r="D215">
            <v>10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70</v>
          </cell>
        </row>
        <row r="217">
          <cell r="A217" t="str">
            <v>Докторская вареная в/с 0,47 кг шт.  СПК</v>
          </cell>
          <cell r="D217">
            <v>10</v>
          </cell>
        </row>
        <row r="218">
          <cell r="A218" t="str">
            <v>Докторская вареная термоус.пак. "Высокий вкус"  СПК</v>
          </cell>
          <cell r="D218">
            <v>40.32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12</v>
          </cell>
        </row>
        <row r="220">
          <cell r="A220" t="str">
            <v>ЖАР-ладушки с мясом 0,2кг ТМ Стародворье  ПОКОМ</v>
          </cell>
          <cell r="D220">
            <v>59</v>
          </cell>
        </row>
        <row r="221">
          <cell r="A221" t="str">
            <v>ЖАР-ладушки с яблоком и грушей ТМ Стародворье 0,2 кг. ПОКОМ</v>
          </cell>
          <cell r="D221">
            <v>6</v>
          </cell>
        </row>
        <row r="222">
          <cell r="A222" t="str">
            <v>Карбонад Юбилейный термоус.пак.  СПК</v>
          </cell>
          <cell r="D222">
            <v>-0.75600000000000001</v>
          </cell>
        </row>
        <row r="223">
          <cell r="A223" t="str">
            <v>Классическая вареная 400 гр.шт.  СПК</v>
          </cell>
          <cell r="D223">
            <v>7</v>
          </cell>
        </row>
        <row r="224">
          <cell r="A224" t="str">
            <v>Классическая с/к 80 гр.шт.нар. (лоток с ср.защ.атм.)  СПК</v>
          </cell>
          <cell r="D224">
            <v>12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165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149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46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113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135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4</v>
          </cell>
        </row>
        <row r="231">
          <cell r="A231" t="str">
            <v>Ла Фаворте с/в "Эликатессе" 140 гр.шт.  СПК</v>
          </cell>
          <cell r="D231">
            <v>49</v>
          </cell>
        </row>
        <row r="232">
          <cell r="A232" t="str">
            <v>Ливерная Печеночная 250 гр.шт.  СПК</v>
          </cell>
          <cell r="D232">
            <v>5</v>
          </cell>
        </row>
        <row r="233">
          <cell r="A233" t="str">
            <v>Любительская вареная термоус.пак. "Высокий вкус"  СПК</v>
          </cell>
          <cell r="D233">
            <v>15.737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18.5</v>
          </cell>
        </row>
        <row r="235">
          <cell r="A235" t="str">
            <v>Мини-чебуречки с мясом ВЕС 5,5кг ТМ Зареченские  ПОКОМ</v>
          </cell>
          <cell r="D235">
            <v>22</v>
          </cell>
        </row>
        <row r="236">
          <cell r="A236" t="str">
            <v>Мини-шарики с курочкой и сыром ТМ Зареченские ВЕС  ПОКОМ</v>
          </cell>
          <cell r="D236">
            <v>27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724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422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463</v>
          </cell>
        </row>
        <row r="240">
          <cell r="A240" t="str">
            <v>Наггетсы с куриным филе и сыром ТМ Вязанка 0,25 кг ПОКОМ</v>
          </cell>
          <cell r="D240">
            <v>500</v>
          </cell>
        </row>
        <row r="241">
          <cell r="A241" t="str">
            <v>Наггетсы Хрустящие ТМ Зареченские. ВЕС ПОКОМ</v>
          </cell>
          <cell r="D241">
            <v>126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30</v>
          </cell>
        </row>
        <row r="243">
          <cell r="A243" t="str">
            <v>Оригинальная с перцем с/к  СПК</v>
          </cell>
          <cell r="D243">
            <v>35.814</v>
          </cell>
        </row>
        <row r="244">
          <cell r="A244" t="str">
            <v>Паштет печеночный 140 гр.шт.  СПК</v>
          </cell>
          <cell r="D244">
            <v>12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54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146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25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375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35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160</v>
          </cell>
        </row>
        <row r="251">
          <cell r="A251" t="str">
            <v>Пельмени Бигбули со сливочным маслом ТМ Горячая штучка, флоу-пак сфера 0,7. ПОКОМ</v>
          </cell>
          <cell r="D251">
            <v>247</v>
          </cell>
        </row>
        <row r="252">
          <cell r="A252" t="str">
            <v>Пельмени Бульмени мини с мясом и оливковым маслом 0,7 кг ТМ Горячая штучка  ПОКОМ</v>
          </cell>
          <cell r="D252">
            <v>61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147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5.4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  <cell r="D255">
            <v>420</v>
          </cell>
        </row>
        <row r="256">
          <cell r="A256" t="str">
            <v>Пельмени Бульмени с говядиной и свининой ТМ Горячая штучка. флоу-пак сфера 0,4 кг ПОКОМ</v>
          </cell>
          <cell r="D256">
            <v>205</v>
          </cell>
        </row>
        <row r="257">
          <cell r="A257" t="str">
            <v>Пельмени Бульмени с говядиной и свининой ТМ Горячая штучка. флоу-пак сфера 0,7 кг ПОКОМ</v>
          </cell>
          <cell r="D257">
            <v>530</v>
          </cell>
        </row>
        <row r="258">
          <cell r="A258" t="str">
            <v>Пельмени Бульмени со сливочным маслом ТМ Горячая штучка. флоу-пак сфера 0,4 кг. ПОКОМ</v>
          </cell>
          <cell r="D258">
            <v>222</v>
          </cell>
        </row>
        <row r="259">
          <cell r="A259" t="str">
            <v>Пельмени Бульмени со сливочным маслом ТМ Горячая штучка.флоу-пак сфера 0,7 кг. ПОКОМ</v>
          </cell>
          <cell r="D259">
            <v>623</v>
          </cell>
        </row>
        <row r="260">
          <cell r="A260" t="str">
            <v>Пельмени Бульмени хрустящие с мясом 0,22 кг ТМ Горячая штучка  ПОКОМ</v>
          </cell>
          <cell r="D260">
            <v>53</v>
          </cell>
        </row>
        <row r="261">
          <cell r="A261" t="str">
            <v>Пельмени Зареченские сфера 5 кг.  ПОКОМ</v>
          </cell>
          <cell r="D261">
            <v>15</v>
          </cell>
        </row>
        <row r="262">
          <cell r="A262" t="str">
            <v>Пельмени Медвежьи ушки с фермерскими сливками 0,7кг  ПОКОМ</v>
          </cell>
          <cell r="D262">
            <v>18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36</v>
          </cell>
        </row>
        <row r="264">
          <cell r="A264" t="str">
            <v>Пельмени Мясные с говядиной ТМ Стародворье сфера флоу-пак 1 кг  ПОКОМ</v>
          </cell>
          <cell r="D264">
            <v>113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8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274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79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125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103</v>
          </cell>
        </row>
        <row r="270">
          <cell r="A270" t="str">
            <v>Пельмени Сочные сфера 0,8 кг ТМ Стародворье  ПОКОМ</v>
          </cell>
          <cell r="D270">
            <v>29</v>
          </cell>
        </row>
        <row r="271">
          <cell r="A271" t="str">
            <v>Пирожки с мясом 3,7кг ВЕС ТМ Зареченские  ПОКОМ</v>
          </cell>
          <cell r="D271">
            <v>18.5</v>
          </cell>
        </row>
        <row r="272">
          <cell r="A272" t="str">
            <v>Ричеза с/к 230 гр.шт.  СПК</v>
          </cell>
          <cell r="D272">
            <v>18</v>
          </cell>
        </row>
        <row r="273">
          <cell r="A273" t="str">
            <v>Сальчетти с/к 230 гр.шт.  СПК</v>
          </cell>
          <cell r="D273">
            <v>65</v>
          </cell>
        </row>
        <row r="274">
          <cell r="A274" t="str">
            <v>Салями Русская с/к "Просто выгодно" 0,26 кг.шт. термофор.пак.  СПК</v>
          </cell>
          <cell r="D274">
            <v>4</v>
          </cell>
        </row>
        <row r="275">
          <cell r="A275" t="str">
            <v>Салями с перчиком с/к "КолбасГрад" 160 гр.шт. термоус. пак.  СПК</v>
          </cell>
          <cell r="D275">
            <v>23</v>
          </cell>
        </row>
        <row r="276">
          <cell r="A276" t="str">
            <v>Салями с/к 100 гр.шт.нар. (лоток с ср.защ.атм.)  СПК</v>
          </cell>
          <cell r="D276">
            <v>12</v>
          </cell>
        </row>
        <row r="277">
          <cell r="A277" t="str">
            <v>Салями Трюфель с/в "Эликатессе" 0,16 кг.шт.  СПК</v>
          </cell>
          <cell r="D277">
            <v>26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19.628</v>
          </cell>
        </row>
        <row r="279">
          <cell r="A279" t="str">
            <v>Сардельки из говядины (черева) (в ср.защ.атм.) "Высокий вкус"  СПК</v>
          </cell>
          <cell r="D279">
            <v>8.0879999999999992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10</v>
          </cell>
        </row>
        <row r="281">
          <cell r="A281" t="str">
            <v>Сервелат Финский в/к 0,38 кг.шт. термофор.пак.  СПК</v>
          </cell>
          <cell r="D281">
            <v>2</v>
          </cell>
        </row>
        <row r="282">
          <cell r="A282" t="str">
            <v>Сервелат Фирменный в/к 0,10 кг.шт. нарезка (лоток с ср.защ.атм.)  СПК</v>
          </cell>
          <cell r="D282">
            <v>12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49</v>
          </cell>
        </row>
        <row r="284">
          <cell r="A284" t="str">
            <v>Сибирская особая с/к 0,235 кг шт.  СПК</v>
          </cell>
          <cell r="D284">
            <v>28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7</v>
          </cell>
        </row>
        <row r="287">
          <cell r="A287" t="str">
            <v>Сосиски Классические (в ср.защ.атм.) СПК</v>
          </cell>
          <cell r="D287">
            <v>12.459</v>
          </cell>
        </row>
        <row r="288">
          <cell r="A288" t="str">
            <v>Сосиски Мусульманские "Просто выгодно" (в ср.защ.атм.)  СПК</v>
          </cell>
          <cell r="D288">
            <v>5.0049999999999999</v>
          </cell>
        </row>
        <row r="289">
          <cell r="A289" t="str">
            <v>Сосиски Хот-дог подкопченные (лоток с ср.защ.атм.)  СПК</v>
          </cell>
          <cell r="D289">
            <v>2.1320000000000001</v>
          </cell>
        </row>
        <row r="290">
          <cell r="A290" t="str">
            <v>Сочный мегачебурек ТМ Зареченские ВЕС ПОКОМ</v>
          </cell>
          <cell r="D290">
            <v>31.36</v>
          </cell>
        </row>
        <row r="291">
          <cell r="A291" t="str">
            <v>Торо Неро с/в "Эликатессе" 140 гр.шт.  СПК</v>
          </cell>
          <cell r="D291">
            <v>17</v>
          </cell>
        </row>
        <row r="292">
          <cell r="A292" t="str">
            <v>Утренняя вареная ВЕС СПК</v>
          </cell>
          <cell r="D292">
            <v>12.192</v>
          </cell>
        </row>
        <row r="293">
          <cell r="A293" t="str">
            <v>Уши свиные копченые к пиву 0,15кг нар. д/ф шт.  СПК</v>
          </cell>
          <cell r="D293">
            <v>13</v>
          </cell>
        </row>
        <row r="294">
          <cell r="A294" t="str">
            <v>Фестивальная пора с/к 100 гр.шт.нар. (лоток с ср.защ.атм.)  СПК</v>
          </cell>
          <cell r="D294">
            <v>39</v>
          </cell>
        </row>
        <row r="295">
          <cell r="A295" t="str">
            <v>Фестивальная пора с/к 235 гр.шт.  СПК</v>
          </cell>
          <cell r="D295">
            <v>77</v>
          </cell>
        </row>
        <row r="296">
          <cell r="A296" t="str">
            <v>Фестивальная пора с/к термоус.пак  СПК</v>
          </cell>
          <cell r="D296">
            <v>13.656000000000001</v>
          </cell>
        </row>
        <row r="297">
          <cell r="A297" t="str">
            <v>Фирменная с/к 200 гр. срез "Эликатессе" термоформ.пак.  СПК</v>
          </cell>
          <cell r="D297">
            <v>60</v>
          </cell>
        </row>
        <row r="298">
          <cell r="A298" t="str">
            <v>Фуэт с/в "Эликатессе" 160 гр.шт.  СПК</v>
          </cell>
          <cell r="D298">
            <v>54</v>
          </cell>
        </row>
        <row r="299">
          <cell r="A299" t="str">
            <v>Хинкали Классические ТМ Зареченские ВЕС ПОКОМ</v>
          </cell>
          <cell r="D299">
            <v>45</v>
          </cell>
        </row>
        <row r="300">
          <cell r="A300" t="str">
            <v>Хот-догстер ТМ Горячая штучка ТС Хот-Догстер флоу-пак 0,09 кг. ПОКОМ</v>
          </cell>
          <cell r="D300">
            <v>50</v>
          </cell>
        </row>
        <row r="301">
          <cell r="A301" t="str">
            <v>Хотстеры с сыром 0,25кг ТМ Горячая штучка  ПОКОМ</v>
          </cell>
          <cell r="D301">
            <v>121</v>
          </cell>
        </row>
        <row r="302">
          <cell r="A302" t="str">
            <v>Хотстеры ТМ Горячая штучка ТС Хотстеры 0,25 кг зам  ПОКОМ</v>
          </cell>
          <cell r="D302">
            <v>475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124</v>
          </cell>
        </row>
        <row r="304">
          <cell r="A304" t="str">
            <v>Хрустящие крылышки ТМ Горячая штучка 0,3 кг зам  ПОКОМ</v>
          </cell>
          <cell r="D304">
            <v>127</v>
          </cell>
        </row>
        <row r="305">
          <cell r="A305" t="str">
            <v>Чебупели Курочка гриль ТМ Горячая штучка, 0,3 кг зам  ПОКОМ</v>
          </cell>
          <cell r="D305">
            <v>86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392</v>
          </cell>
        </row>
        <row r="307">
          <cell r="A307" t="str">
            <v>Чебупицца Маргарита 0,2кг ТМ Горячая штучка ТС Foodgital  ПОКОМ</v>
          </cell>
          <cell r="D307">
            <v>77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851</v>
          </cell>
        </row>
        <row r="309">
          <cell r="A309" t="str">
            <v>Чебупицца со вкусом 4 сыра 0,2кг ТМ Горячая штучка ТС Foodgital  ПОКОМ</v>
          </cell>
          <cell r="D309">
            <v>59</v>
          </cell>
        </row>
        <row r="310">
          <cell r="A310" t="str">
            <v>Чебуреки сочные ВЕС ТМ Зареченские  ПОКОМ</v>
          </cell>
          <cell r="D310">
            <v>280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17.494</v>
          </cell>
        </row>
        <row r="312">
          <cell r="A312" t="str">
            <v>Юбилейная с/к 0,235 кг.шт.  СПК</v>
          </cell>
          <cell r="D312">
            <v>189</v>
          </cell>
        </row>
        <row r="313">
          <cell r="A313" t="str">
            <v>Итого</v>
          </cell>
          <cell r="D313">
            <v>59375.353000000003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3" sqref="AK3"/>
    </sheetView>
  </sheetViews>
  <sheetFormatPr defaultColWidth="10.5" defaultRowHeight="11.45" customHeight="1" outlineLevelRow="1" x14ac:dyDescent="0.2"/>
  <cols>
    <col min="1" max="1" width="63" style="1" customWidth="1"/>
    <col min="2" max="2" width="4.1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5" style="5" customWidth="1"/>
    <col min="36" max="37" width="7" style="5" customWidth="1"/>
    <col min="38" max="39" width="1.16406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117</v>
      </c>
      <c r="H4" s="10" t="s">
        <v>118</v>
      </c>
      <c r="I4" s="9" t="s">
        <v>119</v>
      </c>
      <c r="J4" s="9" t="s">
        <v>120</v>
      </c>
      <c r="K4" s="9" t="s">
        <v>121</v>
      </c>
      <c r="L4" s="9" t="s">
        <v>122</v>
      </c>
      <c r="M4" s="9" t="s">
        <v>122</v>
      </c>
      <c r="N4" s="9" t="s">
        <v>122</v>
      </c>
      <c r="O4" s="9" t="s">
        <v>122</v>
      </c>
      <c r="P4" s="9" t="s">
        <v>122</v>
      </c>
      <c r="Q4" s="9" t="s">
        <v>122</v>
      </c>
      <c r="R4" s="9" t="s">
        <v>122</v>
      </c>
      <c r="S4" s="11" t="s">
        <v>122</v>
      </c>
      <c r="T4" s="9" t="s">
        <v>123</v>
      </c>
      <c r="U4" s="11" t="s">
        <v>122</v>
      </c>
      <c r="V4" s="11" t="s">
        <v>122</v>
      </c>
      <c r="W4" s="9" t="s">
        <v>119</v>
      </c>
      <c r="X4" s="11" t="s">
        <v>122</v>
      </c>
      <c r="Y4" s="9" t="s">
        <v>124</v>
      </c>
      <c r="Z4" s="11" t="s">
        <v>125</v>
      </c>
      <c r="AA4" s="9" t="s">
        <v>126</v>
      </c>
      <c r="AB4" s="9" t="s">
        <v>127</v>
      </c>
      <c r="AC4" s="9" t="s">
        <v>128</v>
      </c>
      <c r="AD4" s="9" t="s">
        <v>129</v>
      </c>
      <c r="AE4" s="9" t="s">
        <v>119</v>
      </c>
      <c r="AF4" s="9" t="s">
        <v>119</v>
      </c>
      <c r="AG4" s="9" t="s">
        <v>119</v>
      </c>
      <c r="AH4" s="9" t="s">
        <v>130</v>
      </c>
      <c r="AI4" s="9" t="s">
        <v>131</v>
      </c>
      <c r="AJ4" s="11" t="s">
        <v>132</v>
      </c>
      <c r="AK4" s="11" t="s">
        <v>132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O5" s="14" t="s">
        <v>136</v>
      </c>
      <c r="V5" s="14" t="s">
        <v>137</v>
      </c>
      <c r="X5" s="14" t="s">
        <v>138</v>
      </c>
      <c r="AE5" s="14" t="s">
        <v>139</v>
      </c>
      <c r="AF5" s="14" t="s">
        <v>140</v>
      </c>
      <c r="AG5" s="14" t="s">
        <v>141</v>
      </c>
      <c r="AH5" s="14" t="s">
        <v>142</v>
      </c>
      <c r="AJ5" s="14" t="s">
        <v>137</v>
      </c>
      <c r="AK5" s="14" t="s">
        <v>138</v>
      </c>
    </row>
    <row r="6" spans="1:40" ht="11.1" customHeight="1" x14ac:dyDescent="0.2">
      <c r="A6" s="6"/>
      <c r="B6" s="6"/>
      <c r="C6" s="3"/>
      <c r="D6" s="3"/>
      <c r="E6" s="12">
        <f>SUM(E7:E156)</f>
        <v>144726.60800000001</v>
      </c>
      <c r="F6" s="12">
        <f>SUM(F7:F156)</f>
        <v>83237.314999999988</v>
      </c>
      <c r="J6" s="12">
        <f>SUM(J7:J156)</f>
        <v>143923.97000000003</v>
      </c>
      <c r="K6" s="12">
        <f t="shared" ref="K6:X6" si="0">SUM(K7:K156)</f>
        <v>802.63800000000015</v>
      </c>
      <c r="L6" s="12">
        <f t="shared" si="0"/>
        <v>16790</v>
      </c>
      <c r="M6" s="12">
        <f t="shared" si="0"/>
        <v>26740</v>
      </c>
      <c r="N6" s="12">
        <f t="shared" si="0"/>
        <v>27830</v>
      </c>
      <c r="O6" s="12">
        <f t="shared" si="0"/>
        <v>28970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27360</v>
      </c>
      <c r="W6" s="12">
        <f t="shared" si="0"/>
        <v>26599.721600000012</v>
      </c>
      <c r="X6" s="12">
        <f t="shared" si="0"/>
        <v>27915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11728</v>
      </c>
      <c r="AE6" s="12">
        <f t="shared" ref="AE6" si="5">SUM(AE7:AE156)</f>
        <v>25077.174400000007</v>
      </c>
      <c r="AF6" s="12">
        <f t="shared" ref="AF6" si="6">SUM(AF7:AF156)</f>
        <v>26389.441799999997</v>
      </c>
      <c r="AG6" s="12">
        <f t="shared" ref="AG6" si="7">SUM(AG7:AG156)</f>
        <v>27028.578400000009</v>
      </c>
      <c r="AH6" s="12">
        <f t="shared" ref="AH6" si="8">SUM(AH7:AH156)</f>
        <v>27027.004999999986</v>
      </c>
      <c r="AI6" s="12"/>
      <c r="AJ6" s="12">
        <f t="shared" ref="AJ6" si="9">SUM(AJ7:AJ156)</f>
        <v>17511.599999999999</v>
      </c>
      <c r="AK6" s="12">
        <f t="shared" ref="AK6" si="10">SUM(AK7:AK156)</f>
        <v>17520.75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445.18799999999999</v>
      </c>
      <c r="D7" s="8">
        <v>565.71100000000001</v>
      </c>
      <c r="E7" s="8">
        <v>560.76900000000001</v>
      </c>
      <c r="F7" s="8">
        <v>437.61200000000002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576.54499999999996</v>
      </c>
      <c r="K7" s="13">
        <f>E7-J7</f>
        <v>-15.775999999999954</v>
      </c>
      <c r="L7" s="13">
        <f>VLOOKUP(A:A,[1]TDSheet!$A:$M,13,0)</f>
        <v>50</v>
      </c>
      <c r="M7" s="13">
        <f>VLOOKUP(A:A,[1]TDSheet!$A:$N,14,0)</f>
        <v>150</v>
      </c>
      <c r="N7" s="13">
        <f>VLOOKUP(A:A,[1]TDSheet!$A:$O,15,0)</f>
        <v>300</v>
      </c>
      <c r="O7" s="13">
        <f>VLOOKUP(A:A,[1]TDSheet!$A:$X,24,0)</f>
        <v>150</v>
      </c>
      <c r="P7" s="13"/>
      <c r="Q7" s="13"/>
      <c r="R7" s="13"/>
      <c r="S7" s="13"/>
      <c r="T7" s="13"/>
      <c r="U7" s="13"/>
      <c r="V7" s="15">
        <v>200</v>
      </c>
      <c r="W7" s="13">
        <f>(E7-AD7)/5</f>
        <v>112.1538</v>
      </c>
      <c r="X7" s="15">
        <v>200</v>
      </c>
      <c r="Y7" s="16">
        <f>(F7+L7+M7+N7+O7+V7+X7)/W7</f>
        <v>13.264035636777354</v>
      </c>
      <c r="Z7" s="13">
        <f>F7/W7</f>
        <v>3.9018918663478188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109.97880000000001</v>
      </c>
      <c r="AF7" s="13">
        <f>VLOOKUP(A:A,[1]TDSheet!$A:$AF,32,0)</f>
        <v>134.69540000000001</v>
      </c>
      <c r="AG7" s="13">
        <f>VLOOKUP(A:A,[1]TDSheet!$A:$AG,33,0)</f>
        <v>107.78540000000001</v>
      </c>
      <c r="AH7" s="13">
        <f>VLOOKUP(A:A,[3]TDSheet!$A:$D,4,0)</f>
        <v>127.074</v>
      </c>
      <c r="AI7" s="13" t="str">
        <f>VLOOKUP(A:A,[1]TDSheet!$A:$AI,35,0)</f>
        <v>ябиюль</v>
      </c>
      <c r="AJ7" s="13">
        <f>V7*H7</f>
        <v>200</v>
      </c>
      <c r="AK7" s="13">
        <f>X7*H7</f>
        <v>200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433.16500000000002</v>
      </c>
      <c r="D8" s="8">
        <v>2097.9549999999999</v>
      </c>
      <c r="E8" s="8">
        <v>1523.6130000000001</v>
      </c>
      <c r="F8" s="8">
        <v>982.05100000000004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1530.451</v>
      </c>
      <c r="K8" s="13">
        <f t="shared" ref="K8:K71" si="11">E8-J8</f>
        <v>-6.8379999999999654</v>
      </c>
      <c r="L8" s="13">
        <f>VLOOKUP(A:A,[1]TDSheet!$A:$M,13,0)</f>
        <v>150</v>
      </c>
      <c r="M8" s="13">
        <f>VLOOKUP(A:A,[1]TDSheet!$A:$N,14,0)</f>
        <v>150</v>
      </c>
      <c r="N8" s="13">
        <f>VLOOKUP(A:A,[1]TDSheet!$A:$O,15,0)</f>
        <v>200</v>
      </c>
      <c r="O8" s="13">
        <f>VLOOKUP(A:A,[1]TDSheet!$A:$X,24,0)</f>
        <v>200</v>
      </c>
      <c r="P8" s="13"/>
      <c r="Q8" s="13"/>
      <c r="R8" s="13"/>
      <c r="S8" s="13"/>
      <c r="T8" s="13"/>
      <c r="U8" s="13"/>
      <c r="V8" s="15">
        <v>250</v>
      </c>
      <c r="W8" s="13">
        <f t="shared" ref="W8:W71" si="12">(E8-AD8)/5</f>
        <v>304.7226</v>
      </c>
      <c r="X8" s="15">
        <v>200</v>
      </c>
      <c r="Y8" s="16">
        <f t="shared" ref="Y8:Y71" si="13">(F8+L8+M8+N8+O8+V8+X8)/W8</f>
        <v>6.9966946987194252</v>
      </c>
      <c r="Z8" s="13">
        <f t="shared" ref="Z8:Z71" si="14">F8/W8</f>
        <v>3.2227704804303983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204.80540000000002</v>
      </c>
      <c r="AF8" s="13">
        <f>VLOOKUP(A:A,[1]TDSheet!$A:$AF,32,0)</f>
        <v>252.26060000000001</v>
      </c>
      <c r="AG8" s="13">
        <f>VLOOKUP(A:A,[1]TDSheet!$A:$AG,33,0)</f>
        <v>305.1848</v>
      </c>
      <c r="AH8" s="13">
        <f>VLOOKUP(A:A,[3]TDSheet!$A:$D,4,0)</f>
        <v>308.09800000000001</v>
      </c>
      <c r="AI8" s="13" t="str">
        <f>VLOOKUP(A:A,[1]TDSheet!$A:$AI,35,0)</f>
        <v>оконч</v>
      </c>
      <c r="AJ8" s="13">
        <f t="shared" ref="AJ8:AJ71" si="15">V8*H8</f>
        <v>250</v>
      </c>
      <c r="AK8" s="13">
        <f t="shared" ref="AK8:AK71" si="16">X8*H8</f>
        <v>200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841.7</v>
      </c>
      <c r="D9" s="8">
        <v>3493.2220000000002</v>
      </c>
      <c r="E9" s="8">
        <v>2628.277</v>
      </c>
      <c r="F9" s="8">
        <v>1682.04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2601.3229999999999</v>
      </c>
      <c r="K9" s="13">
        <f t="shared" si="11"/>
        <v>26.954000000000178</v>
      </c>
      <c r="L9" s="13">
        <f>VLOOKUP(A:A,[1]TDSheet!$A:$M,13,0)</f>
        <v>400</v>
      </c>
      <c r="M9" s="13">
        <f>VLOOKUP(A:A,[1]TDSheet!$A:$N,14,0)</f>
        <v>500</v>
      </c>
      <c r="N9" s="13">
        <f>VLOOKUP(A:A,[1]TDSheet!$A:$O,15,0)</f>
        <v>600</v>
      </c>
      <c r="O9" s="13">
        <f>VLOOKUP(A:A,[1]TDSheet!$A:$X,24,0)</f>
        <v>350</v>
      </c>
      <c r="P9" s="13"/>
      <c r="Q9" s="13"/>
      <c r="R9" s="13"/>
      <c r="S9" s="13"/>
      <c r="T9" s="13"/>
      <c r="U9" s="13"/>
      <c r="V9" s="15">
        <v>600</v>
      </c>
      <c r="W9" s="13">
        <f t="shared" si="12"/>
        <v>525.65539999999999</v>
      </c>
      <c r="X9" s="15">
        <v>600</v>
      </c>
      <c r="Y9" s="16">
        <f t="shared" si="13"/>
        <v>9.0021713845230167</v>
      </c>
      <c r="Z9" s="13">
        <f t="shared" si="14"/>
        <v>3.1998910312725788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432.82060000000001</v>
      </c>
      <c r="AF9" s="13">
        <f>VLOOKUP(A:A,[1]TDSheet!$A:$AF,32,0)</f>
        <v>500.35939999999999</v>
      </c>
      <c r="AG9" s="13">
        <f>VLOOKUP(A:A,[1]TDSheet!$A:$AG,33,0)</f>
        <v>544.00900000000001</v>
      </c>
      <c r="AH9" s="13">
        <f>VLOOKUP(A:A,[3]TDSheet!$A:$D,4,0)</f>
        <v>591.46799999999996</v>
      </c>
      <c r="AI9" s="13" t="str">
        <f>VLOOKUP(A:A,[1]TDSheet!$A:$AI,35,0)</f>
        <v>продиюль</v>
      </c>
      <c r="AJ9" s="13">
        <f t="shared" si="15"/>
        <v>600</v>
      </c>
      <c r="AK9" s="13">
        <f t="shared" si="16"/>
        <v>600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910</v>
      </c>
      <c r="D10" s="8">
        <v>4710</v>
      </c>
      <c r="E10" s="8">
        <v>4020</v>
      </c>
      <c r="F10" s="8">
        <v>1559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4061</v>
      </c>
      <c r="K10" s="13">
        <f t="shared" si="11"/>
        <v>-41</v>
      </c>
      <c r="L10" s="13">
        <f>VLOOKUP(A:A,[1]TDSheet!$A:$M,13,0)</f>
        <v>300</v>
      </c>
      <c r="M10" s="13">
        <f>VLOOKUP(A:A,[1]TDSheet!$A:$N,14,0)</f>
        <v>300</v>
      </c>
      <c r="N10" s="13">
        <f>VLOOKUP(A:A,[1]TDSheet!$A:$O,15,0)</f>
        <v>600</v>
      </c>
      <c r="O10" s="13">
        <f>VLOOKUP(A:A,[1]TDSheet!$A:$X,24,0)</f>
        <v>400</v>
      </c>
      <c r="P10" s="13"/>
      <c r="Q10" s="13"/>
      <c r="R10" s="13"/>
      <c r="S10" s="13"/>
      <c r="T10" s="13"/>
      <c r="U10" s="13"/>
      <c r="V10" s="15">
        <v>400</v>
      </c>
      <c r="W10" s="13">
        <f t="shared" si="12"/>
        <v>556</v>
      </c>
      <c r="X10" s="15">
        <v>400</v>
      </c>
      <c r="Y10" s="16">
        <f t="shared" si="13"/>
        <v>7.1205035971223021</v>
      </c>
      <c r="Z10" s="13">
        <f t="shared" si="14"/>
        <v>2.8039568345323742</v>
      </c>
      <c r="AA10" s="13"/>
      <c r="AB10" s="13"/>
      <c r="AC10" s="13"/>
      <c r="AD10" s="13">
        <f>VLOOKUP(A:A,[1]TDSheet!$A:$AD,30,0)</f>
        <v>1240</v>
      </c>
      <c r="AE10" s="13">
        <f>VLOOKUP(A:A,[1]TDSheet!$A:$AE,31,0)</f>
        <v>496.6</v>
      </c>
      <c r="AF10" s="13">
        <f>VLOOKUP(A:A,[1]TDSheet!$A:$AF,32,0)</f>
        <v>550.4</v>
      </c>
      <c r="AG10" s="13">
        <f>VLOOKUP(A:A,[1]TDSheet!$A:$AG,33,0)</f>
        <v>552.4</v>
      </c>
      <c r="AH10" s="13">
        <f>VLOOKUP(A:A,[3]TDSheet!$A:$D,4,0)</f>
        <v>716</v>
      </c>
      <c r="AI10" s="13" t="str">
        <f>VLOOKUP(A:A,[1]TDSheet!$A:$AI,35,0)</f>
        <v>оконч</v>
      </c>
      <c r="AJ10" s="13">
        <f t="shared" si="15"/>
        <v>160</v>
      </c>
      <c r="AK10" s="13">
        <f t="shared" si="16"/>
        <v>160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1017</v>
      </c>
      <c r="D11" s="8">
        <v>6832</v>
      </c>
      <c r="E11" s="8">
        <v>5388</v>
      </c>
      <c r="F11" s="8">
        <v>2364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5478</v>
      </c>
      <c r="K11" s="13">
        <f t="shared" si="11"/>
        <v>-90</v>
      </c>
      <c r="L11" s="13">
        <f>VLOOKUP(A:A,[1]TDSheet!$A:$M,13,0)</f>
        <v>1000</v>
      </c>
      <c r="M11" s="13">
        <f>VLOOKUP(A:A,[1]TDSheet!$A:$N,14,0)</f>
        <v>900</v>
      </c>
      <c r="N11" s="13">
        <f>VLOOKUP(A:A,[1]TDSheet!$A:$O,15,0)</f>
        <v>1300</v>
      </c>
      <c r="O11" s="13">
        <f>VLOOKUP(A:A,[1]TDSheet!$A:$X,24,0)</f>
        <v>1200</v>
      </c>
      <c r="P11" s="13"/>
      <c r="Q11" s="13"/>
      <c r="R11" s="13"/>
      <c r="S11" s="13"/>
      <c r="T11" s="13"/>
      <c r="U11" s="13"/>
      <c r="V11" s="15">
        <v>1000</v>
      </c>
      <c r="W11" s="13">
        <f t="shared" si="12"/>
        <v>932.4</v>
      </c>
      <c r="X11" s="15">
        <v>1000</v>
      </c>
      <c r="Y11" s="16">
        <f t="shared" si="13"/>
        <v>9.3993993993993996</v>
      </c>
      <c r="Z11" s="13">
        <f t="shared" si="14"/>
        <v>2.5353925353925355</v>
      </c>
      <c r="AA11" s="13"/>
      <c r="AB11" s="13"/>
      <c r="AC11" s="13"/>
      <c r="AD11" s="13">
        <f>VLOOKUP(A:A,[1]TDSheet!$A:$AD,30,0)</f>
        <v>726</v>
      </c>
      <c r="AE11" s="13">
        <f>VLOOKUP(A:A,[1]TDSheet!$A:$AE,31,0)</f>
        <v>873.2</v>
      </c>
      <c r="AF11" s="13">
        <f>VLOOKUP(A:A,[1]TDSheet!$A:$AF,32,0)</f>
        <v>840.2</v>
      </c>
      <c r="AG11" s="13">
        <f>VLOOKUP(A:A,[1]TDSheet!$A:$AG,33,0)</f>
        <v>896</v>
      </c>
      <c r="AH11" s="13">
        <f>VLOOKUP(A:A,[3]TDSheet!$A:$D,4,0)</f>
        <v>1012</v>
      </c>
      <c r="AI11" s="13" t="str">
        <f>VLOOKUP(A:A,[1]TDSheet!$A:$AI,35,0)</f>
        <v>ябиюль</v>
      </c>
      <c r="AJ11" s="13">
        <f t="shared" si="15"/>
        <v>450</v>
      </c>
      <c r="AK11" s="13">
        <f t="shared" si="16"/>
        <v>450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1280</v>
      </c>
      <c r="D12" s="8">
        <v>7210</v>
      </c>
      <c r="E12" s="8">
        <v>5773</v>
      </c>
      <c r="F12" s="8">
        <v>2651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5837</v>
      </c>
      <c r="K12" s="13">
        <f t="shared" si="11"/>
        <v>-64</v>
      </c>
      <c r="L12" s="13">
        <f>VLOOKUP(A:A,[1]TDSheet!$A:$M,13,0)</f>
        <v>700</v>
      </c>
      <c r="M12" s="13">
        <f>VLOOKUP(A:A,[1]TDSheet!$A:$N,14,0)</f>
        <v>900</v>
      </c>
      <c r="N12" s="13">
        <f>VLOOKUP(A:A,[1]TDSheet!$A:$O,15,0)</f>
        <v>900</v>
      </c>
      <c r="O12" s="13">
        <f>VLOOKUP(A:A,[1]TDSheet!$A:$X,24,0)</f>
        <v>1000</v>
      </c>
      <c r="P12" s="13"/>
      <c r="Q12" s="13"/>
      <c r="R12" s="13"/>
      <c r="S12" s="13"/>
      <c r="T12" s="13"/>
      <c r="U12" s="13"/>
      <c r="V12" s="15">
        <v>800</v>
      </c>
      <c r="W12" s="13">
        <f t="shared" si="12"/>
        <v>900.2</v>
      </c>
      <c r="X12" s="15">
        <v>1000</v>
      </c>
      <c r="Y12" s="16">
        <f t="shared" si="13"/>
        <v>8.8324816707398348</v>
      </c>
      <c r="Z12" s="13">
        <f t="shared" si="14"/>
        <v>2.9449011330815371</v>
      </c>
      <c r="AA12" s="13"/>
      <c r="AB12" s="13"/>
      <c r="AC12" s="13"/>
      <c r="AD12" s="13">
        <f>VLOOKUP(A:A,[1]TDSheet!$A:$AD,30,0)</f>
        <v>1272</v>
      </c>
      <c r="AE12" s="13">
        <f>VLOOKUP(A:A,[1]TDSheet!$A:$AE,31,0)</f>
        <v>873.6</v>
      </c>
      <c r="AF12" s="13">
        <f>VLOOKUP(A:A,[1]TDSheet!$A:$AF,32,0)</f>
        <v>876.2</v>
      </c>
      <c r="AG12" s="13">
        <f>VLOOKUP(A:A,[1]TDSheet!$A:$AG,33,0)</f>
        <v>912.4</v>
      </c>
      <c r="AH12" s="13">
        <f>VLOOKUP(A:A,[3]TDSheet!$A:$D,4,0)</f>
        <v>964</v>
      </c>
      <c r="AI12" s="13">
        <f>VLOOKUP(A:A,[1]TDSheet!$A:$AI,35,0)</f>
        <v>0</v>
      </c>
      <c r="AJ12" s="13">
        <f t="shared" si="15"/>
        <v>360</v>
      </c>
      <c r="AK12" s="13">
        <f t="shared" si="16"/>
        <v>450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17</v>
      </c>
      <c r="D13" s="8">
        <v>112</v>
      </c>
      <c r="E13" s="8">
        <v>61</v>
      </c>
      <c r="F13" s="8">
        <v>68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64</v>
      </c>
      <c r="K13" s="13">
        <f t="shared" si="11"/>
        <v>-3</v>
      </c>
      <c r="L13" s="13">
        <f>VLOOKUP(A:A,[1]TDSheet!$A:$M,13,0)</f>
        <v>0</v>
      </c>
      <c r="M13" s="13">
        <f>VLOOKUP(A:A,[1]TDSheet!$A:$N,14,0)</f>
        <v>0</v>
      </c>
      <c r="N13" s="13">
        <f>VLOOKUP(A:A,[1]TDSheet!$A:$O,15,0)</f>
        <v>0</v>
      </c>
      <c r="O13" s="13">
        <f>VLOOKUP(A:A,[1]TDSheet!$A:$X,24,0)</f>
        <v>20</v>
      </c>
      <c r="P13" s="13"/>
      <c r="Q13" s="13"/>
      <c r="R13" s="13"/>
      <c r="S13" s="13"/>
      <c r="T13" s="13"/>
      <c r="U13" s="13"/>
      <c r="V13" s="15">
        <v>20</v>
      </c>
      <c r="W13" s="13">
        <f t="shared" si="12"/>
        <v>12.2</v>
      </c>
      <c r="X13" s="15"/>
      <c r="Y13" s="16">
        <f t="shared" si="13"/>
        <v>8.8524590163934427</v>
      </c>
      <c r="Z13" s="13">
        <f t="shared" si="14"/>
        <v>5.5737704918032787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6.4</v>
      </c>
      <c r="AF13" s="13">
        <f>VLOOKUP(A:A,[1]TDSheet!$A:$AF,32,0)</f>
        <v>9.4</v>
      </c>
      <c r="AG13" s="13">
        <f>VLOOKUP(A:A,[1]TDSheet!$A:$AG,33,0)</f>
        <v>12.2</v>
      </c>
      <c r="AH13" s="13">
        <f>VLOOKUP(A:A,[3]TDSheet!$A:$D,4,0)</f>
        <v>13</v>
      </c>
      <c r="AI13" s="13">
        <f>VLOOKUP(A:A,[1]TDSheet!$A:$AI,35,0)</f>
        <v>0</v>
      </c>
      <c r="AJ13" s="13">
        <f t="shared" si="15"/>
        <v>8</v>
      </c>
      <c r="AK13" s="13">
        <f t="shared" si="16"/>
        <v>0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312</v>
      </c>
      <c r="D14" s="8">
        <v>653</v>
      </c>
      <c r="E14" s="8">
        <v>278</v>
      </c>
      <c r="F14" s="8">
        <v>246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283</v>
      </c>
      <c r="K14" s="13">
        <f t="shared" si="11"/>
        <v>-5</v>
      </c>
      <c r="L14" s="13">
        <f>VLOOKUP(A:A,[1]TDSheet!$A:$M,13,0)</f>
        <v>0</v>
      </c>
      <c r="M14" s="13">
        <f>VLOOKUP(A:A,[1]TDSheet!$A:$N,14,0)</f>
        <v>100</v>
      </c>
      <c r="N14" s="13">
        <f>VLOOKUP(A:A,[1]TDSheet!$A:$O,15,0)</f>
        <v>100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5"/>
      <c r="W14" s="13">
        <f t="shared" si="12"/>
        <v>55.6</v>
      </c>
      <c r="X14" s="15">
        <v>200</v>
      </c>
      <c r="Y14" s="16">
        <f t="shared" si="13"/>
        <v>11.618705035971223</v>
      </c>
      <c r="Z14" s="13">
        <f t="shared" si="14"/>
        <v>4.4244604316546763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57.2</v>
      </c>
      <c r="AF14" s="13">
        <f>VLOOKUP(A:A,[1]TDSheet!$A:$AF,32,0)</f>
        <v>66</v>
      </c>
      <c r="AG14" s="13">
        <f>VLOOKUP(A:A,[1]TDSheet!$A:$AG,33,0)</f>
        <v>57.6</v>
      </c>
      <c r="AH14" s="13">
        <f>VLOOKUP(A:A,[3]TDSheet!$A:$D,4,0)</f>
        <v>46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34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147</v>
      </c>
      <c r="D15" s="8">
        <v>321</v>
      </c>
      <c r="E15" s="8">
        <v>317</v>
      </c>
      <c r="F15" s="8">
        <v>143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326</v>
      </c>
      <c r="K15" s="13">
        <f t="shared" si="11"/>
        <v>-9</v>
      </c>
      <c r="L15" s="13">
        <f>VLOOKUP(A:A,[1]TDSheet!$A:$M,13,0)</f>
        <v>50</v>
      </c>
      <c r="M15" s="13">
        <f>VLOOKUP(A:A,[1]TDSheet!$A:$N,14,0)</f>
        <v>120</v>
      </c>
      <c r="N15" s="13">
        <f>VLOOKUP(A:A,[1]TDSheet!$A:$O,15,0)</f>
        <v>100</v>
      </c>
      <c r="O15" s="13">
        <f>VLOOKUP(A:A,[1]TDSheet!$A:$X,24,0)</f>
        <v>90</v>
      </c>
      <c r="P15" s="13"/>
      <c r="Q15" s="13"/>
      <c r="R15" s="13"/>
      <c r="S15" s="13"/>
      <c r="T15" s="13"/>
      <c r="U15" s="13"/>
      <c r="V15" s="15"/>
      <c r="W15" s="13">
        <f t="shared" si="12"/>
        <v>63.4</v>
      </c>
      <c r="X15" s="15">
        <v>60</v>
      </c>
      <c r="Y15" s="16">
        <f t="shared" si="13"/>
        <v>8.8801261829653004</v>
      </c>
      <c r="Z15" s="13">
        <f t="shared" si="14"/>
        <v>2.2555205047318614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33.799999999999997</v>
      </c>
      <c r="AF15" s="13">
        <f>VLOOKUP(A:A,[1]TDSheet!$A:$AF,32,0)</f>
        <v>60.6</v>
      </c>
      <c r="AG15" s="13">
        <f>VLOOKUP(A:A,[1]TDSheet!$A:$AG,33,0)</f>
        <v>57.8</v>
      </c>
      <c r="AH15" s="13">
        <f>VLOOKUP(A:A,[3]TDSheet!$A:$D,4,0)</f>
        <v>43</v>
      </c>
      <c r="AI15" s="13">
        <f>VLOOKUP(A:A,[1]TDSheet!$A:$AI,35,0)</f>
        <v>0</v>
      </c>
      <c r="AJ15" s="13">
        <f t="shared" si="15"/>
        <v>0</v>
      </c>
      <c r="AK15" s="13">
        <f t="shared" si="16"/>
        <v>18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793</v>
      </c>
      <c r="D16" s="8">
        <v>2154</v>
      </c>
      <c r="E16" s="8">
        <v>1393</v>
      </c>
      <c r="F16" s="8">
        <v>1535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1415</v>
      </c>
      <c r="K16" s="13">
        <f t="shared" si="11"/>
        <v>-22</v>
      </c>
      <c r="L16" s="13">
        <f>VLOOKUP(A:A,[1]TDSheet!$A:$M,13,0)</f>
        <v>0</v>
      </c>
      <c r="M16" s="13">
        <f>VLOOKUP(A:A,[1]TDSheet!$A:$N,14,0)</f>
        <v>300</v>
      </c>
      <c r="N16" s="13">
        <f>VLOOKUP(A:A,[1]TDSheet!$A:$O,15,0)</f>
        <v>300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5">
        <v>500</v>
      </c>
      <c r="W16" s="13">
        <f t="shared" si="12"/>
        <v>278.60000000000002</v>
      </c>
      <c r="X16" s="15">
        <v>500</v>
      </c>
      <c r="Y16" s="16">
        <f t="shared" si="13"/>
        <v>11.252692031586504</v>
      </c>
      <c r="Z16" s="13">
        <f t="shared" si="14"/>
        <v>5.5096913137114134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331.6</v>
      </c>
      <c r="AF16" s="13">
        <f>VLOOKUP(A:A,[1]TDSheet!$A:$AF,32,0)</f>
        <v>279.60000000000002</v>
      </c>
      <c r="AG16" s="13">
        <f>VLOOKUP(A:A,[1]TDSheet!$A:$AG,33,0)</f>
        <v>293.8</v>
      </c>
      <c r="AH16" s="13">
        <f>VLOOKUP(A:A,[3]TDSheet!$A:$D,4,0)</f>
        <v>260</v>
      </c>
      <c r="AI16" s="13">
        <f>VLOOKUP(A:A,[1]TDSheet!$A:$AI,35,0)</f>
        <v>0</v>
      </c>
      <c r="AJ16" s="13">
        <f t="shared" si="15"/>
        <v>85</v>
      </c>
      <c r="AK16" s="13">
        <f t="shared" si="16"/>
        <v>85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121</v>
      </c>
      <c r="D17" s="8">
        <v>794</v>
      </c>
      <c r="E17" s="8">
        <v>607</v>
      </c>
      <c r="F17" s="8">
        <v>293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620</v>
      </c>
      <c r="K17" s="13">
        <f t="shared" si="11"/>
        <v>-13</v>
      </c>
      <c r="L17" s="13">
        <f>VLOOKUP(A:A,[1]TDSheet!$A:$M,13,0)</f>
        <v>100</v>
      </c>
      <c r="M17" s="13">
        <f>VLOOKUP(A:A,[1]TDSheet!$A:$N,14,0)</f>
        <v>100</v>
      </c>
      <c r="N17" s="13">
        <f>VLOOKUP(A:A,[1]TDSheet!$A:$O,15,0)</f>
        <v>120</v>
      </c>
      <c r="O17" s="13">
        <f>VLOOKUP(A:A,[1]TDSheet!$A:$X,24,0)</f>
        <v>80</v>
      </c>
      <c r="P17" s="13"/>
      <c r="Q17" s="13"/>
      <c r="R17" s="13"/>
      <c r="S17" s="13"/>
      <c r="T17" s="13"/>
      <c r="U17" s="13"/>
      <c r="V17" s="15">
        <v>100</v>
      </c>
      <c r="W17" s="13">
        <f t="shared" si="12"/>
        <v>121.4</v>
      </c>
      <c r="X17" s="15">
        <v>100</v>
      </c>
      <c r="Y17" s="16">
        <f t="shared" si="13"/>
        <v>7.3558484349258642</v>
      </c>
      <c r="Z17" s="13">
        <f t="shared" si="14"/>
        <v>2.4135090609555188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63.8</v>
      </c>
      <c r="AF17" s="13">
        <f>VLOOKUP(A:A,[1]TDSheet!$A:$AF,32,0)</f>
        <v>96.8</v>
      </c>
      <c r="AG17" s="13">
        <f>VLOOKUP(A:A,[1]TDSheet!$A:$AG,33,0)</f>
        <v>106.8</v>
      </c>
      <c r="AH17" s="13">
        <f>VLOOKUP(A:A,[3]TDSheet!$A:$D,4,0)</f>
        <v>129</v>
      </c>
      <c r="AI17" s="13" t="str">
        <f>VLOOKUP(A:A,[1]TDSheet!$A:$AI,35,0)</f>
        <v>оконч</v>
      </c>
      <c r="AJ17" s="13">
        <f t="shared" si="15"/>
        <v>35</v>
      </c>
      <c r="AK17" s="13">
        <f t="shared" si="16"/>
        <v>35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53</v>
      </c>
      <c r="D18" s="8">
        <v>257</v>
      </c>
      <c r="E18" s="8">
        <v>121</v>
      </c>
      <c r="F18" s="8">
        <v>105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137</v>
      </c>
      <c r="K18" s="13">
        <f t="shared" si="11"/>
        <v>-16</v>
      </c>
      <c r="L18" s="13">
        <f>VLOOKUP(A:A,[1]TDSheet!$A:$M,13,0)</f>
        <v>0</v>
      </c>
      <c r="M18" s="13">
        <f>VLOOKUP(A:A,[1]TDSheet!$A:$N,14,0)</f>
        <v>80</v>
      </c>
      <c r="N18" s="13">
        <f>VLOOKUP(A:A,[1]TDSheet!$A:$O,15,0)</f>
        <v>30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5"/>
      <c r="W18" s="13">
        <f t="shared" si="12"/>
        <v>24.2</v>
      </c>
      <c r="X18" s="15">
        <v>20</v>
      </c>
      <c r="Y18" s="16">
        <f t="shared" si="13"/>
        <v>9.7107438016528924</v>
      </c>
      <c r="Z18" s="13">
        <f t="shared" si="14"/>
        <v>4.338842975206612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23.8</v>
      </c>
      <c r="AF18" s="13">
        <f>VLOOKUP(A:A,[1]TDSheet!$A:$AF,32,0)</f>
        <v>26.2</v>
      </c>
      <c r="AG18" s="13">
        <f>VLOOKUP(A:A,[1]TDSheet!$A:$AG,33,0)</f>
        <v>24.4</v>
      </c>
      <c r="AH18" s="13">
        <f>VLOOKUP(A:A,[3]TDSheet!$A:$D,4,0)</f>
        <v>15</v>
      </c>
      <c r="AI18" s="13">
        <f>VLOOKUP(A:A,[1]TDSheet!$A:$AI,35,0)</f>
        <v>0</v>
      </c>
      <c r="AJ18" s="13">
        <f t="shared" si="15"/>
        <v>0</v>
      </c>
      <c r="AK18" s="13">
        <f t="shared" si="16"/>
        <v>7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266</v>
      </c>
      <c r="D19" s="8">
        <v>616</v>
      </c>
      <c r="E19" s="8">
        <v>342</v>
      </c>
      <c r="F19" s="8">
        <v>517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365</v>
      </c>
      <c r="K19" s="13">
        <f t="shared" si="11"/>
        <v>-23</v>
      </c>
      <c r="L19" s="13">
        <f>VLOOKUP(A:A,[1]TDSheet!$A:$M,13,0)</f>
        <v>0</v>
      </c>
      <c r="M19" s="13">
        <f>VLOOKUP(A:A,[1]TDSheet!$A:$N,14,0)</f>
        <v>0</v>
      </c>
      <c r="N19" s="13">
        <f>VLOOKUP(A:A,[1]TDSheet!$A:$O,15,0)</f>
        <v>30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5"/>
      <c r="W19" s="13">
        <f t="shared" si="12"/>
        <v>68.400000000000006</v>
      </c>
      <c r="X19" s="15"/>
      <c r="Y19" s="16">
        <f t="shared" si="13"/>
        <v>7.9970760233918119</v>
      </c>
      <c r="Z19" s="13">
        <f t="shared" si="14"/>
        <v>7.5584795321637417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62.8</v>
      </c>
      <c r="AF19" s="13">
        <f>VLOOKUP(A:A,[1]TDSheet!$A:$AF,32,0)</f>
        <v>98.2</v>
      </c>
      <c r="AG19" s="13">
        <f>VLOOKUP(A:A,[1]TDSheet!$A:$AG,33,0)</f>
        <v>97</v>
      </c>
      <c r="AH19" s="13">
        <f>VLOOKUP(A:A,[3]TDSheet!$A:$D,4,0)</f>
        <v>81</v>
      </c>
      <c r="AI19" s="13" t="str">
        <f>VLOOKUP(A:A,[1]TDSheet!$A:$AI,35,0)</f>
        <v>оконч</v>
      </c>
      <c r="AJ19" s="13">
        <f t="shared" si="15"/>
        <v>0</v>
      </c>
      <c r="AK19" s="13">
        <f t="shared" si="16"/>
        <v>0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220</v>
      </c>
      <c r="D20" s="8">
        <v>796</v>
      </c>
      <c r="E20" s="8">
        <v>606</v>
      </c>
      <c r="F20" s="8">
        <v>395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612</v>
      </c>
      <c r="K20" s="13">
        <f t="shared" si="11"/>
        <v>-6</v>
      </c>
      <c r="L20" s="13">
        <f>VLOOKUP(A:A,[1]TDSheet!$A:$M,13,0)</f>
        <v>100</v>
      </c>
      <c r="M20" s="13">
        <f>VLOOKUP(A:A,[1]TDSheet!$A:$N,14,0)</f>
        <v>120</v>
      </c>
      <c r="N20" s="13">
        <f>VLOOKUP(A:A,[1]TDSheet!$A:$O,15,0)</f>
        <v>150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5">
        <v>150</v>
      </c>
      <c r="W20" s="13">
        <f t="shared" si="12"/>
        <v>121.2</v>
      </c>
      <c r="X20" s="15">
        <v>105</v>
      </c>
      <c r="Y20" s="16">
        <f t="shared" si="13"/>
        <v>9.2409240924092408</v>
      </c>
      <c r="Z20" s="13">
        <f t="shared" si="14"/>
        <v>3.2590759075907592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88</v>
      </c>
      <c r="AF20" s="13">
        <f>VLOOKUP(A:A,[1]TDSheet!$A:$AF,32,0)</f>
        <v>125</v>
      </c>
      <c r="AG20" s="13">
        <f>VLOOKUP(A:A,[1]TDSheet!$A:$AG,33,0)</f>
        <v>118.8</v>
      </c>
      <c r="AH20" s="13">
        <f>VLOOKUP(A:A,[3]TDSheet!$A:$D,4,0)</f>
        <v>139</v>
      </c>
      <c r="AI20" s="13" t="str">
        <f>VLOOKUP(A:A,[1]TDSheet!$A:$AI,35,0)</f>
        <v>продиюль</v>
      </c>
      <c r="AJ20" s="13">
        <f t="shared" si="15"/>
        <v>52.5</v>
      </c>
      <c r="AK20" s="13">
        <f t="shared" si="16"/>
        <v>36.75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170.874</v>
      </c>
      <c r="D21" s="8">
        <v>1524.2760000000001</v>
      </c>
      <c r="E21" s="8">
        <v>514.49199999999996</v>
      </c>
      <c r="F21" s="8">
        <v>322.45400000000001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505.49200000000002</v>
      </c>
      <c r="K21" s="13">
        <f t="shared" si="11"/>
        <v>8.9999999999999432</v>
      </c>
      <c r="L21" s="13">
        <f>VLOOKUP(A:A,[1]TDSheet!$A:$M,13,0)</f>
        <v>80</v>
      </c>
      <c r="M21" s="13">
        <f>VLOOKUP(A:A,[1]TDSheet!$A:$N,14,0)</f>
        <v>150</v>
      </c>
      <c r="N21" s="13">
        <f>VLOOKUP(A:A,[1]TDSheet!$A:$O,15,0)</f>
        <v>140</v>
      </c>
      <c r="O21" s="13">
        <f>VLOOKUP(A:A,[1]TDSheet!$A:$X,24,0)</f>
        <v>50</v>
      </c>
      <c r="P21" s="13"/>
      <c r="Q21" s="13"/>
      <c r="R21" s="13"/>
      <c r="S21" s="13"/>
      <c r="T21" s="13"/>
      <c r="U21" s="13"/>
      <c r="V21" s="15">
        <v>100</v>
      </c>
      <c r="W21" s="13">
        <f t="shared" si="12"/>
        <v>102.8984</v>
      </c>
      <c r="X21" s="15">
        <v>100</v>
      </c>
      <c r="Y21" s="16">
        <f t="shared" si="13"/>
        <v>9.1590734161075389</v>
      </c>
      <c r="Z21" s="13">
        <f t="shared" si="14"/>
        <v>3.1337124775506715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101.729</v>
      </c>
      <c r="AF21" s="13">
        <f>VLOOKUP(A:A,[1]TDSheet!$A:$AF,32,0)</f>
        <v>99.814800000000005</v>
      </c>
      <c r="AG21" s="13">
        <f>VLOOKUP(A:A,[1]TDSheet!$A:$AG,33,0)</f>
        <v>104.7734</v>
      </c>
      <c r="AH21" s="13">
        <f>VLOOKUP(A:A,[3]TDSheet!$A:$D,4,0)</f>
        <v>88.186000000000007</v>
      </c>
      <c r="AI21" s="13">
        <f>VLOOKUP(A:A,[1]TDSheet!$A:$AI,35,0)</f>
        <v>0</v>
      </c>
      <c r="AJ21" s="13">
        <f t="shared" si="15"/>
        <v>100</v>
      </c>
      <c r="AK21" s="13">
        <f t="shared" si="16"/>
        <v>100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2163.7399999999998</v>
      </c>
      <c r="D22" s="8">
        <v>6335.8590000000004</v>
      </c>
      <c r="E22" s="8">
        <v>5610.4610000000002</v>
      </c>
      <c r="F22" s="8">
        <v>2766.335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5783.9790000000003</v>
      </c>
      <c r="K22" s="13">
        <f t="shared" si="11"/>
        <v>-173.51800000000003</v>
      </c>
      <c r="L22" s="13">
        <f>VLOOKUP(A:A,[1]TDSheet!$A:$M,13,0)</f>
        <v>1300</v>
      </c>
      <c r="M22" s="13">
        <f>VLOOKUP(A:A,[1]TDSheet!$A:$N,14,0)</f>
        <v>1400</v>
      </c>
      <c r="N22" s="13">
        <f>VLOOKUP(A:A,[1]TDSheet!$A:$O,15,0)</f>
        <v>1300</v>
      </c>
      <c r="O22" s="13">
        <f>VLOOKUP(A:A,[1]TDSheet!$A:$X,24,0)</f>
        <v>1200</v>
      </c>
      <c r="P22" s="13"/>
      <c r="Q22" s="13"/>
      <c r="R22" s="13"/>
      <c r="S22" s="13"/>
      <c r="T22" s="13"/>
      <c r="U22" s="13"/>
      <c r="V22" s="15">
        <v>1000</v>
      </c>
      <c r="W22" s="13">
        <f t="shared" si="12"/>
        <v>1122.0922</v>
      </c>
      <c r="X22" s="15">
        <v>1000</v>
      </c>
      <c r="Y22" s="16">
        <f t="shared" si="13"/>
        <v>8.8819216460109054</v>
      </c>
      <c r="Z22" s="13">
        <f t="shared" si="14"/>
        <v>2.4653366274179609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1076.779</v>
      </c>
      <c r="AF22" s="13">
        <f>VLOOKUP(A:A,[1]TDSheet!$A:$AF,32,0)</f>
        <v>1094.4667999999999</v>
      </c>
      <c r="AG22" s="13">
        <f>VLOOKUP(A:A,[1]TDSheet!$A:$AG,33,0)</f>
        <v>1069.6772000000001</v>
      </c>
      <c r="AH22" s="13">
        <f>VLOOKUP(A:A,[3]TDSheet!$A:$D,4,0)</f>
        <v>937.529</v>
      </c>
      <c r="AI22" s="13">
        <f>VLOOKUP(A:A,[1]TDSheet!$A:$AI,35,0)</f>
        <v>0</v>
      </c>
      <c r="AJ22" s="13">
        <f t="shared" si="15"/>
        <v>1000</v>
      </c>
      <c r="AK22" s="13">
        <f t="shared" si="16"/>
        <v>1000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201.64099999999999</v>
      </c>
      <c r="D23" s="8">
        <v>531.52300000000002</v>
      </c>
      <c r="E23" s="8">
        <v>358.34</v>
      </c>
      <c r="F23" s="8">
        <v>365.12400000000002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350.29199999999997</v>
      </c>
      <c r="K23" s="13">
        <f t="shared" si="11"/>
        <v>8.0480000000000018</v>
      </c>
      <c r="L23" s="13">
        <f>VLOOKUP(A:A,[1]TDSheet!$A:$M,13,0)</f>
        <v>0</v>
      </c>
      <c r="M23" s="13">
        <f>VLOOKUP(A:A,[1]TDSheet!$A:$N,14,0)</f>
        <v>20</v>
      </c>
      <c r="N23" s="13">
        <f>VLOOKUP(A:A,[1]TDSheet!$A:$O,15,0)</f>
        <v>80</v>
      </c>
      <c r="O23" s="13">
        <f>VLOOKUP(A:A,[1]TDSheet!$A:$X,24,0)</f>
        <v>50</v>
      </c>
      <c r="P23" s="13"/>
      <c r="Q23" s="13"/>
      <c r="R23" s="13"/>
      <c r="S23" s="13"/>
      <c r="T23" s="13"/>
      <c r="U23" s="13"/>
      <c r="V23" s="15">
        <v>50</v>
      </c>
      <c r="W23" s="13">
        <f t="shared" si="12"/>
        <v>71.667999999999992</v>
      </c>
      <c r="X23" s="15">
        <v>60</v>
      </c>
      <c r="Y23" s="16">
        <f t="shared" si="13"/>
        <v>8.7224981860802604</v>
      </c>
      <c r="Z23" s="13">
        <f t="shared" si="14"/>
        <v>5.0946587040241118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78.870399999999989</v>
      </c>
      <c r="AF23" s="13">
        <f>VLOOKUP(A:A,[1]TDSheet!$A:$AF,32,0)</f>
        <v>93.899000000000001</v>
      </c>
      <c r="AG23" s="13">
        <f>VLOOKUP(A:A,[1]TDSheet!$A:$AG,33,0)</f>
        <v>90.698000000000008</v>
      </c>
      <c r="AH23" s="13">
        <f>VLOOKUP(A:A,[3]TDSheet!$A:$D,4,0)</f>
        <v>47.798000000000002</v>
      </c>
      <c r="AI23" s="13">
        <f>VLOOKUP(A:A,[1]TDSheet!$A:$AI,35,0)</f>
        <v>0</v>
      </c>
      <c r="AJ23" s="13">
        <f t="shared" si="15"/>
        <v>50</v>
      </c>
      <c r="AK23" s="13">
        <f t="shared" si="16"/>
        <v>60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552.61199999999997</v>
      </c>
      <c r="D24" s="8">
        <v>1523.2940000000001</v>
      </c>
      <c r="E24" s="8">
        <v>1345.9659999999999</v>
      </c>
      <c r="F24" s="8">
        <v>706.92200000000003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1371.0070000000001</v>
      </c>
      <c r="K24" s="13">
        <f t="shared" si="11"/>
        <v>-25.041000000000167</v>
      </c>
      <c r="L24" s="13">
        <f>VLOOKUP(A:A,[1]TDSheet!$A:$M,13,0)</f>
        <v>200</v>
      </c>
      <c r="M24" s="13">
        <f>VLOOKUP(A:A,[1]TDSheet!$A:$N,14,0)</f>
        <v>280</v>
      </c>
      <c r="N24" s="13">
        <f>VLOOKUP(A:A,[1]TDSheet!$A:$O,15,0)</f>
        <v>260</v>
      </c>
      <c r="O24" s="13">
        <f>VLOOKUP(A:A,[1]TDSheet!$A:$X,24,0)</f>
        <v>300</v>
      </c>
      <c r="P24" s="13"/>
      <c r="Q24" s="13"/>
      <c r="R24" s="13"/>
      <c r="S24" s="13"/>
      <c r="T24" s="13"/>
      <c r="U24" s="13"/>
      <c r="V24" s="15">
        <v>330</v>
      </c>
      <c r="W24" s="13">
        <f t="shared" si="12"/>
        <v>269.19319999999999</v>
      </c>
      <c r="X24" s="15">
        <v>300</v>
      </c>
      <c r="Y24" s="16">
        <f t="shared" si="13"/>
        <v>8.8297995640305924</v>
      </c>
      <c r="Z24" s="13">
        <f t="shared" si="14"/>
        <v>2.6260767359650989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222.19760000000002</v>
      </c>
      <c r="AF24" s="13">
        <f>VLOOKUP(A:A,[1]TDSheet!$A:$AF,32,0)</f>
        <v>261.4828</v>
      </c>
      <c r="AG24" s="13">
        <f>VLOOKUP(A:A,[1]TDSheet!$A:$AG,33,0)</f>
        <v>256.99760000000003</v>
      </c>
      <c r="AH24" s="13">
        <f>VLOOKUP(A:A,[3]TDSheet!$A:$D,4,0)</f>
        <v>302.358</v>
      </c>
      <c r="AI24" s="13">
        <f>VLOOKUP(A:A,[1]TDSheet!$A:$AI,35,0)</f>
        <v>0</v>
      </c>
      <c r="AJ24" s="13">
        <f t="shared" si="15"/>
        <v>330</v>
      </c>
      <c r="AK24" s="13">
        <f t="shared" si="16"/>
        <v>300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307.13400000000001</v>
      </c>
      <c r="D25" s="8">
        <v>1804.6669999999999</v>
      </c>
      <c r="E25" s="8">
        <v>577.36699999999996</v>
      </c>
      <c r="F25" s="8">
        <v>328.38900000000001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564.12400000000002</v>
      </c>
      <c r="K25" s="13">
        <f t="shared" si="11"/>
        <v>13.242999999999938</v>
      </c>
      <c r="L25" s="13">
        <f>VLOOKUP(A:A,[1]TDSheet!$A:$M,13,0)</f>
        <v>100</v>
      </c>
      <c r="M25" s="13">
        <f>VLOOKUP(A:A,[1]TDSheet!$A:$N,14,0)</f>
        <v>150</v>
      </c>
      <c r="N25" s="13">
        <f>VLOOKUP(A:A,[1]TDSheet!$A:$O,15,0)</f>
        <v>150</v>
      </c>
      <c r="O25" s="13">
        <f>VLOOKUP(A:A,[1]TDSheet!$A:$X,24,0)</f>
        <v>100</v>
      </c>
      <c r="P25" s="13"/>
      <c r="Q25" s="13"/>
      <c r="R25" s="13"/>
      <c r="S25" s="13"/>
      <c r="T25" s="13"/>
      <c r="U25" s="13"/>
      <c r="V25" s="15">
        <v>70</v>
      </c>
      <c r="W25" s="13">
        <f t="shared" si="12"/>
        <v>115.4734</v>
      </c>
      <c r="X25" s="15">
        <v>120</v>
      </c>
      <c r="Y25" s="16">
        <f t="shared" si="13"/>
        <v>8.8192518796536685</v>
      </c>
      <c r="Z25" s="13">
        <f t="shared" si="14"/>
        <v>2.8438497524105122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120.39880000000001</v>
      </c>
      <c r="AF25" s="13">
        <f>VLOOKUP(A:A,[1]TDSheet!$A:$AF,32,0)</f>
        <v>129.465</v>
      </c>
      <c r="AG25" s="13">
        <f>VLOOKUP(A:A,[1]TDSheet!$A:$AG,33,0)</f>
        <v>118.86620000000001</v>
      </c>
      <c r="AH25" s="13">
        <f>VLOOKUP(A:A,[3]TDSheet!$A:$D,4,0)</f>
        <v>92.641000000000005</v>
      </c>
      <c r="AI25" s="13">
        <f>VLOOKUP(A:A,[1]TDSheet!$A:$AI,35,0)</f>
        <v>0</v>
      </c>
      <c r="AJ25" s="13">
        <f t="shared" si="15"/>
        <v>70</v>
      </c>
      <c r="AK25" s="13">
        <f t="shared" si="16"/>
        <v>120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121.238</v>
      </c>
      <c r="D26" s="8">
        <v>393.65800000000002</v>
      </c>
      <c r="E26" s="8">
        <v>207.529</v>
      </c>
      <c r="F26" s="8">
        <v>105.151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202.80099999999999</v>
      </c>
      <c r="K26" s="13">
        <f t="shared" si="11"/>
        <v>4.7280000000000086</v>
      </c>
      <c r="L26" s="13">
        <f>VLOOKUP(A:A,[1]TDSheet!$A:$M,13,0)</f>
        <v>30</v>
      </c>
      <c r="M26" s="13">
        <f>VLOOKUP(A:A,[1]TDSheet!$A:$N,14,0)</f>
        <v>70</v>
      </c>
      <c r="N26" s="13">
        <f>VLOOKUP(A:A,[1]TDSheet!$A:$O,15,0)</f>
        <v>50</v>
      </c>
      <c r="O26" s="13">
        <f>VLOOKUP(A:A,[1]TDSheet!$A:$X,24,0)</f>
        <v>50</v>
      </c>
      <c r="P26" s="13"/>
      <c r="Q26" s="13"/>
      <c r="R26" s="13"/>
      <c r="S26" s="13"/>
      <c r="T26" s="13"/>
      <c r="U26" s="13"/>
      <c r="V26" s="15">
        <v>20</v>
      </c>
      <c r="W26" s="13">
        <f t="shared" si="12"/>
        <v>41.505800000000001</v>
      </c>
      <c r="X26" s="15">
        <v>40</v>
      </c>
      <c r="Y26" s="16">
        <f t="shared" si="13"/>
        <v>8.7975897344467526</v>
      </c>
      <c r="Z26" s="13">
        <f t="shared" si="14"/>
        <v>2.5334049699078198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37.580399999999997</v>
      </c>
      <c r="AF26" s="13">
        <f>VLOOKUP(A:A,[1]TDSheet!$A:$AF,32,0)</f>
        <v>45.593599999999995</v>
      </c>
      <c r="AG26" s="13">
        <f>VLOOKUP(A:A,[1]TDSheet!$A:$AG,33,0)</f>
        <v>40.3748</v>
      </c>
      <c r="AH26" s="13">
        <f>VLOOKUP(A:A,[3]TDSheet!$A:$D,4,0)</f>
        <v>39.155000000000001</v>
      </c>
      <c r="AI26" s="13">
        <f>VLOOKUP(A:A,[1]TDSheet!$A:$AI,35,0)</f>
        <v>0</v>
      </c>
      <c r="AJ26" s="13">
        <f t="shared" si="15"/>
        <v>20</v>
      </c>
      <c r="AK26" s="13">
        <f t="shared" si="16"/>
        <v>40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104.52200000000001</v>
      </c>
      <c r="D27" s="8">
        <v>338.08100000000002</v>
      </c>
      <c r="E27" s="8">
        <v>181.1</v>
      </c>
      <c r="F27" s="8">
        <v>111.26600000000001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203.01300000000001</v>
      </c>
      <c r="K27" s="13">
        <f t="shared" si="11"/>
        <v>-21.913000000000011</v>
      </c>
      <c r="L27" s="13">
        <f>VLOOKUP(A:A,[1]TDSheet!$A:$M,13,0)</f>
        <v>40</v>
      </c>
      <c r="M27" s="13">
        <f>VLOOKUP(A:A,[1]TDSheet!$A:$N,14,0)</f>
        <v>70</v>
      </c>
      <c r="N27" s="13">
        <f>VLOOKUP(A:A,[1]TDSheet!$A:$O,15,0)</f>
        <v>40</v>
      </c>
      <c r="O27" s="13">
        <f>VLOOKUP(A:A,[1]TDSheet!$A:$X,24,0)</f>
        <v>0</v>
      </c>
      <c r="P27" s="13"/>
      <c r="Q27" s="13"/>
      <c r="R27" s="13"/>
      <c r="S27" s="13"/>
      <c r="T27" s="13"/>
      <c r="U27" s="13"/>
      <c r="V27" s="15">
        <v>20</v>
      </c>
      <c r="W27" s="13">
        <f t="shared" si="12"/>
        <v>36.22</v>
      </c>
      <c r="X27" s="15">
        <v>40</v>
      </c>
      <c r="Y27" s="16">
        <f t="shared" si="13"/>
        <v>8.8698509110988404</v>
      </c>
      <c r="Z27" s="13">
        <f t="shared" si="14"/>
        <v>3.0719491993373831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37.460599999999999</v>
      </c>
      <c r="AF27" s="13">
        <f>VLOOKUP(A:A,[1]TDSheet!$A:$AF,32,0)</f>
        <v>38.763199999999998</v>
      </c>
      <c r="AG27" s="13">
        <f>VLOOKUP(A:A,[1]TDSheet!$A:$AG,33,0)</f>
        <v>32.940600000000003</v>
      </c>
      <c r="AH27" s="13">
        <f>VLOOKUP(A:A,[3]TDSheet!$A:$D,4,0)</f>
        <v>31.728999999999999</v>
      </c>
      <c r="AI27" s="13">
        <f>VLOOKUP(A:A,[1]TDSheet!$A:$AI,35,0)</f>
        <v>0</v>
      </c>
      <c r="AJ27" s="13">
        <f t="shared" si="15"/>
        <v>20</v>
      </c>
      <c r="AK27" s="13">
        <f t="shared" si="16"/>
        <v>40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232.47499999999999</v>
      </c>
      <c r="D28" s="8">
        <v>1308.8340000000001</v>
      </c>
      <c r="E28" s="8">
        <v>536.98400000000004</v>
      </c>
      <c r="F28" s="8">
        <v>426.58300000000003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522.447</v>
      </c>
      <c r="K28" s="13">
        <f t="shared" si="11"/>
        <v>14.537000000000035</v>
      </c>
      <c r="L28" s="13">
        <f>VLOOKUP(A:A,[1]TDSheet!$A:$M,13,0)</f>
        <v>0</v>
      </c>
      <c r="M28" s="13">
        <f>VLOOKUP(A:A,[1]TDSheet!$A:$N,14,0)</f>
        <v>80</v>
      </c>
      <c r="N28" s="13">
        <f>VLOOKUP(A:A,[1]TDSheet!$A:$O,15,0)</f>
        <v>120</v>
      </c>
      <c r="O28" s="13">
        <f>VLOOKUP(A:A,[1]TDSheet!$A:$X,24,0)</f>
        <v>100</v>
      </c>
      <c r="P28" s="13"/>
      <c r="Q28" s="13"/>
      <c r="R28" s="13"/>
      <c r="S28" s="13"/>
      <c r="T28" s="13"/>
      <c r="U28" s="13"/>
      <c r="V28" s="15">
        <v>100</v>
      </c>
      <c r="W28" s="13">
        <f t="shared" si="12"/>
        <v>107.39680000000001</v>
      </c>
      <c r="X28" s="15">
        <v>110</v>
      </c>
      <c r="Y28" s="16">
        <f t="shared" si="13"/>
        <v>8.7207719410634201</v>
      </c>
      <c r="Z28" s="13">
        <f t="shared" si="14"/>
        <v>3.9720270995038955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118.74039999999999</v>
      </c>
      <c r="AF28" s="13">
        <f>VLOOKUP(A:A,[1]TDSheet!$A:$AF,32,0)</f>
        <v>110.343</v>
      </c>
      <c r="AG28" s="13">
        <f>VLOOKUP(A:A,[1]TDSheet!$A:$AG,33,0)</f>
        <v>119.16500000000001</v>
      </c>
      <c r="AH28" s="13">
        <f>VLOOKUP(A:A,[3]TDSheet!$A:$D,4,0)</f>
        <v>120.276</v>
      </c>
      <c r="AI28" s="13">
        <f>VLOOKUP(A:A,[1]TDSheet!$A:$AI,35,0)</f>
        <v>0</v>
      </c>
      <c r="AJ28" s="13">
        <f t="shared" si="15"/>
        <v>100</v>
      </c>
      <c r="AK28" s="13">
        <f t="shared" si="16"/>
        <v>110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71.263000000000005</v>
      </c>
      <c r="D29" s="8">
        <v>239.49700000000001</v>
      </c>
      <c r="E29" s="8">
        <v>168.09299999999999</v>
      </c>
      <c r="F29" s="8">
        <v>137.39699999999999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176.69900000000001</v>
      </c>
      <c r="K29" s="13">
        <f t="shared" si="11"/>
        <v>-8.606000000000023</v>
      </c>
      <c r="L29" s="13">
        <f>VLOOKUP(A:A,[1]TDSheet!$A:$M,13,0)</f>
        <v>30</v>
      </c>
      <c r="M29" s="13">
        <f>VLOOKUP(A:A,[1]TDSheet!$A:$N,14,0)</f>
        <v>60</v>
      </c>
      <c r="N29" s="13">
        <f>VLOOKUP(A:A,[1]TDSheet!$A:$O,15,0)</f>
        <v>40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5"/>
      <c r="W29" s="13">
        <f t="shared" si="12"/>
        <v>33.618600000000001</v>
      </c>
      <c r="X29" s="15">
        <v>30</v>
      </c>
      <c r="Y29" s="16">
        <f t="shared" si="13"/>
        <v>8.8462041845882933</v>
      </c>
      <c r="Z29" s="13">
        <f t="shared" si="14"/>
        <v>4.086934018668237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23.344999999999999</v>
      </c>
      <c r="AF29" s="13">
        <f>VLOOKUP(A:A,[1]TDSheet!$A:$AF,32,0)</f>
        <v>28.192399999999999</v>
      </c>
      <c r="AG29" s="13">
        <f>VLOOKUP(A:A,[1]TDSheet!$A:$AG,33,0)</f>
        <v>29.227600000000002</v>
      </c>
      <c r="AH29" s="13">
        <f>VLOOKUP(A:A,[3]TDSheet!$A:$D,4,0)</f>
        <v>22.731000000000002</v>
      </c>
      <c r="AI29" s="13">
        <f>VLOOKUP(A:A,[1]TDSheet!$A:$AI,35,0)</f>
        <v>0</v>
      </c>
      <c r="AJ29" s="13">
        <f t="shared" si="15"/>
        <v>0</v>
      </c>
      <c r="AK29" s="13">
        <f t="shared" si="16"/>
        <v>30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46.914999999999999</v>
      </c>
      <c r="D30" s="8">
        <v>377.89699999999999</v>
      </c>
      <c r="E30" s="8">
        <v>178.04300000000001</v>
      </c>
      <c r="F30" s="8">
        <v>246.76900000000001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161.721</v>
      </c>
      <c r="K30" s="13">
        <f t="shared" si="11"/>
        <v>16.322000000000003</v>
      </c>
      <c r="L30" s="13">
        <f>VLOOKUP(A:A,[1]TDSheet!$A:$M,13,0)</f>
        <v>0</v>
      </c>
      <c r="M30" s="13">
        <f>VLOOKUP(A:A,[1]TDSheet!$A:$N,14,0)</f>
        <v>50</v>
      </c>
      <c r="N30" s="13">
        <f>VLOOKUP(A:A,[1]TDSheet!$A:$O,15,0)</f>
        <v>40</v>
      </c>
      <c r="O30" s="13">
        <f>VLOOKUP(A:A,[1]TDSheet!$A:$X,24,0)</f>
        <v>0</v>
      </c>
      <c r="P30" s="13"/>
      <c r="Q30" s="13"/>
      <c r="R30" s="13"/>
      <c r="S30" s="13"/>
      <c r="T30" s="13"/>
      <c r="U30" s="13"/>
      <c r="V30" s="15"/>
      <c r="W30" s="13">
        <f t="shared" si="12"/>
        <v>35.608600000000003</v>
      </c>
      <c r="X30" s="15"/>
      <c r="Y30" s="16">
        <f t="shared" si="13"/>
        <v>9.4575186893053917</v>
      </c>
      <c r="Z30" s="13">
        <f t="shared" si="14"/>
        <v>6.9300393725111347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28.685399999999998</v>
      </c>
      <c r="AF30" s="13">
        <f>VLOOKUP(A:A,[1]TDSheet!$A:$AF,32,0)</f>
        <v>39.208999999999996</v>
      </c>
      <c r="AG30" s="13">
        <f>VLOOKUP(A:A,[1]TDSheet!$A:$AG,33,0)</f>
        <v>47.781999999999996</v>
      </c>
      <c r="AH30" s="13">
        <f>VLOOKUP(A:A,[3]TDSheet!$A:$D,4,0)</f>
        <v>33.323</v>
      </c>
      <c r="AI30" s="13">
        <f>VLOOKUP(A:A,[1]TDSheet!$A:$AI,35,0)</f>
        <v>0</v>
      </c>
      <c r="AJ30" s="13">
        <f t="shared" si="15"/>
        <v>0</v>
      </c>
      <c r="AK30" s="13">
        <f t="shared" si="16"/>
        <v>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719.35400000000004</v>
      </c>
      <c r="D31" s="8">
        <v>2654.8220000000001</v>
      </c>
      <c r="E31" s="8">
        <v>1874.2819999999999</v>
      </c>
      <c r="F31" s="8">
        <v>1467.693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1921.768</v>
      </c>
      <c r="K31" s="13">
        <f t="shared" si="11"/>
        <v>-47.486000000000104</v>
      </c>
      <c r="L31" s="13">
        <f>VLOOKUP(A:A,[1]TDSheet!$A:$M,13,0)</f>
        <v>400</v>
      </c>
      <c r="M31" s="13">
        <f>VLOOKUP(A:A,[1]TDSheet!$A:$N,14,0)</f>
        <v>450</v>
      </c>
      <c r="N31" s="13">
        <f>VLOOKUP(A:A,[1]TDSheet!$A:$O,15,0)</f>
        <v>800</v>
      </c>
      <c r="O31" s="13">
        <f>VLOOKUP(A:A,[1]TDSheet!$A:$X,24,0)</f>
        <v>300</v>
      </c>
      <c r="P31" s="13"/>
      <c r="Q31" s="13"/>
      <c r="R31" s="13"/>
      <c r="S31" s="13"/>
      <c r="T31" s="13"/>
      <c r="U31" s="13"/>
      <c r="V31" s="15">
        <v>300</v>
      </c>
      <c r="W31" s="13">
        <f t="shared" si="12"/>
        <v>374.85640000000001</v>
      </c>
      <c r="X31" s="15">
        <v>300</v>
      </c>
      <c r="Y31" s="16">
        <f t="shared" si="13"/>
        <v>10.717952261185884</v>
      </c>
      <c r="Z31" s="13">
        <f t="shared" si="14"/>
        <v>3.9153473169992563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386.66539999999998</v>
      </c>
      <c r="AF31" s="13">
        <f>VLOOKUP(A:A,[1]TDSheet!$A:$AF,32,0)</f>
        <v>428.86980000000005</v>
      </c>
      <c r="AG31" s="13">
        <f>VLOOKUP(A:A,[1]TDSheet!$A:$AG,33,0)</f>
        <v>422.00839999999999</v>
      </c>
      <c r="AH31" s="13">
        <f>VLOOKUP(A:A,[3]TDSheet!$A:$D,4,0)</f>
        <v>346.029</v>
      </c>
      <c r="AI31" s="13" t="str">
        <f>VLOOKUP(A:A,[1]TDSheet!$A:$AI,35,0)</f>
        <v>ябиюль</v>
      </c>
      <c r="AJ31" s="13">
        <f t="shared" si="15"/>
        <v>300</v>
      </c>
      <c r="AK31" s="13">
        <f t="shared" si="16"/>
        <v>300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29.03</v>
      </c>
      <c r="D32" s="8">
        <v>172.7</v>
      </c>
      <c r="E32" s="8">
        <v>70.38</v>
      </c>
      <c r="F32" s="8">
        <v>131.35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65.858000000000004</v>
      </c>
      <c r="K32" s="13">
        <f t="shared" si="11"/>
        <v>4.5219999999999914</v>
      </c>
      <c r="L32" s="13">
        <f>VLOOKUP(A:A,[1]TDSheet!$A:$M,13,0)</f>
        <v>0</v>
      </c>
      <c r="M32" s="13">
        <f>VLOOKUP(A:A,[1]TDSheet!$A:$N,14,0)</f>
        <v>30</v>
      </c>
      <c r="N32" s="13">
        <f>VLOOKUP(A:A,[1]TDSheet!$A:$O,15,0)</f>
        <v>20</v>
      </c>
      <c r="O32" s="13">
        <f>VLOOKUP(A:A,[1]TDSheet!$A:$X,24,0)</f>
        <v>0</v>
      </c>
      <c r="P32" s="13"/>
      <c r="Q32" s="13"/>
      <c r="R32" s="13"/>
      <c r="S32" s="13"/>
      <c r="T32" s="13"/>
      <c r="U32" s="13"/>
      <c r="V32" s="15"/>
      <c r="W32" s="13">
        <f t="shared" si="12"/>
        <v>14.075999999999999</v>
      </c>
      <c r="X32" s="15"/>
      <c r="Y32" s="16">
        <f t="shared" si="13"/>
        <v>12.883631713554989</v>
      </c>
      <c r="Z32" s="13">
        <f t="shared" si="14"/>
        <v>9.3314862176754758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11.9528</v>
      </c>
      <c r="AF32" s="13">
        <f>VLOOKUP(A:A,[1]TDSheet!$A:$AF,32,0)</f>
        <v>17.108799999999999</v>
      </c>
      <c r="AG32" s="13">
        <f>VLOOKUP(A:A,[1]TDSheet!$A:$AG,33,0)</f>
        <v>20.662200000000002</v>
      </c>
      <c r="AH32" s="13">
        <f>VLOOKUP(A:A,[3]TDSheet!$A:$D,4,0)</f>
        <v>8.4819999999999993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-0.24</v>
      </c>
      <c r="D33" s="8">
        <v>503.75700000000001</v>
      </c>
      <c r="E33" s="8">
        <v>343.82600000000002</v>
      </c>
      <c r="F33" s="8">
        <v>152.54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328.91199999999998</v>
      </c>
      <c r="K33" s="13">
        <f t="shared" si="11"/>
        <v>14.914000000000044</v>
      </c>
      <c r="L33" s="13">
        <f>VLOOKUP(A:A,[1]TDSheet!$A:$M,13,0)</f>
        <v>0</v>
      </c>
      <c r="M33" s="13">
        <f>VLOOKUP(A:A,[1]TDSheet!$A:$N,14,0)</f>
        <v>150</v>
      </c>
      <c r="N33" s="13">
        <f>VLOOKUP(A:A,[1]TDSheet!$A:$O,15,0)</f>
        <v>70</v>
      </c>
      <c r="O33" s="13">
        <f>VLOOKUP(A:A,[1]TDSheet!$A:$X,24,0)</f>
        <v>100</v>
      </c>
      <c r="P33" s="13"/>
      <c r="Q33" s="13"/>
      <c r="R33" s="13"/>
      <c r="S33" s="13"/>
      <c r="T33" s="13"/>
      <c r="U33" s="13"/>
      <c r="V33" s="15">
        <v>100</v>
      </c>
      <c r="W33" s="13">
        <f t="shared" si="12"/>
        <v>68.765200000000007</v>
      </c>
      <c r="X33" s="15">
        <v>50</v>
      </c>
      <c r="Y33" s="16">
        <f t="shared" si="13"/>
        <v>9.0531257089341679</v>
      </c>
      <c r="Z33" s="13">
        <f t="shared" si="14"/>
        <v>2.2182731963260482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30.124000000000002</v>
      </c>
      <c r="AF33" s="13">
        <f>VLOOKUP(A:A,[1]TDSheet!$A:$AF,32,0)</f>
        <v>25.464400000000001</v>
      </c>
      <c r="AG33" s="13">
        <f>VLOOKUP(A:A,[1]TDSheet!$A:$AG,33,0)</f>
        <v>47.894999999999996</v>
      </c>
      <c r="AH33" s="13">
        <f>VLOOKUP(A:A,[3]TDSheet!$A:$D,4,0)</f>
        <v>47.634999999999998</v>
      </c>
      <c r="AI33" s="13">
        <f>VLOOKUP(A:A,[1]TDSheet!$A:$AI,35,0)</f>
        <v>0</v>
      </c>
      <c r="AJ33" s="13">
        <f t="shared" si="15"/>
        <v>100</v>
      </c>
      <c r="AK33" s="13">
        <f t="shared" si="16"/>
        <v>50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54.101999999999997</v>
      </c>
      <c r="D34" s="8">
        <v>240.84800000000001</v>
      </c>
      <c r="E34" s="8">
        <v>126.107</v>
      </c>
      <c r="F34" s="8">
        <v>164.601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118.654</v>
      </c>
      <c r="K34" s="13">
        <f t="shared" si="11"/>
        <v>7.453000000000003</v>
      </c>
      <c r="L34" s="13">
        <f>VLOOKUP(A:A,[1]TDSheet!$A:$M,13,0)</f>
        <v>0</v>
      </c>
      <c r="M34" s="13">
        <f>VLOOKUP(A:A,[1]TDSheet!$A:$N,14,0)</f>
        <v>0</v>
      </c>
      <c r="N34" s="13">
        <f>VLOOKUP(A:A,[1]TDSheet!$A:$O,15,0)</f>
        <v>20</v>
      </c>
      <c r="O34" s="13">
        <f>VLOOKUP(A:A,[1]TDSheet!$A:$X,24,0)</f>
        <v>0</v>
      </c>
      <c r="P34" s="13"/>
      <c r="Q34" s="13"/>
      <c r="R34" s="13"/>
      <c r="S34" s="13"/>
      <c r="T34" s="13"/>
      <c r="U34" s="13"/>
      <c r="V34" s="15">
        <v>20</v>
      </c>
      <c r="W34" s="13">
        <f t="shared" si="12"/>
        <v>25.221399999999999</v>
      </c>
      <c r="X34" s="15">
        <v>20</v>
      </c>
      <c r="Y34" s="16">
        <f t="shared" si="13"/>
        <v>8.9051757634389848</v>
      </c>
      <c r="Z34" s="13">
        <f t="shared" si="14"/>
        <v>6.5262435867953403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25.988</v>
      </c>
      <c r="AF34" s="13">
        <f>VLOOKUP(A:A,[1]TDSheet!$A:$AF,32,0)</f>
        <v>26.712799999999998</v>
      </c>
      <c r="AG34" s="13">
        <f>VLOOKUP(A:A,[1]TDSheet!$A:$AG,33,0)</f>
        <v>31.408999999999999</v>
      </c>
      <c r="AH34" s="13">
        <f>VLOOKUP(A:A,[3]TDSheet!$A:$D,4,0)</f>
        <v>24.488</v>
      </c>
      <c r="AI34" s="13">
        <f>VLOOKUP(A:A,[1]TDSheet!$A:$AI,35,0)</f>
        <v>0</v>
      </c>
      <c r="AJ34" s="13">
        <f t="shared" si="15"/>
        <v>20</v>
      </c>
      <c r="AK34" s="13">
        <f t="shared" si="16"/>
        <v>20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2.621</v>
      </c>
      <c r="D35" s="8">
        <v>53.771000000000001</v>
      </c>
      <c r="E35" s="8">
        <v>8.9369999999999994</v>
      </c>
      <c r="F35" s="8">
        <v>46.529000000000003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8.0120000000000005</v>
      </c>
      <c r="K35" s="13">
        <f t="shared" si="11"/>
        <v>0.92499999999999893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VLOOKUP(A:A,[1]TDSheet!$A:$O,15,0)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5"/>
      <c r="W35" s="13">
        <f t="shared" si="12"/>
        <v>1.7873999999999999</v>
      </c>
      <c r="X35" s="15"/>
      <c r="Y35" s="16">
        <f t="shared" si="13"/>
        <v>26.031666107194813</v>
      </c>
      <c r="Z35" s="13">
        <f t="shared" si="14"/>
        <v>26.031666107194813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4.7067999999999994</v>
      </c>
      <c r="AF35" s="13">
        <f>VLOOKUP(A:A,[1]TDSheet!$A:$AF,32,0)</f>
        <v>2.1776</v>
      </c>
      <c r="AG35" s="13">
        <f>VLOOKUP(A:A,[1]TDSheet!$A:$AG,33,0)</f>
        <v>5.8301999999999996</v>
      </c>
      <c r="AH35" s="13">
        <f>VLOOKUP(A:A,[3]TDSheet!$A:$D,4,0)</f>
        <v>2.6949999999999998</v>
      </c>
      <c r="AI35" s="19" t="str">
        <f>VLOOKUP(A:A,[1]TDSheet!$A:$AI,35,0)</f>
        <v>увел</v>
      </c>
      <c r="AJ35" s="13">
        <f t="shared" si="15"/>
        <v>0</v>
      </c>
      <c r="AK35" s="13">
        <f t="shared" si="16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15.321999999999999</v>
      </c>
      <c r="D36" s="8">
        <v>11.3</v>
      </c>
      <c r="E36" s="8">
        <v>14.987</v>
      </c>
      <c r="F36" s="8">
        <v>11.635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16.5</v>
      </c>
      <c r="K36" s="13">
        <f t="shared" si="11"/>
        <v>-1.5129999999999999</v>
      </c>
      <c r="L36" s="13">
        <f>VLOOKUP(A:A,[1]TDSheet!$A:$M,13,0)</f>
        <v>0</v>
      </c>
      <c r="M36" s="13">
        <f>VLOOKUP(A:A,[1]TDSheet!$A:$N,14,0)</f>
        <v>10</v>
      </c>
      <c r="N36" s="13">
        <f>VLOOKUP(A:A,[1]TDSheet!$A:$O,15,0)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5"/>
      <c r="W36" s="13">
        <f t="shared" si="12"/>
        <v>2.9973999999999998</v>
      </c>
      <c r="X36" s="15">
        <v>10</v>
      </c>
      <c r="Y36" s="16">
        <f t="shared" si="13"/>
        <v>10.554146927337026</v>
      </c>
      <c r="Z36" s="13">
        <f t="shared" si="14"/>
        <v>3.8816974711416563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0.93119999999999992</v>
      </c>
      <c r="AF36" s="13">
        <f>VLOOKUP(A:A,[1]TDSheet!$A:$AF,32,0)</f>
        <v>4.4036</v>
      </c>
      <c r="AG36" s="13">
        <f>VLOOKUP(A:A,[1]TDSheet!$A:$AG,33,0)</f>
        <v>2.0135999999999998</v>
      </c>
      <c r="AH36" s="13">
        <f>VLOOKUP(A:A,[3]TDSheet!$A:$D,4,0)</f>
        <v>1.8919999999999999</v>
      </c>
      <c r="AI36" s="13">
        <f>VLOOKUP(A:A,[1]TDSheet!$A:$AI,35,0)</f>
        <v>0</v>
      </c>
      <c r="AJ36" s="13">
        <f t="shared" si="15"/>
        <v>0</v>
      </c>
      <c r="AK36" s="13">
        <f t="shared" si="16"/>
        <v>10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16.806999999999999</v>
      </c>
      <c r="D37" s="8">
        <v>23.190999999999999</v>
      </c>
      <c r="E37" s="8">
        <v>14.875</v>
      </c>
      <c r="F37" s="8">
        <v>25.123000000000001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14.683</v>
      </c>
      <c r="K37" s="13">
        <f t="shared" si="11"/>
        <v>0.19200000000000017</v>
      </c>
      <c r="L37" s="13">
        <f>VLOOKUP(A:A,[1]TDSheet!$A:$M,13,0)</f>
        <v>0</v>
      </c>
      <c r="M37" s="13">
        <f>VLOOKUP(A:A,[1]TDSheet!$A:$N,14,0)</f>
        <v>0</v>
      </c>
      <c r="N37" s="13">
        <f>VLOOKUP(A:A,[1]TDSheet!$A:$O,15,0)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5"/>
      <c r="W37" s="13">
        <f t="shared" si="12"/>
        <v>2.9750000000000001</v>
      </c>
      <c r="X37" s="15"/>
      <c r="Y37" s="16">
        <f t="shared" si="13"/>
        <v>8.4447058823529417</v>
      </c>
      <c r="Z37" s="13">
        <f t="shared" si="14"/>
        <v>8.4447058823529417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2.1856</v>
      </c>
      <c r="AF37" s="13">
        <f>VLOOKUP(A:A,[1]TDSheet!$A:$AF,32,0)</f>
        <v>5.3402000000000003</v>
      </c>
      <c r="AG37" s="13">
        <f>VLOOKUP(A:A,[1]TDSheet!$A:$AG,33,0)</f>
        <v>3.8991999999999996</v>
      </c>
      <c r="AH37" s="13">
        <f>VLOOKUP(A:A,[3]TDSheet!$A:$D,4,0)</f>
        <v>2.7930000000000001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332</v>
      </c>
      <c r="D38" s="8">
        <v>2049</v>
      </c>
      <c r="E38" s="8">
        <v>1463</v>
      </c>
      <c r="F38" s="8">
        <v>908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1462</v>
      </c>
      <c r="K38" s="13">
        <f t="shared" si="11"/>
        <v>1</v>
      </c>
      <c r="L38" s="13">
        <f>VLOOKUP(A:A,[1]TDSheet!$A:$M,13,0)</f>
        <v>200</v>
      </c>
      <c r="M38" s="13">
        <f>VLOOKUP(A:A,[1]TDSheet!$A:$N,14,0)</f>
        <v>600</v>
      </c>
      <c r="N38" s="13">
        <f>VLOOKUP(A:A,[1]TDSheet!$A:$O,15,0)</f>
        <v>600</v>
      </c>
      <c r="O38" s="13">
        <f>VLOOKUP(A:A,[1]TDSheet!$A:$X,24,0)</f>
        <v>300</v>
      </c>
      <c r="P38" s="13"/>
      <c r="Q38" s="13"/>
      <c r="R38" s="13"/>
      <c r="S38" s="13"/>
      <c r="T38" s="13"/>
      <c r="U38" s="13"/>
      <c r="V38" s="15">
        <v>400</v>
      </c>
      <c r="W38" s="13">
        <f t="shared" si="12"/>
        <v>292.60000000000002</v>
      </c>
      <c r="X38" s="15">
        <v>400</v>
      </c>
      <c r="Y38" s="16">
        <f t="shared" si="13"/>
        <v>11.647300068352699</v>
      </c>
      <c r="Z38" s="13">
        <f t="shared" si="14"/>
        <v>3.1032125768967873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287.2</v>
      </c>
      <c r="AF38" s="13">
        <f>VLOOKUP(A:A,[1]TDSheet!$A:$AF,32,0)</f>
        <v>276.8</v>
      </c>
      <c r="AG38" s="13">
        <f>VLOOKUP(A:A,[1]TDSheet!$A:$AG,33,0)</f>
        <v>301.60000000000002</v>
      </c>
      <c r="AH38" s="13">
        <f>VLOOKUP(A:A,[3]TDSheet!$A:$D,4,0)</f>
        <v>355</v>
      </c>
      <c r="AI38" s="13" t="str">
        <f>VLOOKUP(A:A,[1]TDSheet!$A:$AI,35,0)</f>
        <v>ябиюль</v>
      </c>
      <c r="AJ38" s="13">
        <f t="shared" si="15"/>
        <v>140</v>
      </c>
      <c r="AK38" s="13">
        <f t="shared" si="16"/>
        <v>140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1388</v>
      </c>
      <c r="D39" s="8">
        <v>5512</v>
      </c>
      <c r="E39" s="8">
        <v>4570</v>
      </c>
      <c r="F39" s="8">
        <v>2218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4665</v>
      </c>
      <c r="K39" s="13">
        <f t="shared" si="11"/>
        <v>-95</v>
      </c>
      <c r="L39" s="13">
        <f>VLOOKUP(A:A,[1]TDSheet!$A:$M,13,0)</f>
        <v>500</v>
      </c>
      <c r="M39" s="13">
        <f>VLOOKUP(A:A,[1]TDSheet!$A:$N,14,0)</f>
        <v>800</v>
      </c>
      <c r="N39" s="13">
        <f>VLOOKUP(A:A,[1]TDSheet!$A:$O,15,0)</f>
        <v>600</v>
      </c>
      <c r="O39" s="13">
        <f>VLOOKUP(A:A,[1]TDSheet!$A:$X,24,0)</f>
        <v>1100</v>
      </c>
      <c r="P39" s="13"/>
      <c r="Q39" s="13"/>
      <c r="R39" s="13"/>
      <c r="S39" s="13"/>
      <c r="T39" s="13"/>
      <c r="U39" s="13"/>
      <c r="V39" s="15">
        <v>300</v>
      </c>
      <c r="W39" s="13">
        <f t="shared" si="12"/>
        <v>717.2</v>
      </c>
      <c r="X39" s="15">
        <v>700</v>
      </c>
      <c r="Y39" s="16">
        <f t="shared" si="13"/>
        <v>8.6698271054099276</v>
      </c>
      <c r="Z39" s="13">
        <f t="shared" si="14"/>
        <v>3.0925822643614054</v>
      </c>
      <c r="AA39" s="13"/>
      <c r="AB39" s="13"/>
      <c r="AC39" s="13"/>
      <c r="AD39" s="13">
        <f>VLOOKUP(A:A,[1]TDSheet!$A:$AD,30,0)</f>
        <v>984</v>
      </c>
      <c r="AE39" s="13">
        <f>VLOOKUP(A:A,[1]TDSheet!$A:$AE,31,0)</f>
        <v>734.8</v>
      </c>
      <c r="AF39" s="13">
        <f>VLOOKUP(A:A,[1]TDSheet!$A:$AF,32,0)</f>
        <v>748</v>
      </c>
      <c r="AG39" s="13">
        <f>VLOOKUP(A:A,[1]TDSheet!$A:$AG,33,0)</f>
        <v>741.2</v>
      </c>
      <c r="AH39" s="13">
        <f>VLOOKUP(A:A,[3]TDSheet!$A:$D,4,0)</f>
        <v>594</v>
      </c>
      <c r="AI39" s="13">
        <f>VLOOKUP(A:A,[1]TDSheet!$A:$AI,35,0)</f>
        <v>0</v>
      </c>
      <c r="AJ39" s="13">
        <f t="shared" si="15"/>
        <v>120</v>
      </c>
      <c r="AK39" s="13">
        <f t="shared" si="16"/>
        <v>280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1926</v>
      </c>
      <c r="D40" s="8">
        <v>8615</v>
      </c>
      <c r="E40" s="8">
        <v>6842</v>
      </c>
      <c r="F40" s="8">
        <v>3613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6927</v>
      </c>
      <c r="K40" s="13">
        <f t="shared" si="11"/>
        <v>-85</v>
      </c>
      <c r="L40" s="13">
        <f>VLOOKUP(A:A,[1]TDSheet!$A:$M,13,0)</f>
        <v>500</v>
      </c>
      <c r="M40" s="13">
        <f>VLOOKUP(A:A,[1]TDSheet!$A:$N,14,0)</f>
        <v>900</v>
      </c>
      <c r="N40" s="13">
        <f>VLOOKUP(A:A,[1]TDSheet!$A:$O,15,0)</f>
        <v>1000</v>
      </c>
      <c r="O40" s="13">
        <f>VLOOKUP(A:A,[1]TDSheet!$A:$X,24,0)</f>
        <v>700</v>
      </c>
      <c r="P40" s="13"/>
      <c r="Q40" s="13"/>
      <c r="R40" s="13"/>
      <c r="S40" s="13"/>
      <c r="T40" s="13"/>
      <c r="U40" s="13"/>
      <c r="V40" s="15">
        <v>1100</v>
      </c>
      <c r="W40" s="13">
        <f t="shared" si="12"/>
        <v>1038.4000000000001</v>
      </c>
      <c r="X40" s="15">
        <v>1100</v>
      </c>
      <c r="Y40" s="16">
        <f t="shared" si="13"/>
        <v>8.5833975346687197</v>
      </c>
      <c r="Z40" s="13">
        <f t="shared" si="14"/>
        <v>3.4793913713405238</v>
      </c>
      <c r="AA40" s="13"/>
      <c r="AB40" s="13"/>
      <c r="AC40" s="13"/>
      <c r="AD40" s="13">
        <f>VLOOKUP(A:A,[1]TDSheet!$A:$AD,30,0)</f>
        <v>1650</v>
      </c>
      <c r="AE40" s="13">
        <f>VLOOKUP(A:A,[1]TDSheet!$A:$AE,31,0)</f>
        <v>923.6</v>
      </c>
      <c r="AF40" s="13">
        <f>VLOOKUP(A:A,[1]TDSheet!$A:$AF,32,0)</f>
        <v>1077.8</v>
      </c>
      <c r="AG40" s="13">
        <f>VLOOKUP(A:A,[1]TDSheet!$A:$AG,33,0)</f>
        <v>1127</v>
      </c>
      <c r="AH40" s="13">
        <f>VLOOKUP(A:A,[3]TDSheet!$A:$D,4,0)</f>
        <v>1200</v>
      </c>
      <c r="AI40" s="13" t="str">
        <f>VLOOKUP(A:A,[1]TDSheet!$A:$AI,35,0)</f>
        <v>оконч</v>
      </c>
      <c r="AJ40" s="13">
        <f t="shared" si="15"/>
        <v>495</v>
      </c>
      <c r="AK40" s="13">
        <f t="shared" si="16"/>
        <v>495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217.27699999999999</v>
      </c>
      <c r="D41" s="8">
        <v>768.08</v>
      </c>
      <c r="E41" s="8">
        <v>504.88099999999997</v>
      </c>
      <c r="F41" s="8">
        <v>471.27199999999999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485.71899999999999</v>
      </c>
      <c r="K41" s="13">
        <f t="shared" si="11"/>
        <v>19.161999999999978</v>
      </c>
      <c r="L41" s="13">
        <f>VLOOKUP(A:A,[1]TDSheet!$A:$M,13,0)</f>
        <v>0</v>
      </c>
      <c r="M41" s="13">
        <f>VLOOKUP(A:A,[1]TDSheet!$A:$N,14,0)</f>
        <v>400</v>
      </c>
      <c r="N41" s="13">
        <f>VLOOKUP(A:A,[1]TDSheet!$A:$O,15,0)</f>
        <v>300</v>
      </c>
      <c r="O41" s="13">
        <f>VLOOKUP(A:A,[1]TDSheet!$A:$X,24,0)</f>
        <v>250</v>
      </c>
      <c r="P41" s="13"/>
      <c r="Q41" s="13"/>
      <c r="R41" s="13"/>
      <c r="S41" s="13"/>
      <c r="T41" s="13"/>
      <c r="U41" s="13"/>
      <c r="V41" s="15">
        <v>200</v>
      </c>
      <c r="W41" s="13">
        <f t="shared" si="12"/>
        <v>100.97619999999999</v>
      </c>
      <c r="X41" s="15">
        <v>200</v>
      </c>
      <c r="Y41" s="16">
        <f t="shared" si="13"/>
        <v>18.03664625921752</v>
      </c>
      <c r="Z41" s="13">
        <f t="shared" si="14"/>
        <v>4.6671591919680084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112.9008</v>
      </c>
      <c r="AF41" s="13">
        <f>VLOOKUP(A:A,[1]TDSheet!$A:$AF,32,0)</f>
        <v>118.37860000000001</v>
      </c>
      <c r="AG41" s="13">
        <f>VLOOKUP(A:A,[1]TDSheet!$A:$AG,33,0)</f>
        <v>122.297</v>
      </c>
      <c r="AH41" s="13">
        <f>VLOOKUP(A:A,[3]TDSheet!$A:$D,4,0)</f>
        <v>86.233000000000004</v>
      </c>
      <c r="AI41" s="13" t="str">
        <f>VLOOKUP(A:A,[1]TDSheet!$A:$AI,35,0)</f>
        <v>сниж</v>
      </c>
      <c r="AJ41" s="13">
        <f t="shared" si="15"/>
        <v>200</v>
      </c>
      <c r="AK41" s="13">
        <f t="shared" si="16"/>
        <v>200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688</v>
      </c>
      <c r="D42" s="8">
        <v>536</v>
      </c>
      <c r="E42" s="8">
        <v>621</v>
      </c>
      <c r="F42" s="8">
        <v>578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648</v>
      </c>
      <c r="K42" s="13">
        <f t="shared" si="11"/>
        <v>-27</v>
      </c>
      <c r="L42" s="13">
        <f>VLOOKUP(A:A,[1]TDSheet!$A:$M,13,0)</f>
        <v>0</v>
      </c>
      <c r="M42" s="13">
        <f>VLOOKUP(A:A,[1]TDSheet!$A:$N,14,0)</f>
        <v>0</v>
      </c>
      <c r="N42" s="13">
        <f>VLOOKUP(A:A,[1]TDSheet!$A:$O,15,0)</f>
        <v>0</v>
      </c>
      <c r="O42" s="13">
        <f>VLOOKUP(A:A,[1]TDSheet!$A:$X,24,0)</f>
        <v>1000</v>
      </c>
      <c r="P42" s="13"/>
      <c r="Q42" s="13"/>
      <c r="R42" s="13"/>
      <c r="S42" s="13"/>
      <c r="T42" s="13"/>
      <c r="U42" s="13"/>
      <c r="V42" s="15"/>
      <c r="W42" s="13">
        <f t="shared" si="12"/>
        <v>124.2</v>
      </c>
      <c r="X42" s="15"/>
      <c r="Y42" s="16">
        <f t="shared" si="13"/>
        <v>12.705314009661835</v>
      </c>
      <c r="Z42" s="13">
        <f t="shared" si="14"/>
        <v>4.6537842190016105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168.4</v>
      </c>
      <c r="AF42" s="13">
        <f>VLOOKUP(A:A,[1]TDSheet!$A:$AF,32,0)</f>
        <v>135</v>
      </c>
      <c r="AG42" s="13">
        <f>VLOOKUP(A:A,[1]TDSheet!$A:$AG,33,0)</f>
        <v>125.4</v>
      </c>
      <c r="AH42" s="13">
        <f>VLOOKUP(A:A,[3]TDSheet!$A:$D,4,0)</f>
        <v>92</v>
      </c>
      <c r="AI42" s="13">
        <f>VLOOKUP(A:A,[1]TDSheet!$A:$AI,35,0)</f>
        <v>0</v>
      </c>
      <c r="AJ42" s="13">
        <f t="shared" si="15"/>
        <v>0</v>
      </c>
      <c r="AK42" s="13">
        <f t="shared" si="16"/>
        <v>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571</v>
      </c>
      <c r="D43" s="8">
        <v>1402</v>
      </c>
      <c r="E43" s="8">
        <v>1174</v>
      </c>
      <c r="F43" s="8">
        <v>764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1201</v>
      </c>
      <c r="K43" s="13">
        <f t="shared" si="11"/>
        <v>-27</v>
      </c>
      <c r="L43" s="13">
        <f>VLOOKUP(A:A,[1]TDSheet!$A:$M,13,0)</f>
        <v>100</v>
      </c>
      <c r="M43" s="13">
        <f>VLOOKUP(A:A,[1]TDSheet!$A:$N,14,0)</f>
        <v>200</v>
      </c>
      <c r="N43" s="13">
        <f>VLOOKUP(A:A,[1]TDSheet!$A:$O,15,0)</f>
        <v>180</v>
      </c>
      <c r="O43" s="13">
        <f>VLOOKUP(A:A,[1]TDSheet!$A:$X,24,0)</f>
        <v>350</v>
      </c>
      <c r="P43" s="13"/>
      <c r="Q43" s="13"/>
      <c r="R43" s="13"/>
      <c r="S43" s="13"/>
      <c r="T43" s="13"/>
      <c r="U43" s="13"/>
      <c r="V43" s="15">
        <v>200</v>
      </c>
      <c r="W43" s="13">
        <f t="shared" si="12"/>
        <v>234.8</v>
      </c>
      <c r="X43" s="15">
        <v>250</v>
      </c>
      <c r="Y43" s="16">
        <f t="shared" si="13"/>
        <v>8.7052810902896081</v>
      </c>
      <c r="Z43" s="13">
        <f t="shared" si="14"/>
        <v>3.2538330494037475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294.60000000000002</v>
      </c>
      <c r="AF43" s="13">
        <f>VLOOKUP(A:A,[1]TDSheet!$A:$AF,32,0)</f>
        <v>266.39999999999998</v>
      </c>
      <c r="AG43" s="13">
        <f>VLOOKUP(A:A,[1]TDSheet!$A:$AG,33,0)</f>
        <v>248.4</v>
      </c>
      <c r="AH43" s="13">
        <f>VLOOKUP(A:A,[3]TDSheet!$A:$D,4,0)</f>
        <v>222</v>
      </c>
      <c r="AI43" s="13">
        <f>VLOOKUP(A:A,[1]TDSheet!$A:$AI,35,0)</f>
        <v>0</v>
      </c>
      <c r="AJ43" s="13">
        <f t="shared" si="15"/>
        <v>70</v>
      </c>
      <c r="AK43" s="13">
        <f t="shared" si="16"/>
        <v>87.5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179.65199999999999</v>
      </c>
      <c r="D44" s="8">
        <v>230.464</v>
      </c>
      <c r="E44" s="8">
        <v>253.322</v>
      </c>
      <c r="F44" s="8">
        <v>150.71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262.387</v>
      </c>
      <c r="K44" s="13">
        <f t="shared" si="11"/>
        <v>-9.0649999999999977</v>
      </c>
      <c r="L44" s="13">
        <f>VLOOKUP(A:A,[1]TDSheet!$A:$M,13,0)</f>
        <v>0</v>
      </c>
      <c r="M44" s="13">
        <f>VLOOKUP(A:A,[1]TDSheet!$A:$N,14,0)</f>
        <v>70</v>
      </c>
      <c r="N44" s="13">
        <f>VLOOKUP(A:A,[1]TDSheet!$A:$O,15,0)</f>
        <v>60</v>
      </c>
      <c r="O44" s="13">
        <f>VLOOKUP(A:A,[1]TDSheet!$A:$X,24,0)</f>
        <v>50</v>
      </c>
      <c r="P44" s="13"/>
      <c r="Q44" s="13"/>
      <c r="R44" s="13"/>
      <c r="S44" s="13"/>
      <c r="T44" s="13"/>
      <c r="U44" s="13"/>
      <c r="V44" s="15">
        <v>80</v>
      </c>
      <c r="W44" s="13">
        <f t="shared" si="12"/>
        <v>50.664400000000001</v>
      </c>
      <c r="X44" s="15">
        <v>50</v>
      </c>
      <c r="Y44" s="16">
        <f t="shared" si="13"/>
        <v>9.0933673348544541</v>
      </c>
      <c r="Z44" s="13">
        <f t="shared" si="14"/>
        <v>2.9746725511404457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55.573400000000007</v>
      </c>
      <c r="AF44" s="13">
        <f>VLOOKUP(A:A,[1]TDSheet!$A:$AF,32,0)</f>
        <v>56.4024</v>
      </c>
      <c r="AG44" s="13">
        <f>VLOOKUP(A:A,[1]TDSheet!$A:$AG,33,0)</f>
        <v>45.324599999999997</v>
      </c>
      <c r="AH44" s="13">
        <f>VLOOKUP(A:A,[3]TDSheet!$A:$D,4,0)</f>
        <v>58.238999999999997</v>
      </c>
      <c r="AI44" s="13">
        <f>VLOOKUP(A:A,[1]TDSheet!$A:$AI,35,0)</f>
        <v>0</v>
      </c>
      <c r="AJ44" s="13">
        <f t="shared" si="15"/>
        <v>80</v>
      </c>
      <c r="AK44" s="13">
        <f t="shared" si="16"/>
        <v>50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484</v>
      </c>
      <c r="D45" s="8">
        <v>1605</v>
      </c>
      <c r="E45" s="8">
        <v>1183</v>
      </c>
      <c r="F45" s="8">
        <v>843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1240</v>
      </c>
      <c r="K45" s="13">
        <f t="shared" si="11"/>
        <v>-57</v>
      </c>
      <c r="L45" s="13">
        <f>VLOOKUP(A:A,[1]TDSheet!$A:$M,13,0)</f>
        <v>0</v>
      </c>
      <c r="M45" s="13">
        <f>VLOOKUP(A:A,[1]TDSheet!$A:$N,14,0)</f>
        <v>450</v>
      </c>
      <c r="N45" s="13">
        <f>VLOOKUP(A:A,[1]TDSheet!$A:$O,15,0)</f>
        <v>250</v>
      </c>
      <c r="O45" s="13">
        <f>VLOOKUP(A:A,[1]TDSheet!$A:$X,24,0)</f>
        <v>250</v>
      </c>
      <c r="P45" s="13"/>
      <c r="Q45" s="13"/>
      <c r="R45" s="13"/>
      <c r="S45" s="13"/>
      <c r="T45" s="13"/>
      <c r="U45" s="13"/>
      <c r="V45" s="15"/>
      <c r="W45" s="13">
        <f t="shared" si="12"/>
        <v>236.6</v>
      </c>
      <c r="X45" s="15">
        <v>250</v>
      </c>
      <c r="Y45" s="16">
        <f t="shared" si="13"/>
        <v>8.6348267117497883</v>
      </c>
      <c r="Z45" s="13">
        <f t="shared" si="14"/>
        <v>3.5629754860524092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263.8</v>
      </c>
      <c r="AF45" s="13">
        <f>VLOOKUP(A:A,[1]TDSheet!$A:$AF,32,0)</f>
        <v>257.60000000000002</v>
      </c>
      <c r="AG45" s="13">
        <f>VLOOKUP(A:A,[1]TDSheet!$A:$AG,33,0)</f>
        <v>257.60000000000002</v>
      </c>
      <c r="AH45" s="13">
        <f>VLOOKUP(A:A,[3]TDSheet!$A:$D,4,0)</f>
        <v>197</v>
      </c>
      <c r="AI45" s="13">
        <f>VLOOKUP(A:A,[1]TDSheet!$A:$AI,35,0)</f>
        <v>0</v>
      </c>
      <c r="AJ45" s="13">
        <f t="shared" si="15"/>
        <v>0</v>
      </c>
      <c r="AK45" s="13">
        <f t="shared" si="16"/>
        <v>100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817</v>
      </c>
      <c r="D46" s="8">
        <v>3845</v>
      </c>
      <c r="E46" s="8">
        <v>2770</v>
      </c>
      <c r="F46" s="8">
        <v>1805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2856</v>
      </c>
      <c r="K46" s="13">
        <f t="shared" si="11"/>
        <v>-86</v>
      </c>
      <c r="L46" s="13">
        <f>VLOOKUP(A:A,[1]TDSheet!$A:$M,13,0)</f>
        <v>400</v>
      </c>
      <c r="M46" s="13">
        <f>VLOOKUP(A:A,[1]TDSheet!$A:$N,14,0)</f>
        <v>500</v>
      </c>
      <c r="N46" s="13">
        <f>VLOOKUP(A:A,[1]TDSheet!$A:$O,15,0)</f>
        <v>500</v>
      </c>
      <c r="O46" s="13">
        <f>VLOOKUP(A:A,[1]TDSheet!$A:$X,24,0)</f>
        <v>600</v>
      </c>
      <c r="P46" s="13"/>
      <c r="Q46" s="13"/>
      <c r="R46" s="13"/>
      <c r="S46" s="13"/>
      <c r="T46" s="13"/>
      <c r="U46" s="13"/>
      <c r="V46" s="15">
        <v>450</v>
      </c>
      <c r="W46" s="13">
        <f t="shared" si="12"/>
        <v>554</v>
      </c>
      <c r="X46" s="15">
        <v>550</v>
      </c>
      <c r="Y46" s="16">
        <f t="shared" si="13"/>
        <v>8.6732851985559574</v>
      </c>
      <c r="Z46" s="13">
        <f t="shared" si="14"/>
        <v>3.2581227436823106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515.20000000000005</v>
      </c>
      <c r="AF46" s="13">
        <f>VLOOKUP(A:A,[1]TDSheet!$A:$AF,32,0)</f>
        <v>561.6</v>
      </c>
      <c r="AG46" s="13">
        <f>VLOOKUP(A:A,[1]TDSheet!$A:$AG,33,0)</f>
        <v>585.4</v>
      </c>
      <c r="AH46" s="13">
        <f>VLOOKUP(A:A,[3]TDSheet!$A:$D,4,0)</f>
        <v>589</v>
      </c>
      <c r="AI46" s="13">
        <f>VLOOKUP(A:A,[1]TDSheet!$A:$AI,35,0)</f>
        <v>0</v>
      </c>
      <c r="AJ46" s="13">
        <f t="shared" si="15"/>
        <v>180</v>
      </c>
      <c r="AK46" s="13">
        <f t="shared" si="16"/>
        <v>220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105.08</v>
      </c>
      <c r="D47" s="8">
        <v>117.797</v>
      </c>
      <c r="E47" s="8">
        <v>133.72800000000001</v>
      </c>
      <c r="F47" s="8">
        <v>85.6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142.66499999999999</v>
      </c>
      <c r="K47" s="13">
        <f t="shared" si="11"/>
        <v>-8.9369999999999834</v>
      </c>
      <c r="L47" s="13">
        <f>VLOOKUP(A:A,[1]TDSheet!$A:$M,13,0)</f>
        <v>0</v>
      </c>
      <c r="M47" s="13">
        <f>VLOOKUP(A:A,[1]TDSheet!$A:$N,14,0)</f>
        <v>50</v>
      </c>
      <c r="N47" s="13">
        <f>VLOOKUP(A:A,[1]TDSheet!$A:$O,15,0)</f>
        <v>40</v>
      </c>
      <c r="O47" s="13">
        <f>VLOOKUP(A:A,[1]TDSheet!$A:$X,24,0)</f>
        <v>20</v>
      </c>
      <c r="P47" s="13"/>
      <c r="Q47" s="13"/>
      <c r="R47" s="13"/>
      <c r="S47" s="13"/>
      <c r="T47" s="13"/>
      <c r="U47" s="13"/>
      <c r="V47" s="15">
        <v>30</v>
      </c>
      <c r="W47" s="13">
        <f t="shared" si="12"/>
        <v>26.745600000000003</v>
      </c>
      <c r="X47" s="15">
        <v>30</v>
      </c>
      <c r="Y47" s="16">
        <f t="shared" si="13"/>
        <v>9.5567121320890145</v>
      </c>
      <c r="Z47" s="13">
        <f t="shared" si="14"/>
        <v>3.2005264417324715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23.938600000000001</v>
      </c>
      <c r="AF47" s="13">
        <f>VLOOKUP(A:A,[1]TDSheet!$A:$AF,32,0)</f>
        <v>29.053800000000003</v>
      </c>
      <c r="AG47" s="13">
        <f>VLOOKUP(A:A,[1]TDSheet!$A:$AG,33,0)</f>
        <v>22.605399999999999</v>
      </c>
      <c r="AH47" s="13">
        <f>VLOOKUP(A:A,[3]TDSheet!$A:$D,4,0)</f>
        <v>37.648000000000003</v>
      </c>
      <c r="AI47" s="13">
        <f>VLOOKUP(A:A,[1]TDSheet!$A:$AI,35,0)</f>
        <v>0</v>
      </c>
      <c r="AJ47" s="13">
        <f t="shared" si="15"/>
        <v>30</v>
      </c>
      <c r="AK47" s="13">
        <f t="shared" si="16"/>
        <v>30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304.19799999999998</v>
      </c>
      <c r="D48" s="8">
        <v>386.28699999999998</v>
      </c>
      <c r="E48" s="8">
        <v>450.62</v>
      </c>
      <c r="F48" s="8">
        <v>231.25700000000001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455.03100000000001</v>
      </c>
      <c r="K48" s="13">
        <f t="shared" si="11"/>
        <v>-4.4110000000000014</v>
      </c>
      <c r="L48" s="13">
        <f>VLOOKUP(A:A,[1]TDSheet!$A:$M,13,0)</f>
        <v>0</v>
      </c>
      <c r="M48" s="13">
        <f>VLOOKUP(A:A,[1]TDSheet!$A:$N,14,0)</f>
        <v>200</v>
      </c>
      <c r="N48" s="13">
        <f>VLOOKUP(A:A,[1]TDSheet!$A:$O,15,0)</f>
        <v>90</v>
      </c>
      <c r="O48" s="13">
        <f>VLOOKUP(A:A,[1]TDSheet!$A:$X,24,0)</f>
        <v>80</v>
      </c>
      <c r="P48" s="13"/>
      <c r="Q48" s="13"/>
      <c r="R48" s="13"/>
      <c r="S48" s="13"/>
      <c r="T48" s="13"/>
      <c r="U48" s="13"/>
      <c r="V48" s="15">
        <v>200</v>
      </c>
      <c r="W48" s="13">
        <f t="shared" si="12"/>
        <v>90.123999999999995</v>
      </c>
      <c r="X48" s="15">
        <v>200</v>
      </c>
      <c r="Y48" s="16">
        <f t="shared" si="13"/>
        <v>11.109770982202301</v>
      </c>
      <c r="Z48" s="13">
        <f t="shared" si="14"/>
        <v>2.5659868625449382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89.437600000000003</v>
      </c>
      <c r="AF48" s="13">
        <f>VLOOKUP(A:A,[1]TDSheet!$A:$AF,32,0)</f>
        <v>102.9982</v>
      </c>
      <c r="AG48" s="13">
        <f>VLOOKUP(A:A,[1]TDSheet!$A:$AG,33,0)</f>
        <v>83.682400000000001</v>
      </c>
      <c r="AH48" s="13">
        <f>VLOOKUP(A:A,[3]TDSheet!$A:$D,4,0)</f>
        <v>119.212</v>
      </c>
      <c r="AI48" s="19" t="s">
        <v>143</v>
      </c>
      <c r="AJ48" s="13">
        <f t="shared" si="15"/>
        <v>200</v>
      </c>
      <c r="AK48" s="13">
        <f t="shared" si="16"/>
        <v>200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606</v>
      </c>
      <c r="D49" s="8">
        <v>1742</v>
      </c>
      <c r="E49" s="8">
        <v>1338</v>
      </c>
      <c r="F49" s="8">
        <v>982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1361</v>
      </c>
      <c r="K49" s="13">
        <f t="shared" si="11"/>
        <v>-23</v>
      </c>
      <c r="L49" s="13">
        <f>VLOOKUP(A:A,[1]TDSheet!$A:$M,13,0)</f>
        <v>0</v>
      </c>
      <c r="M49" s="13">
        <f>VLOOKUP(A:A,[1]TDSheet!$A:$N,14,0)</f>
        <v>200</v>
      </c>
      <c r="N49" s="13">
        <f>VLOOKUP(A:A,[1]TDSheet!$A:$O,15,0)</f>
        <v>240</v>
      </c>
      <c r="O49" s="13">
        <f>VLOOKUP(A:A,[1]TDSheet!$A:$X,24,0)</f>
        <v>380</v>
      </c>
      <c r="P49" s="13"/>
      <c r="Q49" s="13"/>
      <c r="R49" s="13"/>
      <c r="S49" s="13"/>
      <c r="T49" s="13"/>
      <c r="U49" s="13"/>
      <c r="V49" s="15">
        <v>250</v>
      </c>
      <c r="W49" s="13">
        <f t="shared" si="12"/>
        <v>267.60000000000002</v>
      </c>
      <c r="X49" s="15">
        <v>300</v>
      </c>
      <c r="Y49" s="16">
        <f t="shared" si="13"/>
        <v>8.7892376681614337</v>
      </c>
      <c r="Z49" s="13">
        <f t="shared" si="14"/>
        <v>3.6696562032884898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297.8</v>
      </c>
      <c r="AF49" s="13">
        <f>VLOOKUP(A:A,[1]TDSheet!$A:$AF,32,0)</f>
        <v>314.8</v>
      </c>
      <c r="AG49" s="13">
        <f>VLOOKUP(A:A,[1]TDSheet!$A:$AG,33,0)</f>
        <v>298.2</v>
      </c>
      <c r="AH49" s="13">
        <f>VLOOKUP(A:A,[3]TDSheet!$A:$D,4,0)</f>
        <v>262</v>
      </c>
      <c r="AI49" s="13">
        <f>VLOOKUP(A:A,[1]TDSheet!$A:$AI,35,0)</f>
        <v>0</v>
      </c>
      <c r="AJ49" s="13">
        <f t="shared" si="15"/>
        <v>87.5</v>
      </c>
      <c r="AK49" s="13">
        <f t="shared" si="16"/>
        <v>105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991</v>
      </c>
      <c r="D50" s="8">
        <v>4165</v>
      </c>
      <c r="E50" s="17">
        <v>2406</v>
      </c>
      <c r="F50" s="17">
        <v>1854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1937</v>
      </c>
      <c r="K50" s="13">
        <f t="shared" si="11"/>
        <v>469</v>
      </c>
      <c r="L50" s="13">
        <f>VLOOKUP(A:A,[1]TDSheet!$A:$M,13,0)</f>
        <v>200</v>
      </c>
      <c r="M50" s="13">
        <f>VLOOKUP(A:A,[1]TDSheet!$A:$N,14,0)</f>
        <v>200</v>
      </c>
      <c r="N50" s="13">
        <f>VLOOKUP(A:A,[1]TDSheet!$A:$O,15,0)</f>
        <v>500</v>
      </c>
      <c r="O50" s="13">
        <f>VLOOKUP(A:A,[1]TDSheet!$A:$X,24,0)</f>
        <v>700</v>
      </c>
      <c r="P50" s="13"/>
      <c r="Q50" s="13"/>
      <c r="R50" s="13"/>
      <c r="S50" s="13"/>
      <c r="T50" s="13"/>
      <c r="U50" s="13"/>
      <c r="V50" s="15">
        <v>400</v>
      </c>
      <c r="W50" s="13">
        <f t="shared" si="12"/>
        <v>481.2</v>
      </c>
      <c r="X50" s="15">
        <v>400</v>
      </c>
      <c r="Y50" s="16">
        <f t="shared" si="13"/>
        <v>8.8403990024937666</v>
      </c>
      <c r="Z50" s="13">
        <f t="shared" si="14"/>
        <v>3.8528678304239401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532.6</v>
      </c>
      <c r="AF50" s="13">
        <f>VLOOKUP(A:A,[1]TDSheet!$A:$AF,32,0)</f>
        <v>536.6</v>
      </c>
      <c r="AG50" s="13">
        <f>VLOOKUP(A:A,[1]TDSheet!$A:$AG,33,0)</f>
        <v>529.6</v>
      </c>
      <c r="AH50" s="13">
        <f>VLOOKUP(A:A,[3]TDSheet!$A:$D,4,0)</f>
        <v>364</v>
      </c>
      <c r="AI50" s="13">
        <f>VLOOKUP(A:A,[1]TDSheet!$A:$AI,35,0)</f>
        <v>0</v>
      </c>
      <c r="AJ50" s="13">
        <f t="shared" si="15"/>
        <v>140</v>
      </c>
      <c r="AK50" s="13">
        <f t="shared" si="16"/>
        <v>140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420</v>
      </c>
      <c r="D51" s="8">
        <v>1811</v>
      </c>
      <c r="E51" s="8">
        <v>1268</v>
      </c>
      <c r="F51" s="8">
        <v>944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1290</v>
      </c>
      <c r="K51" s="13">
        <f t="shared" si="11"/>
        <v>-22</v>
      </c>
      <c r="L51" s="13">
        <f>VLOOKUP(A:A,[1]TDSheet!$A:$M,13,0)</f>
        <v>0</v>
      </c>
      <c r="M51" s="13">
        <f>VLOOKUP(A:A,[1]TDSheet!$A:$N,14,0)</f>
        <v>300</v>
      </c>
      <c r="N51" s="13">
        <f>VLOOKUP(A:A,[1]TDSheet!$A:$O,15,0)</f>
        <v>240</v>
      </c>
      <c r="O51" s="13">
        <f>VLOOKUP(A:A,[1]TDSheet!$A:$X,24,0)</f>
        <v>350</v>
      </c>
      <c r="P51" s="13"/>
      <c r="Q51" s="13"/>
      <c r="R51" s="13"/>
      <c r="S51" s="13"/>
      <c r="T51" s="13"/>
      <c r="U51" s="13"/>
      <c r="V51" s="15">
        <v>100</v>
      </c>
      <c r="W51" s="13">
        <f t="shared" si="12"/>
        <v>253.6</v>
      </c>
      <c r="X51" s="15">
        <v>250</v>
      </c>
      <c r="Y51" s="16">
        <f t="shared" si="13"/>
        <v>8.6119873817034698</v>
      </c>
      <c r="Z51" s="13">
        <f t="shared" si="14"/>
        <v>3.722397476340694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253.6</v>
      </c>
      <c r="AF51" s="13">
        <f>VLOOKUP(A:A,[1]TDSheet!$A:$AF,32,0)</f>
        <v>270</v>
      </c>
      <c r="AG51" s="13">
        <f>VLOOKUP(A:A,[1]TDSheet!$A:$AG,33,0)</f>
        <v>284</v>
      </c>
      <c r="AH51" s="13">
        <f>VLOOKUP(A:A,[3]TDSheet!$A:$D,4,0)</f>
        <v>204</v>
      </c>
      <c r="AI51" s="13">
        <f>VLOOKUP(A:A,[1]TDSheet!$A:$AI,35,0)</f>
        <v>0</v>
      </c>
      <c r="AJ51" s="13">
        <f t="shared" si="15"/>
        <v>40</v>
      </c>
      <c r="AK51" s="13">
        <f t="shared" si="16"/>
        <v>100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111.166</v>
      </c>
      <c r="D52" s="8">
        <v>523.83699999999999</v>
      </c>
      <c r="E52" s="8">
        <v>252.82</v>
      </c>
      <c r="F52" s="8">
        <v>368.67899999999997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265.57499999999999</v>
      </c>
      <c r="K52" s="13">
        <f t="shared" si="11"/>
        <v>-12.754999999999995</v>
      </c>
      <c r="L52" s="13">
        <f>VLOOKUP(A:A,[1]TDSheet!$A:$M,13,0)</f>
        <v>0</v>
      </c>
      <c r="M52" s="13">
        <f>VLOOKUP(A:A,[1]TDSheet!$A:$N,14,0)</f>
        <v>0</v>
      </c>
      <c r="N52" s="13">
        <f>VLOOKUP(A:A,[1]TDSheet!$A:$O,15,0)</f>
        <v>50</v>
      </c>
      <c r="O52" s="13">
        <f>VLOOKUP(A:A,[1]TDSheet!$A:$X,24,0)</f>
        <v>0</v>
      </c>
      <c r="P52" s="13"/>
      <c r="Q52" s="13"/>
      <c r="R52" s="13"/>
      <c r="S52" s="13"/>
      <c r="T52" s="13"/>
      <c r="U52" s="13"/>
      <c r="V52" s="15"/>
      <c r="W52" s="13">
        <f t="shared" si="12"/>
        <v>50.564</v>
      </c>
      <c r="X52" s="15">
        <v>50</v>
      </c>
      <c r="Y52" s="16">
        <f t="shared" si="13"/>
        <v>9.2690253935606357</v>
      </c>
      <c r="Z52" s="13">
        <f t="shared" si="14"/>
        <v>7.2913337552408821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58.301199999999994</v>
      </c>
      <c r="AF52" s="13">
        <f>VLOOKUP(A:A,[1]TDSheet!$A:$AF,32,0)</f>
        <v>62.458600000000004</v>
      </c>
      <c r="AG52" s="13">
        <f>VLOOKUP(A:A,[1]TDSheet!$A:$AG,33,0)</f>
        <v>72.356200000000001</v>
      </c>
      <c r="AH52" s="13">
        <f>VLOOKUP(A:A,[3]TDSheet!$A:$D,4,0)</f>
        <v>60.816000000000003</v>
      </c>
      <c r="AI52" s="13">
        <f>VLOOKUP(A:A,[1]TDSheet!$A:$AI,35,0)</f>
        <v>0</v>
      </c>
      <c r="AJ52" s="13">
        <f t="shared" si="15"/>
        <v>0</v>
      </c>
      <c r="AK52" s="13">
        <f t="shared" si="16"/>
        <v>50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322.94099999999997</v>
      </c>
      <c r="D53" s="8">
        <v>1035.6500000000001</v>
      </c>
      <c r="E53" s="8">
        <v>651.11400000000003</v>
      </c>
      <c r="F53" s="8">
        <v>684.45100000000002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659.99900000000002</v>
      </c>
      <c r="K53" s="13">
        <f t="shared" si="11"/>
        <v>-8.8849999999999909</v>
      </c>
      <c r="L53" s="13">
        <f>VLOOKUP(A:A,[1]TDSheet!$A:$M,13,0)</f>
        <v>200</v>
      </c>
      <c r="M53" s="13">
        <f>VLOOKUP(A:A,[1]TDSheet!$A:$N,14,0)</f>
        <v>300</v>
      </c>
      <c r="N53" s="13">
        <f>VLOOKUP(A:A,[1]TDSheet!$A:$O,15,0)</f>
        <v>300</v>
      </c>
      <c r="O53" s="13">
        <f>VLOOKUP(A:A,[1]TDSheet!$A:$X,24,0)</f>
        <v>200</v>
      </c>
      <c r="P53" s="13"/>
      <c r="Q53" s="13"/>
      <c r="R53" s="13"/>
      <c r="S53" s="13"/>
      <c r="T53" s="13"/>
      <c r="U53" s="13"/>
      <c r="V53" s="15">
        <v>200</v>
      </c>
      <c r="W53" s="13">
        <f t="shared" si="12"/>
        <v>130.22280000000001</v>
      </c>
      <c r="X53" s="15">
        <v>200</v>
      </c>
      <c r="Y53" s="16">
        <f t="shared" si="13"/>
        <v>16.006805259908404</v>
      </c>
      <c r="Z53" s="13">
        <f t="shared" si="14"/>
        <v>5.2559997174073967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140.59020000000001</v>
      </c>
      <c r="AF53" s="13">
        <f>VLOOKUP(A:A,[1]TDSheet!$A:$AF,32,0)</f>
        <v>169.327</v>
      </c>
      <c r="AG53" s="13">
        <f>VLOOKUP(A:A,[1]TDSheet!$A:$AG,33,0)</f>
        <v>162.70139999999998</v>
      </c>
      <c r="AH53" s="13">
        <f>VLOOKUP(A:A,[3]TDSheet!$A:$D,4,0)</f>
        <v>122.396</v>
      </c>
      <c r="AI53" s="13" t="str">
        <f>VLOOKUP(A:A,[1]TDSheet!$A:$AI,35,0)</f>
        <v>ябиюль</v>
      </c>
      <c r="AJ53" s="13">
        <f t="shared" si="15"/>
        <v>200</v>
      </c>
      <c r="AK53" s="13">
        <f t="shared" si="16"/>
        <v>200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49.116999999999997</v>
      </c>
      <c r="D54" s="8">
        <v>63.908000000000001</v>
      </c>
      <c r="E54" s="8">
        <v>35.978000000000002</v>
      </c>
      <c r="F54" s="8">
        <v>52.603999999999999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34</v>
      </c>
      <c r="K54" s="13">
        <f t="shared" si="11"/>
        <v>1.9780000000000015</v>
      </c>
      <c r="L54" s="13">
        <f>VLOOKUP(A:A,[1]TDSheet!$A:$M,13,0)</f>
        <v>0</v>
      </c>
      <c r="M54" s="13">
        <f>VLOOKUP(A:A,[1]TDSheet!$A:$N,14,0)</f>
        <v>0</v>
      </c>
      <c r="N54" s="13">
        <f>VLOOKUP(A:A,[1]TDSheet!$A:$O,15,0)</f>
        <v>0</v>
      </c>
      <c r="O54" s="13">
        <f>VLOOKUP(A:A,[1]TDSheet!$A:$X,24,0)</f>
        <v>10</v>
      </c>
      <c r="P54" s="13"/>
      <c r="Q54" s="13"/>
      <c r="R54" s="13"/>
      <c r="S54" s="13"/>
      <c r="T54" s="13"/>
      <c r="U54" s="13"/>
      <c r="V54" s="15"/>
      <c r="W54" s="13">
        <f t="shared" si="12"/>
        <v>7.1956000000000007</v>
      </c>
      <c r="X54" s="15">
        <v>10</v>
      </c>
      <c r="Y54" s="16">
        <f t="shared" si="13"/>
        <v>10.090055033631662</v>
      </c>
      <c r="Z54" s="13">
        <f t="shared" si="14"/>
        <v>7.3105786869753731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6.2944000000000004</v>
      </c>
      <c r="AF54" s="13">
        <f>VLOOKUP(A:A,[1]TDSheet!$A:$AF,32,0)</f>
        <v>12.581</v>
      </c>
      <c r="AG54" s="13">
        <f>VLOOKUP(A:A,[1]TDSheet!$A:$AG,33,0)</f>
        <v>9.2004000000000001</v>
      </c>
      <c r="AH54" s="13">
        <f>VLOOKUP(A:A,[3]TDSheet!$A:$D,4,0)</f>
        <v>8.9529999999999994</v>
      </c>
      <c r="AI54" s="13">
        <f>VLOOKUP(A:A,[1]TDSheet!$A:$AI,35,0)</f>
        <v>0</v>
      </c>
      <c r="AJ54" s="13">
        <f t="shared" si="15"/>
        <v>0</v>
      </c>
      <c r="AK54" s="13">
        <f t="shared" si="16"/>
        <v>10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541.13</v>
      </c>
      <c r="D55" s="8">
        <v>9600.6219999999994</v>
      </c>
      <c r="E55" s="8">
        <v>4606.3019999999997</v>
      </c>
      <c r="F55" s="8">
        <v>2497.239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4529.46</v>
      </c>
      <c r="K55" s="13">
        <f t="shared" si="11"/>
        <v>76.841999999999643</v>
      </c>
      <c r="L55" s="13">
        <f>VLOOKUP(A:A,[1]TDSheet!$A:$M,13,0)</f>
        <v>600</v>
      </c>
      <c r="M55" s="13">
        <f>VLOOKUP(A:A,[1]TDSheet!$A:$N,14,0)</f>
        <v>1000</v>
      </c>
      <c r="N55" s="13">
        <f>VLOOKUP(A:A,[1]TDSheet!$A:$O,15,0)</f>
        <v>800</v>
      </c>
      <c r="O55" s="13">
        <f>VLOOKUP(A:A,[1]TDSheet!$A:$X,24,0)</f>
        <v>400</v>
      </c>
      <c r="P55" s="13"/>
      <c r="Q55" s="13"/>
      <c r="R55" s="13"/>
      <c r="S55" s="13"/>
      <c r="T55" s="13"/>
      <c r="U55" s="13"/>
      <c r="V55" s="15">
        <v>1300</v>
      </c>
      <c r="W55" s="13">
        <f t="shared" si="12"/>
        <v>921.26039999999989</v>
      </c>
      <c r="X55" s="15">
        <v>1200</v>
      </c>
      <c r="Y55" s="16">
        <f t="shared" si="13"/>
        <v>8.4636645621585398</v>
      </c>
      <c r="Z55" s="13">
        <f t="shared" si="14"/>
        <v>2.7106765904623713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831.73439999999994</v>
      </c>
      <c r="AF55" s="13">
        <f>VLOOKUP(A:A,[1]TDSheet!$A:$AF,32,0)</f>
        <v>749.80340000000001</v>
      </c>
      <c r="AG55" s="13">
        <f>VLOOKUP(A:A,[1]TDSheet!$A:$AG,33,0)</f>
        <v>929.96839999999997</v>
      </c>
      <c r="AH55" s="13">
        <f>VLOOKUP(A:A,[3]TDSheet!$A:$D,4,0)</f>
        <v>1275.47</v>
      </c>
      <c r="AI55" s="13" t="str">
        <f>VLOOKUP(A:A,[1]TDSheet!$A:$AI,35,0)</f>
        <v>оконч</v>
      </c>
      <c r="AJ55" s="13">
        <f t="shared" si="15"/>
        <v>1300</v>
      </c>
      <c r="AK55" s="13">
        <f t="shared" si="16"/>
        <v>1200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1477</v>
      </c>
      <c r="D56" s="8">
        <v>9673</v>
      </c>
      <c r="E56" s="17">
        <v>6887</v>
      </c>
      <c r="F56" s="18">
        <v>3443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4751</v>
      </c>
      <c r="K56" s="13">
        <f t="shared" si="11"/>
        <v>2136</v>
      </c>
      <c r="L56" s="13">
        <f>VLOOKUP(A:A,[1]TDSheet!$A:$M,13,0)</f>
        <v>800</v>
      </c>
      <c r="M56" s="13">
        <f>VLOOKUP(A:A,[1]TDSheet!$A:$N,14,0)</f>
        <v>900</v>
      </c>
      <c r="N56" s="13">
        <f>VLOOKUP(A:A,[1]TDSheet!$A:$O,15,0)</f>
        <v>1200</v>
      </c>
      <c r="O56" s="13">
        <f>VLOOKUP(A:A,[1]TDSheet!$A:$X,24,0)</f>
        <v>1000</v>
      </c>
      <c r="P56" s="13"/>
      <c r="Q56" s="13"/>
      <c r="R56" s="13"/>
      <c r="S56" s="13"/>
      <c r="T56" s="13"/>
      <c r="U56" s="13"/>
      <c r="V56" s="15">
        <v>1200</v>
      </c>
      <c r="W56" s="13">
        <f t="shared" si="12"/>
        <v>1003.4</v>
      </c>
      <c r="X56" s="15">
        <v>1200</v>
      </c>
      <c r="Y56" s="16">
        <f t="shared" si="13"/>
        <v>9.7099860474387079</v>
      </c>
      <c r="Z56" s="13">
        <f t="shared" si="14"/>
        <v>3.4313334662148693</v>
      </c>
      <c r="AA56" s="13"/>
      <c r="AB56" s="13"/>
      <c r="AC56" s="13"/>
      <c r="AD56" s="13">
        <f>VLOOKUP(A:A,[1]TDSheet!$A:$AD,30,0)</f>
        <v>1870</v>
      </c>
      <c r="AE56" s="13">
        <f>VLOOKUP(A:A,[1]TDSheet!$A:$AE,31,0)</f>
        <v>1080.5999999999999</v>
      </c>
      <c r="AF56" s="13">
        <f>VLOOKUP(A:A,[1]TDSheet!$A:$AF,32,0)</f>
        <v>1126</v>
      </c>
      <c r="AG56" s="13">
        <f>VLOOKUP(A:A,[1]TDSheet!$A:$AG,33,0)</f>
        <v>1076.5999999999999</v>
      </c>
      <c r="AH56" s="13">
        <f>VLOOKUP(A:A,[3]TDSheet!$A:$D,4,0)</f>
        <v>620</v>
      </c>
      <c r="AI56" s="13" t="str">
        <f>VLOOKUP(A:A,[1]TDSheet!$A:$AI,35,0)</f>
        <v>ябиюль</v>
      </c>
      <c r="AJ56" s="13">
        <f t="shared" si="15"/>
        <v>540</v>
      </c>
      <c r="AK56" s="13">
        <f t="shared" si="16"/>
        <v>540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1792</v>
      </c>
      <c r="D57" s="8">
        <v>6613</v>
      </c>
      <c r="E57" s="8">
        <v>5645</v>
      </c>
      <c r="F57" s="8">
        <v>2655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5820</v>
      </c>
      <c r="K57" s="13">
        <f t="shared" si="11"/>
        <v>-175</v>
      </c>
      <c r="L57" s="13">
        <f>VLOOKUP(A:A,[1]TDSheet!$A:$M,13,0)</f>
        <v>500</v>
      </c>
      <c r="M57" s="13">
        <f>VLOOKUP(A:A,[1]TDSheet!$A:$N,14,0)</f>
        <v>800</v>
      </c>
      <c r="N57" s="13">
        <f>VLOOKUP(A:A,[1]TDSheet!$A:$O,15,0)</f>
        <v>800</v>
      </c>
      <c r="O57" s="13">
        <f>VLOOKUP(A:A,[1]TDSheet!$A:$X,24,0)</f>
        <v>900</v>
      </c>
      <c r="P57" s="13"/>
      <c r="Q57" s="13"/>
      <c r="R57" s="13"/>
      <c r="S57" s="13"/>
      <c r="T57" s="13"/>
      <c r="U57" s="13"/>
      <c r="V57" s="15">
        <v>800</v>
      </c>
      <c r="W57" s="13">
        <f t="shared" si="12"/>
        <v>927</v>
      </c>
      <c r="X57" s="15">
        <v>900</v>
      </c>
      <c r="Y57" s="16">
        <f t="shared" si="13"/>
        <v>7.9341963322545848</v>
      </c>
      <c r="Z57" s="13">
        <f t="shared" si="14"/>
        <v>2.8640776699029127</v>
      </c>
      <c r="AA57" s="13"/>
      <c r="AB57" s="13"/>
      <c r="AC57" s="13"/>
      <c r="AD57" s="13">
        <f>VLOOKUP(A:A,[1]TDSheet!$A:$AD,30,0)</f>
        <v>1010</v>
      </c>
      <c r="AE57" s="13">
        <f>VLOOKUP(A:A,[1]TDSheet!$A:$AE,31,0)</f>
        <v>683.6</v>
      </c>
      <c r="AF57" s="13">
        <f>VLOOKUP(A:A,[1]TDSheet!$A:$AF,32,0)</f>
        <v>936.4</v>
      </c>
      <c r="AG57" s="13">
        <f>VLOOKUP(A:A,[1]TDSheet!$A:$AG,33,0)</f>
        <v>900.4</v>
      </c>
      <c r="AH57" s="13">
        <f>VLOOKUP(A:A,[3]TDSheet!$A:$D,4,0)</f>
        <v>1105</v>
      </c>
      <c r="AI57" s="13" t="str">
        <f>VLOOKUP(A:A,[1]TDSheet!$A:$AI,35,0)</f>
        <v>оконч</v>
      </c>
      <c r="AJ57" s="13">
        <f t="shared" si="15"/>
        <v>360</v>
      </c>
      <c r="AK57" s="13">
        <f t="shared" si="16"/>
        <v>405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591</v>
      </c>
      <c r="D58" s="8">
        <v>1649</v>
      </c>
      <c r="E58" s="8">
        <v>1298</v>
      </c>
      <c r="F58" s="8">
        <v>872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1375</v>
      </c>
      <c r="K58" s="13">
        <f t="shared" si="11"/>
        <v>-77</v>
      </c>
      <c r="L58" s="13">
        <f>VLOOKUP(A:A,[1]TDSheet!$A:$M,13,0)</f>
        <v>200</v>
      </c>
      <c r="M58" s="13">
        <f>VLOOKUP(A:A,[1]TDSheet!$A:$N,14,0)</f>
        <v>200</v>
      </c>
      <c r="N58" s="13">
        <f>VLOOKUP(A:A,[1]TDSheet!$A:$O,15,0)</f>
        <v>300</v>
      </c>
      <c r="O58" s="13">
        <f>VLOOKUP(A:A,[1]TDSheet!$A:$X,24,0)</f>
        <v>250</v>
      </c>
      <c r="P58" s="13"/>
      <c r="Q58" s="13"/>
      <c r="R58" s="13"/>
      <c r="S58" s="13"/>
      <c r="T58" s="13"/>
      <c r="U58" s="13"/>
      <c r="V58" s="15">
        <v>200</v>
      </c>
      <c r="W58" s="13">
        <f t="shared" si="12"/>
        <v>259.60000000000002</v>
      </c>
      <c r="X58" s="15">
        <v>300</v>
      </c>
      <c r="Y58" s="16">
        <f t="shared" si="13"/>
        <v>8.9445300462249602</v>
      </c>
      <c r="Z58" s="13">
        <f t="shared" si="14"/>
        <v>3.3590138674884433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212.2</v>
      </c>
      <c r="AF58" s="13">
        <f>VLOOKUP(A:A,[1]TDSheet!$A:$AF,32,0)</f>
        <v>258.39999999999998</v>
      </c>
      <c r="AG58" s="13">
        <f>VLOOKUP(A:A,[1]TDSheet!$A:$AG,33,0)</f>
        <v>268.2</v>
      </c>
      <c r="AH58" s="13">
        <f>VLOOKUP(A:A,[3]TDSheet!$A:$D,4,0)</f>
        <v>281</v>
      </c>
      <c r="AI58" s="13" t="str">
        <f>VLOOKUP(A:A,[1]TDSheet!$A:$AI,35,0)</f>
        <v>продиюль</v>
      </c>
      <c r="AJ58" s="13">
        <f t="shared" si="15"/>
        <v>90</v>
      </c>
      <c r="AK58" s="13">
        <f t="shared" si="16"/>
        <v>135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200</v>
      </c>
      <c r="D59" s="8">
        <v>561</v>
      </c>
      <c r="E59" s="8">
        <v>345</v>
      </c>
      <c r="F59" s="8">
        <v>414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347</v>
      </c>
      <c r="K59" s="13">
        <f t="shared" si="11"/>
        <v>-2</v>
      </c>
      <c r="L59" s="13">
        <f>VLOOKUP(A:A,[1]TDSheet!$A:$M,13,0)</f>
        <v>0</v>
      </c>
      <c r="M59" s="13">
        <f>VLOOKUP(A:A,[1]TDSheet!$A:$N,14,0)</f>
        <v>0</v>
      </c>
      <c r="N59" s="13">
        <f>VLOOKUP(A:A,[1]TDSheet!$A:$O,15,0)</f>
        <v>50</v>
      </c>
      <c r="O59" s="13">
        <f>VLOOKUP(A:A,[1]TDSheet!$A:$X,24,0)</f>
        <v>50</v>
      </c>
      <c r="P59" s="13"/>
      <c r="Q59" s="13"/>
      <c r="R59" s="13"/>
      <c r="S59" s="13"/>
      <c r="T59" s="13"/>
      <c r="U59" s="13"/>
      <c r="V59" s="15">
        <v>40</v>
      </c>
      <c r="W59" s="13">
        <f t="shared" si="12"/>
        <v>69</v>
      </c>
      <c r="X59" s="15">
        <v>70</v>
      </c>
      <c r="Y59" s="16">
        <f t="shared" si="13"/>
        <v>9.0434782608695645</v>
      </c>
      <c r="Z59" s="13">
        <f t="shared" si="14"/>
        <v>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62.8</v>
      </c>
      <c r="AF59" s="13">
        <f>VLOOKUP(A:A,[1]TDSheet!$A:$AF,32,0)</f>
        <v>78.599999999999994</v>
      </c>
      <c r="AG59" s="13">
        <f>VLOOKUP(A:A,[1]TDSheet!$A:$AG,33,0)</f>
        <v>96.2</v>
      </c>
      <c r="AH59" s="13">
        <f>VLOOKUP(A:A,[3]TDSheet!$A:$D,4,0)</f>
        <v>61</v>
      </c>
      <c r="AI59" s="13" t="e">
        <f>VLOOKUP(A:A,[1]TDSheet!$A:$AI,35,0)</f>
        <v>#N/A</v>
      </c>
      <c r="AJ59" s="13">
        <f t="shared" si="15"/>
        <v>16</v>
      </c>
      <c r="AK59" s="13">
        <f t="shared" si="16"/>
        <v>28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314</v>
      </c>
      <c r="D60" s="8">
        <v>430</v>
      </c>
      <c r="E60" s="8">
        <v>336</v>
      </c>
      <c r="F60" s="8">
        <v>373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371</v>
      </c>
      <c r="K60" s="13">
        <f t="shared" si="11"/>
        <v>-35</v>
      </c>
      <c r="L60" s="13">
        <f>VLOOKUP(A:A,[1]TDSheet!$A:$M,13,0)</f>
        <v>0</v>
      </c>
      <c r="M60" s="13">
        <f>VLOOKUP(A:A,[1]TDSheet!$A:$N,14,0)</f>
        <v>0</v>
      </c>
      <c r="N60" s="13">
        <f>VLOOKUP(A:A,[1]TDSheet!$A:$O,15,0)</f>
        <v>80</v>
      </c>
      <c r="O60" s="13">
        <f>VLOOKUP(A:A,[1]TDSheet!$A:$X,24,0)</f>
        <v>0</v>
      </c>
      <c r="P60" s="13"/>
      <c r="Q60" s="13"/>
      <c r="R60" s="13"/>
      <c r="S60" s="13"/>
      <c r="T60" s="13"/>
      <c r="U60" s="13"/>
      <c r="V60" s="15">
        <v>90</v>
      </c>
      <c r="W60" s="13">
        <f t="shared" si="12"/>
        <v>67.2</v>
      </c>
      <c r="X60" s="15">
        <v>80</v>
      </c>
      <c r="Y60" s="16">
        <f t="shared" si="13"/>
        <v>9.2708333333333321</v>
      </c>
      <c r="Z60" s="13">
        <f t="shared" si="14"/>
        <v>5.5505952380952381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68</v>
      </c>
      <c r="AF60" s="13">
        <f>VLOOKUP(A:A,[1]TDSheet!$A:$AF,32,0)</f>
        <v>85.2</v>
      </c>
      <c r="AG60" s="13">
        <f>VLOOKUP(A:A,[1]TDSheet!$A:$AG,33,0)</f>
        <v>81.8</v>
      </c>
      <c r="AH60" s="13">
        <f>VLOOKUP(A:A,[3]TDSheet!$A:$D,4,0)</f>
        <v>66</v>
      </c>
      <c r="AI60" s="13" t="e">
        <f>VLOOKUP(A:A,[1]TDSheet!$A:$AI,35,0)</f>
        <v>#N/A</v>
      </c>
      <c r="AJ60" s="13">
        <f t="shared" si="15"/>
        <v>36</v>
      </c>
      <c r="AK60" s="13">
        <f t="shared" si="16"/>
        <v>32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551.19299999999998</v>
      </c>
      <c r="D61" s="8">
        <v>1612.0409999999999</v>
      </c>
      <c r="E61" s="8">
        <v>1400.039</v>
      </c>
      <c r="F61" s="8">
        <v>734.88300000000004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1413.1659999999999</v>
      </c>
      <c r="K61" s="13">
        <f t="shared" si="11"/>
        <v>-13.126999999999953</v>
      </c>
      <c r="L61" s="13">
        <f>VLOOKUP(A:A,[1]TDSheet!$A:$M,13,0)</f>
        <v>200</v>
      </c>
      <c r="M61" s="13">
        <f>VLOOKUP(A:A,[1]TDSheet!$A:$N,14,0)</f>
        <v>300</v>
      </c>
      <c r="N61" s="13">
        <f>VLOOKUP(A:A,[1]TDSheet!$A:$O,15,0)</f>
        <v>200</v>
      </c>
      <c r="O61" s="13">
        <f>VLOOKUP(A:A,[1]TDSheet!$A:$X,24,0)</f>
        <v>200</v>
      </c>
      <c r="P61" s="13"/>
      <c r="Q61" s="13"/>
      <c r="R61" s="13"/>
      <c r="S61" s="13"/>
      <c r="T61" s="13"/>
      <c r="U61" s="13"/>
      <c r="V61" s="15">
        <v>300</v>
      </c>
      <c r="W61" s="13">
        <f t="shared" si="12"/>
        <v>280.00779999999997</v>
      </c>
      <c r="X61" s="15">
        <v>300</v>
      </c>
      <c r="Y61" s="16">
        <f t="shared" si="13"/>
        <v>7.9815026581402373</v>
      </c>
      <c r="Z61" s="13">
        <f t="shared" si="14"/>
        <v>2.6245090315341217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200.4786</v>
      </c>
      <c r="AF61" s="13">
        <f>VLOOKUP(A:A,[1]TDSheet!$A:$AF,32,0)</f>
        <v>246.92399999999998</v>
      </c>
      <c r="AG61" s="13">
        <f>VLOOKUP(A:A,[1]TDSheet!$A:$AG,33,0)</f>
        <v>257.39160000000004</v>
      </c>
      <c r="AH61" s="13">
        <f>VLOOKUP(A:A,[3]TDSheet!$A:$D,4,0)</f>
        <v>334.55900000000003</v>
      </c>
      <c r="AI61" s="13" t="str">
        <f>VLOOKUP(A:A,[1]TDSheet!$A:$AI,35,0)</f>
        <v>оконч</v>
      </c>
      <c r="AJ61" s="13">
        <f t="shared" si="15"/>
        <v>300</v>
      </c>
      <c r="AK61" s="13">
        <f t="shared" si="16"/>
        <v>300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634</v>
      </c>
      <c r="D62" s="8">
        <v>513</v>
      </c>
      <c r="E62" s="8">
        <v>296</v>
      </c>
      <c r="F62" s="8">
        <v>838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309</v>
      </c>
      <c r="K62" s="13">
        <f t="shared" si="11"/>
        <v>-13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VLOOKUP(A:A,[1]TDSheet!$A:$O,15,0)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5"/>
      <c r="W62" s="13">
        <f t="shared" si="12"/>
        <v>59.2</v>
      </c>
      <c r="X62" s="15"/>
      <c r="Y62" s="16">
        <f t="shared" si="13"/>
        <v>14.155405405405405</v>
      </c>
      <c r="Z62" s="13">
        <f t="shared" si="14"/>
        <v>14.155405405405405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103</v>
      </c>
      <c r="AF62" s="13">
        <f>VLOOKUP(A:A,[1]TDSheet!$A:$AF,32,0)</f>
        <v>72.8</v>
      </c>
      <c r="AG62" s="13">
        <f>VLOOKUP(A:A,[1]TDSheet!$A:$AG,33,0)</f>
        <v>81.2</v>
      </c>
      <c r="AH62" s="13">
        <f>VLOOKUP(A:A,[3]TDSheet!$A:$D,4,0)</f>
        <v>57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183.94399999999999</v>
      </c>
      <c r="D63" s="8">
        <v>303.05500000000001</v>
      </c>
      <c r="E63" s="8">
        <v>253.91300000000001</v>
      </c>
      <c r="F63" s="8">
        <v>229.03100000000001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253.732</v>
      </c>
      <c r="K63" s="13">
        <f t="shared" si="11"/>
        <v>0.1810000000000116</v>
      </c>
      <c r="L63" s="13">
        <f>VLOOKUP(A:A,[1]TDSheet!$A:$M,13,0)</f>
        <v>0</v>
      </c>
      <c r="M63" s="13">
        <f>VLOOKUP(A:A,[1]TDSheet!$A:$N,14,0)</f>
        <v>250</v>
      </c>
      <c r="N63" s="13">
        <f>VLOOKUP(A:A,[1]TDSheet!$A:$O,15,0)</f>
        <v>250</v>
      </c>
      <c r="O63" s="13">
        <f>VLOOKUP(A:A,[1]TDSheet!$A:$X,24,0)</f>
        <v>100</v>
      </c>
      <c r="P63" s="13"/>
      <c r="Q63" s="13"/>
      <c r="R63" s="13"/>
      <c r="S63" s="13"/>
      <c r="T63" s="13"/>
      <c r="U63" s="13"/>
      <c r="V63" s="15">
        <v>150</v>
      </c>
      <c r="W63" s="13">
        <f t="shared" si="12"/>
        <v>50.782600000000002</v>
      </c>
      <c r="X63" s="15">
        <v>100</v>
      </c>
      <c r="Y63" s="16">
        <f t="shared" si="13"/>
        <v>21.248045590418762</v>
      </c>
      <c r="Z63" s="13">
        <f t="shared" si="14"/>
        <v>4.5100290256899012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48.816600000000001</v>
      </c>
      <c r="AF63" s="13">
        <f>VLOOKUP(A:A,[1]TDSheet!$A:$AF,32,0)</f>
        <v>56.869000000000007</v>
      </c>
      <c r="AG63" s="13">
        <f>VLOOKUP(A:A,[1]TDSheet!$A:$AG,33,0)</f>
        <v>57.710799999999992</v>
      </c>
      <c r="AH63" s="13">
        <f>VLOOKUP(A:A,[3]TDSheet!$A:$D,4,0)</f>
        <v>53.774999999999999</v>
      </c>
      <c r="AI63" s="13" t="str">
        <f>VLOOKUP(A:A,[1]TDSheet!$A:$AI,35,0)</f>
        <v>сниж</v>
      </c>
      <c r="AJ63" s="13">
        <f t="shared" si="15"/>
        <v>150</v>
      </c>
      <c r="AK63" s="13">
        <f t="shared" si="16"/>
        <v>100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1238.5730000000001</v>
      </c>
      <c r="D64" s="8">
        <v>5179</v>
      </c>
      <c r="E64" s="8">
        <v>4419</v>
      </c>
      <c r="F64" s="8">
        <v>1953.5730000000001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4458</v>
      </c>
      <c r="K64" s="13">
        <f t="shared" si="11"/>
        <v>-39</v>
      </c>
      <c r="L64" s="13">
        <f>VLOOKUP(A:A,[1]TDSheet!$A:$M,13,0)</f>
        <v>400</v>
      </c>
      <c r="M64" s="13">
        <f>VLOOKUP(A:A,[1]TDSheet!$A:$N,14,0)</f>
        <v>500</v>
      </c>
      <c r="N64" s="13">
        <f>VLOOKUP(A:A,[1]TDSheet!$A:$O,15,0)</f>
        <v>600</v>
      </c>
      <c r="O64" s="13">
        <f>VLOOKUP(A:A,[1]TDSheet!$A:$X,24,0)</f>
        <v>800</v>
      </c>
      <c r="P64" s="13"/>
      <c r="Q64" s="13"/>
      <c r="R64" s="13"/>
      <c r="S64" s="13"/>
      <c r="T64" s="13"/>
      <c r="U64" s="13"/>
      <c r="V64" s="15">
        <v>700</v>
      </c>
      <c r="W64" s="13">
        <f t="shared" si="12"/>
        <v>642.6</v>
      </c>
      <c r="X64" s="15">
        <v>650</v>
      </c>
      <c r="Y64" s="16">
        <f t="shared" si="13"/>
        <v>8.720157173980704</v>
      </c>
      <c r="Z64" s="13">
        <f t="shared" si="14"/>
        <v>3.0401073762838471</v>
      </c>
      <c r="AA64" s="13"/>
      <c r="AB64" s="13"/>
      <c r="AC64" s="13"/>
      <c r="AD64" s="13">
        <f>VLOOKUP(A:A,[1]TDSheet!$A:$AD,30,0)</f>
        <v>1206</v>
      </c>
      <c r="AE64" s="13">
        <f>VLOOKUP(A:A,[1]TDSheet!$A:$AE,31,0)</f>
        <v>654.79999999999995</v>
      </c>
      <c r="AF64" s="13">
        <f>VLOOKUP(A:A,[1]TDSheet!$A:$AF,32,0)</f>
        <v>685.6</v>
      </c>
      <c r="AG64" s="13">
        <f>VLOOKUP(A:A,[1]TDSheet!$A:$AG,33,0)</f>
        <v>664.2</v>
      </c>
      <c r="AH64" s="13">
        <f>VLOOKUP(A:A,[3]TDSheet!$A:$D,4,0)</f>
        <v>685</v>
      </c>
      <c r="AI64" s="13">
        <f>VLOOKUP(A:A,[1]TDSheet!$A:$AI,35,0)</f>
        <v>0</v>
      </c>
      <c r="AJ64" s="13">
        <f t="shared" si="15"/>
        <v>280</v>
      </c>
      <c r="AK64" s="13">
        <f t="shared" si="16"/>
        <v>260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894</v>
      </c>
      <c r="D65" s="8">
        <v>3826</v>
      </c>
      <c r="E65" s="8">
        <v>2968</v>
      </c>
      <c r="F65" s="8">
        <v>1718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2998</v>
      </c>
      <c r="K65" s="13">
        <f t="shared" si="11"/>
        <v>-30</v>
      </c>
      <c r="L65" s="13">
        <f>VLOOKUP(A:A,[1]TDSheet!$A:$M,13,0)</f>
        <v>400</v>
      </c>
      <c r="M65" s="13">
        <f>VLOOKUP(A:A,[1]TDSheet!$A:$N,14,0)</f>
        <v>600</v>
      </c>
      <c r="N65" s="13">
        <f>VLOOKUP(A:A,[1]TDSheet!$A:$O,15,0)</f>
        <v>550</v>
      </c>
      <c r="O65" s="13">
        <f>VLOOKUP(A:A,[1]TDSheet!$A:$X,24,0)</f>
        <v>700</v>
      </c>
      <c r="P65" s="13"/>
      <c r="Q65" s="13"/>
      <c r="R65" s="13"/>
      <c r="S65" s="13"/>
      <c r="T65" s="13"/>
      <c r="U65" s="13"/>
      <c r="V65" s="15">
        <v>600</v>
      </c>
      <c r="W65" s="13">
        <f t="shared" si="12"/>
        <v>593.6</v>
      </c>
      <c r="X65" s="15">
        <v>600</v>
      </c>
      <c r="Y65" s="16">
        <f t="shared" si="13"/>
        <v>8.7061994609164426</v>
      </c>
      <c r="Z65" s="13">
        <f t="shared" si="14"/>
        <v>2.8942048517520216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558.4</v>
      </c>
      <c r="AF65" s="13">
        <f>VLOOKUP(A:A,[1]TDSheet!$A:$AF,32,0)</f>
        <v>580.79999999999995</v>
      </c>
      <c r="AG65" s="13">
        <f>VLOOKUP(A:A,[1]TDSheet!$A:$AG,33,0)</f>
        <v>596.79999999999995</v>
      </c>
      <c r="AH65" s="13">
        <f>VLOOKUP(A:A,[3]TDSheet!$A:$D,4,0)</f>
        <v>636</v>
      </c>
      <c r="AI65" s="13">
        <f>VLOOKUP(A:A,[1]TDSheet!$A:$AI,35,0)</f>
        <v>0</v>
      </c>
      <c r="AJ65" s="13">
        <f t="shared" si="15"/>
        <v>240</v>
      </c>
      <c r="AK65" s="13">
        <f t="shared" si="16"/>
        <v>240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286.60500000000002</v>
      </c>
      <c r="D66" s="8">
        <v>604.779</v>
      </c>
      <c r="E66" s="8">
        <v>565.154</v>
      </c>
      <c r="F66" s="8">
        <v>313.68599999999998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504.58699999999999</v>
      </c>
      <c r="K66" s="13">
        <f t="shared" si="11"/>
        <v>60.567000000000007</v>
      </c>
      <c r="L66" s="13">
        <f>VLOOKUP(A:A,[1]TDSheet!$A:$M,13,0)</f>
        <v>0</v>
      </c>
      <c r="M66" s="13">
        <f>VLOOKUP(A:A,[1]TDSheet!$A:$N,14,0)</f>
        <v>400</v>
      </c>
      <c r="N66" s="13">
        <f>VLOOKUP(A:A,[1]TDSheet!$A:$O,15,0)</f>
        <v>250</v>
      </c>
      <c r="O66" s="13">
        <f>VLOOKUP(A:A,[1]TDSheet!$A:$X,24,0)</f>
        <v>100</v>
      </c>
      <c r="P66" s="13"/>
      <c r="Q66" s="13"/>
      <c r="R66" s="13"/>
      <c r="S66" s="13"/>
      <c r="T66" s="13"/>
      <c r="U66" s="13"/>
      <c r="V66" s="15">
        <v>200</v>
      </c>
      <c r="W66" s="13">
        <f t="shared" si="12"/>
        <v>113.0308</v>
      </c>
      <c r="X66" s="15">
        <v>200</v>
      </c>
      <c r="Y66" s="16">
        <f t="shared" si="13"/>
        <v>12.949443868396932</v>
      </c>
      <c r="Z66" s="13">
        <f t="shared" si="14"/>
        <v>2.7752258676396164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118.7174</v>
      </c>
      <c r="AF66" s="13">
        <f>VLOOKUP(A:A,[1]TDSheet!$A:$AF,32,0)</f>
        <v>122.8934</v>
      </c>
      <c r="AG66" s="13">
        <f>VLOOKUP(A:A,[1]TDSheet!$A:$AG,33,0)</f>
        <v>110.03579999999999</v>
      </c>
      <c r="AH66" s="13">
        <f>VLOOKUP(A:A,[3]TDSheet!$A:$D,4,0)</f>
        <v>117.34</v>
      </c>
      <c r="AI66" s="13" t="str">
        <f>VLOOKUP(A:A,[1]TDSheet!$A:$AI,35,0)</f>
        <v>сниж</v>
      </c>
      <c r="AJ66" s="13">
        <f t="shared" si="15"/>
        <v>200</v>
      </c>
      <c r="AK66" s="13">
        <f t="shared" si="16"/>
        <v>200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125.691</v>
      </c>
      <c r="D67" s="8">
        <v>343.53699999999998</v>
      </c>
      <c r="E67" s="8">
        <v>271.96100000000001</v>
      </c>
      <c r="F67" s="8">
        <v>191.75299999999999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246.262</v>
      </c>
      <c r="K67" s="13">
        <f t="shared" si="11"/>
        <v>25.699000000000012</v>
      </c>
      <c r="L67" s="13">
        <f>VLOOKUP(A:A,[1]TDSheet!$A:$M,13,0)</f>
        <v>0</v>
      </c>
      <c r="M67" s="13">
        <f>VLOOKUP(A:A,[1]TDSheet!$A:$N,14,0)</f>
        <v>70</v>
      </c>
      <c r="N67" s="13">
        <f>VLOOKUP(A:A,[1]TDSheet!$A:$O,15,0)</f>
        <v>50</v>
      </c>
      <c r="O67" s="13">
        <f>VLOOKUP(A:A,[1]TDSheet!$A:$X,24,0)</f>
        <v>80</v>
      </c>
      <c r="P67" s="13"/>
      <c r="Q67" s="13"/>
      <c r="R67" s="13"/>
      <c r="S67" s="13"/>
      <c r="T67" s="13"/>
      <c r="U67" s="13"/>
      <c r="V67" s="15">
        <v>50</v>
      </c>
      <c r="W67" s="13">
        <f t="shared" si="12"/>
        <v>54.392200000000003</v>
      </c>
      <c r="X67" s="15">
        <v>50</v>
      </c>
      <c r="Y67" s="16">
        <f t="shared" si="13"/>
        <v>9.0408735075985156</v>
      </c>
      <c r="Z67" s="13">
        <f t="shared" si="14"/>
        <v>3.5253768003500499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56.710599999999999</v>
      </c>
      <c r="AF67" s="13">
        <f>VLOOKUP(A:A,[1]TDSheet!$A:$AF,32,0)</f>
        <v>58.081600000000002</v>
      </c>
      <c r="AG67" s="13">
        <f>VLOOKUP(A:A,[1]TDSheet!$A:$AG,33,0)</f>
        <v>55.672400000000003</v>
      </c>
      <c r="AH67" s="13">
        <f>VLOOKUP(A:A,[3]TDSheet!$A:$D,4,0)</f>
        <v>46.600999999999999</v>
      </c>
      <c r="AI67" s="13" t="e">
        <f>VLOOKUP(A:A,[1]TDSheet!$A:$AI,35,0)</f>
        <v>#N/A</v>
      </c>
      <c r="AJ67" s="13">
        <f t="shared" si="15"/>
        <v>50</v>
      </c>
      <c r="AK67" s="13">
        <f t="shared" si="16"/>
        <v>50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205.041</v>
      </c>
      <c r="D68" s="8">
        <v>2118.0279999999998</v>
      </c>
      <c r="E68" s="8">
        <v>1351.0029999999999</v>
      </c>
      <c r="F68" s="8">
        <v>952.95600000000002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1224.576</v>
      </c>
      <c r="K68" s="13">
        <f t="shared" si="11"/>
        <v>126.42699999999991</v>
      </c>
      <c r="L68" s="13">
        <f>VLOOKUP(A:A,[1]TDSheet!$A:$M,13,0)</f>
        <v>0</v>
      </c>
      <c r="M68" s="13">
        <f>VLOOKUP(A:A,[1]TDSheet!$A:$N,14,0)</f>
        <v>150</v>
      </c>
      <c r="N68" s="13">
        <f>VLOOKUP(A:A,[1]TDSheet!$A:$O,15,0)</f>
        <v>150</v>
      </c>
      <c r="O68" s="13">
        <f>VLOOKUP(A:A,[1]TDSheet!$A:$X,24,0)</f>
        <v>250</v>
      </c>
      <c r="P68" s="13"/>
      <c r="Q68" s="13"/>
      <c r="R68" s="13"/>
      <c r="S68" s="13"/>
      <c r="T68" s="13"/>
      <c r="U68" s="13"/>
      <c r="V68" s="15">
        <v>200</v>
      </c>
      <c r="W68" s="13">
        <f t="shared" si="12"/>
        <v>270.20060000000001</v>
      </c>
      <c r="X68" s="15">
        <v>200</v>
      </c>
      <c r="Y68" s="16">
        <f t="shared" si="13"/>
        <v>7.0427526807860534</v>
      </c>
      <c r="Z68" s="13">
        <f t="shared" si="14"/>
        <v>3.5268463504522196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210.39439999999999</v>
      </c>
      <c r="AF68" s="13">
        <f>VLOOKUP(A:A,[1]TDSheet!$A:$AF,32,0)</f>
        <v>250.97379999999998</v>
      </c>
      <c r="AG68" s="13">
        <f>VLOOKUP(A:A,[1]TDSheet!$A:$AG,33,0)</f>
        <v>297.67700000000002</v>
      </c>
      <c r="AH68" s="13">
        <f>VLOOKUP(A:A,[3]TDSheet!$A:$D,4,0)</f>
        <v>230.41399999999999</v>
      </c>
      <c r="AI68" s="13" t="str">
        <f>VLOOKUP(A:A,[1]TDSheet!$A:$AI,35,0)</f>
        <v>оконч</v>
      </c>
      <c r="AJ68" s="13">
        <f t="shared" si="15"/>
        <v>200</v>
      </c>
      <c r="AK68" s="13">
        <f t="shared" si="16"/>
        <v>200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157.37</v>
      </c>
      <c r="D69" s="8">
        <v>496.75900000000001</v>
      </c>
      <c r="E69" s="8">
        <v>373.74400000000003</v>
      </c>
      <c r="F69" s="8">
        <v>276.75700000000001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337.47899999999998</v>
      </c>
      <c r="K69" s="13">
        <f t="shared" si="11"/>
        <v>36.265000000000043</v>
      </c>
      <c r="L69" s="13">
        <f>VLOOKUP(A:A,[1]TDSheet!$A:$M,13,0)</f>
        <v>0</v>
      </c>
      <c r="M69" s="13">
        <f>VLOOKUP(A:A,[1]TDSheet!$A:$N,14,0)</f>
        <v>80</v>
      </c>
      <c r="N69" s="13">
        <f>VLOOKUP(A:A,[1]TDSheet!$A:$O,15,0)</f>
        <v>80</v>
      </c>
      <c r="O69" s="13">
        <f>VLOOKUP(A:A,[1]TDSheet!$A:$X,24,0)</f>
        <v>80</v>
      </c>
      <c r="P69" s="13"/>
      <c r="Q69" s="13"/>
      <c r="R69" s="13"/>
      <c r="S69" s="13"/>
      <c r="T69" s="13"/>
      <c r="U69" s="13"/>
      <c r="V69" s="15">
        <v>90</v>
      </c>
      <c r="W69" s="13">
        <f t="shared" si="12"/>
        <v>74.748800000000003</v>
      </c>
      <c r="X69" s="15">
        <v>80</v>
      </c>
      <c r="Y69" s="16">
        <f t="shared" si="13"/>
        <v>9.1875321075388499</v>
      </c>
      <c r="Z69" s="13">
        <f t="shared" si="14"/>
        <v>3.7024942206430067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78.238799999999998</v>
      </c>
      <c r="AF69" s="13">
        <f>VLOOKUP(A:A,[1]TDSheet!$A:$AF,32,0)</f>
        <v>80.885199999999998</v>
      </c>
      <c r="AG69" s="13">
        <f>VLOOKUP(A:A,[1]TDSheet!$A:$AG,33,0)</f>
        <v>80.265000000000001</v>
      </c>
      <c r="AH69" s="13">
        <f>VLOOKUP(A:A,[3]TDSheet!$A:$D,4,0)</f>
        <v>68.260000000000005</v>
      </c>
      <c r="AI69" s="13" t="e">
        <f>VLOOKUP(A:A,[1]TDSheet!$A:$AI,35,0)</f>
        <v>#N/A</v>
      </c>
      <c r="AJ69" s="13">
        <f t="shared" si="15"/>
        <v>90</v>
      </c>
      <c r="AK69" s="13">
        <f t="shared" si="16"/>
        <v>80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67</v>
      </c>
      <c r="D70" s="8">
        <v>219</v>
      </c>
      <c r="E70" s="8">
        <v>135</v>
      </c>
      <c r="F70" s="8">
        <v>148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138</v>
      </c>
      <c r="K70" s="13">
        <f t="shared" si="11"/>
        <v>-3</v>
      </c>
      <c r="L70" s="13">
        <f>VLOOKUP(A:A,[1]TDSheet!$A:$M,13,0)</f>
        <v>0</v>
      </c>
      <c r="M70" s="13">
        <f>VLOOKUP(A:A,[1]TDSheet!$A:$N,14,0)</f>
        <v>20</v>
      </c>
      <c r="N70" s="13">
        <f>VLOOKUP(A:A,[1]TDSheet!$A:$O,15,0)</f>
        <v>20</v>
      </c>
      <c r="O70" s="13">
        <f>VLOOKUP(A:A,[1]TDSheet!$A:$X,24,0)</f>
        <v>20</v>
      </c>
      <c r="P70" s="13"/>
      <c r="Q70" s="13"/>
      <c r="R70" s="13"/>
      <c r="S70" s="13"/>
      <c r="T70" s="13"/>
      <c r="U70" s="13"/>
      <c r="V70" s="15">
        <v>20</v>
      </c>
      <c r="W70" s="13">
        <f t="shared" si="12"/>
        <v>27</v>
      </c>
      <c r="X70" s="15">
        <v>30</v>
      </c>
      <c r="Y70" s="16">
        <f t="shared" si="13"/>
        <v>9.5555555555555554</v>
      </c>
      <c r="Z70" s="13">
        <f t="shared" si="14"/>
        <v>5.4814814814814818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29.6</v>
      </c>
      <c r="AF70" s="13">
        <f>VLOOKUP(A:A,[1]TDSheet!$A:$AF,32,0)</f>
        <v>31.6</v>
      </c>
      <c r="AG70" s="13">
        <f>VLOOKUP(A:A,[1]TDSheet!$A:$AG,33,0)</f>
        <v>29.6</v>
      </c>
      <c r="AH70" s="13">
        <f>VLOOKUP(A:A,[3]TDSheet!$A:$D,4,0)</f>
        <v>20</v>
      </c>
      <c r="AI70" s="13">
        <f>VLOOKUP(A:A,[1]TDSheet!$A:$AI,35,0)</f>
        <v>0</v>
      </c>
      <c r="AJ70" s="13">
        <f t="shared" si="15"/>
        <v>12</v>
      </c>
      <c r="AK70" s="13">
        <f t="shared" si="16"/>
        <v>18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219</v>
      </c>
      <c r="D71" s="8">
        <v>245</v>
      </c>
      <c r="E71" s="8">
        <v>346</v>
      </c>
      <c r="F71" s="8">
        <v>113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347</v>
      </c>
      <c r="K71" s="13">
        <f t="shared" si="11"/>
        <v>-1</v>
      </c>
      <c r="L71" s="13">
        <f>VLOOKUP(A:A,[1]TDSheet!$A:$M,13,0)</f>
        <v>0</v>
      </c>
      <c r="M71" s="13">
        <f>VLOOKUP(A:A,[1]TDSheet!$A:$N,14,0)</f>
        <v>300</v>
      </c>
      <c r="N71" s="13">
        <f>VLOOKUP(A:A,[1]TDSheet!$A:$O,15,0)</f>
        <v>0</v>
      </c>
      <c r="O71" s="13">
        <f>VLOOKUP(A:A,[1]TDSheet!$A:$X,24,0)</f>
        <v>0</v>
      </c>
      <c r="P71" s="13"/>
      <c r="Q71" s="13"/>
      <c r="R71" s="13"/>
      <c r="S71" s="13"/>
      <c r="T71" s="13"/>
      <c r="U71" s="13"/>
      <c r="V71" s="15">
        <v>200</v>
      </c>
      <c r="W71" s="13">
        <f t="shared" si="12"/>
        <v>69.2</v>
      </c>
      <c r="X71" s="15">
        <v>200</v>
      </c>
      <c r="Y71" s="16">
        <f t="shared" si="13"/>
        <v>11.748554913294797</v>
      </c>
      <c r="Z71" s="13">
        <f t="shared" si="14"/>
        <v>1.6329479768786126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75.2</v>
      </c>
      <c r="AF71" s="13">
        <f>VLOOKUP(A:A,[1]TDSheet!$A:$AF,32,0)</f>
        <v>60.8</v>
      </c>
      <c r="AG71" s="13">
        <f>VLOOKUP(A:A,[1]TDSheet!$A:$AG,33,0)</f>
        <v>57</v>
      </c>
      <c r="AH71" s="13">
        <f>VLOOKUP(A:A,[3]TDSheet!$A:$D,4,0)</f>
        <v>86</v>
      </c>
      <c r="AI71" s="13" t="str">
        <f>VLOOKUP(A:A,[1]TDSheet!$A:$AI,35,0)</f>
        <v>ябиюль</v>
      </c>
      <c r="AJ71" s="13">
        <f t="shared" si="15"/>
        <v>120</v>
      </c>
      <c r="AK71" s="13">
        <f t="shared" si="16"/>
        <v>120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306</v>
      </c>
      <c r="D72" s="8">
        <v>625</v>
      </c>
      <c r="E72" s="8">
        <v>572</v>
      </c>
      <c r="F72" s="8">
        <v>352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576</v>
      </c>
      <c r="K72" s="13">
        <f t="shared" ref="K72:K113" si="17">E72-J72</f>
        <v>-4</v>
      </c>
      <c r="L72" s="13">
        <f>VLOOKUP(A:A,[1]TDSheet!$A:$M,13,0)</f>
        <v>0</v>
      </c>
      <c r="M72" s="13">
        <f>VLOOKUP(A:A,[1]TDSheet!$A:$N,14,0)</f>
        <v>250</v>
      </c>
      <c r="N72" s="13">
        <f>VLOOKUP(A:A,[1]TDSheet!$A:$O,15,0)</f>
        <v>100</v>
      </c>
      <c r="O72" s="13">
        <f>VLOOKUP(A:A,[1]TDSheet!$A:$X,24,0)</f>
        <v>90</v>
      </c>
      <c r="P72" s="13"/>
      <c r="Q72" s="13"/>
      <c r="R72" s="13"/>
      <c r="S72" s="13"/>
      <c r="T72" s="13"/>
      <c r="U72" s="13"/>
      <c r="V72" s="15">
        <v>120</v>
      </c>
      <c r="W72" s="13">
        <f t="shared" ref="W72:W113" si="18">(E72-AD72)/5</f>
        <v>114.4</v>
      </c>
      <c r="X72" s="15">
        <v>120</v>
      </c>
      <c r="Y72" s="16">
        <f t="shared" ref="Y72:Y113" si="19">(F72+L72+M72+N72+O72+V72+X72)/W72</f>
        <v>9.0209790209790199</v>
      </c>
      <c r="Z72" s="13">
        <f t="shared" ref="Z72:Z113" si="20">F72/W72</f>
        <v>3.0769230769230766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120.2</v>
      </c>
      <c r="AF72" s="13">
        <f>VLOOKUP(A:A,[1]TDSheet!$A:$AF,32,0)</f>
        <v>127.6</v>
      </c>
      <c r="AG72" s="13">
        <f>VLOOKUP(A:A,[1]TDSheet!$A:$AG,33,0)</f>
        <v>117</v>
      </c>
      <c r="AH72" s="13">
        <f>VLOOKUP(A:A,[3]TDSheet!$A:$D,4,0)</f>
        <v>118</v>
      </c>
      <c r="AI72" s="13" t="str">
        <f>VLOOKUP(A:A,[1]TDSheet!$A:$AI,35,0)</f>
        <v>продиюль</v>
      </c>
      <c r="AJ72" s="13">
        <f t="shared" ref="AJ72:AJ113" si="21">V72*H72</f>
        <v>72</v>
      </c>
      <c r="AK72" s="13">
        <f t="shared" ref="AK72:AK113" si="22">X72*H72</f>
        <v>72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17.411999999999999</v>
      </c>
      <c r="D73" s="8">
        <v>279.59199999999998</v>
      </c>
      <c r="E73" s="8">
        <v>157.60599999999999</v>
      </c>
      <c r="F73" s="8">
        <v>136.82499999999999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160.404</v>
      </c>
      <c r="K73" s="13">
        <f t="shared" si="17"/>
        <v>-2.7980000000000018</v>
      </c>
      <c r="L73" s="13">
        <f>VLOOKUP(A:A,[1]TDSheet!$A:$M,13,0)</f>
        <v>0</v>
      </c>
      <c r="M73" s="13">
        <f>VLOOKUP(A:A,[1]TDSheet!$A:$N,14,0)</f>
        <v>50</v>
      </c>
      <c r="N73" s="13">
        <f>VLOOKUP(A:A,[1]TDSheet!$A:$O,15,0)</f>
        <v>30</v>
      </c>
      <c r="O73" s="13">
        <f>VLOOKUP(A:A,[1]TDSheet!$A:$X,24,0)</f>
        <v>30</v>
      </c>
      <c r="P73" s="13"/>
      <c r="Q73" s="13"/>
      <c r="R73" s="13"/>
      <c r="S73" s="13"/>
      <c r="T73" s="13"/>
      <c r="U73" s="13"/>
      <c r="V73" s="15"/>
      <c r="W73" s="13">
        <f t="shared" si="18"/>
        <v>31.5212</v>
      </c>
      <c r="X73" s="15">
        <v>30</v>
      </c>
      <c r="Y73" s="16">
        <f t="shared" si="19"/>
        <v>8.7821846884001875</v>
      </c>
      <c r="Z73" s="13">
        <f t="shared" si="20"/>
        <v>4.3407294138548025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22.499600000000001</v>
      </c>
      <c r="AF73" s="13">
        <f>VLOOKUP(A:A,[1]TDSheet!$A:$AF,32,0)</f>
        <v>23.530200000000001</v>
      </c>
      <c r="AG73" s="13">
        <f>VLOOKUP(A:A,[1]TDSheet!$A:$AG,33,0)</f>
        <v>26.570999999999998</v>
      </c>
      <c r="AH73" s="13">
        <f>VLOOKUP(A:A,[3]TDSheet!$A:$D,4,0)</f>
        <v>9.2330000000000005</v>
      </c>
      <c r="AI73" s="13" t="str">
        <f>VLOOKUP(A:A,[1]TDSheet!$A:$AI,35,0)</f>
        <v>зв</v>
      </c>
      <c r="AJ73" s="13">
        <f t="shared" si="21"/>
        <v>0</v>
      </c>
      <c r="AK73" s="13">
        <f t="shared" si="22"/>
        <v>30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245</v>
      </c>
      <c r="D74" s="8">
        <v>1056</v>
      </c>
      <c r="E74" s="8">
        <v>919</v>
      </c>
      <c r="F74" s="8">
        <v>375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950</v>
      </c>
      <c r="K74" s="13">
        <f t="shared" si="17"/>
        <v>-31</v>
      </c>
      <c r="L74" s="13">
        <f>VLOOKUP(A:A,[1]TDSheet!$A:$M,13,0)</f>
        <v>150</v>
      </c>
      <c r="M74" s="13">
        <f>VLOOKUP(A:A,[1]TDSheet!$A:$N,14,0)</f>
        <v>200</v>
      </c>
      <c r="N74" s="13">
        <f>VLOOKUP(A:A,[1]TDSheet!$A:$O,15,0)</f>
        <v>200</v>
      </c>
      <c r="O74" s="13">
        <f>VLOOKUP(A:A,[1]TDSheet!$A:$X,24,0)</f>
        <v>120</v>
      </c>
      <c r="P74" s="13"/>
      <c r="Q74" s="13"/>
      <c r="R74" s="13"/>
      <c r="S74" s="13"/>
      <c r="T74" s="13"/>
      <c r="U74" s="13"/>
      <c r="V74" s="15">
        <v>250</v>
      </c>
      <c r="W74" s="13">
        <f t="shared" si="18"/>
        <v>183.8</v>
      </c>
      <c r="X74" s="15">
        <v>250</v>
      </c>
      <c r="Y74" s="16">
        <f t="shared" si="19"/>
        <v>8.4058759521218711</v>
      </c>
      <c r="Z74" s="13">
        <f t="shared" si="20"/>
        <v>2.0402611534276387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146.6</v>
      </c>
      <c r="AF74" s="13">
        <f>VLOOKUP(A:A,[1]TDSheet!$A:$AF,32,0)</f>
        <v>163.80000000000001</v>
      </c>
      <c r="AG74" s="13">
        <f>VLOOKUP(A:A,[1]TDSheet!$A:$AG,33,0)</f>
        <v>166</v>
      </c>
      <c r="AH74" s="13">
        <f>VLOOKUP(A:A,[3]TDSheet!$A:$D,4,0)</f>
        <v>235</v>
      </c>
      <c r="AI74" s="13" t="str">
        <f>VLOOKUP(A:A,[1]TDSheet!$A:$AI,35,0)</f>
        <v>оконч</v>
      </c>
      <c r="AJ74" s="13">
        <f t="shared" si="21"/>
        <v>150</v>
      </c>
      <c r="AK74" s="13">
        <f t="shared" si="22"/>
        <v>150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540</v>
      </c>
      <c r="D75" s="8">
        <v>936</v>
      </c>
      <c r="E75" s="8">
        <v>932</v>
      </c>
      <c r="F75" s="8">
        <v>525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941</v>
      </c>
      <c r="K75" s="13">
        <f t="shared" si="17"/>
        <v>-9</v>
      </c>
      <c r="L75" s="13">
        <f>VLOOKUP(A:A,[1]TDSheet!$A:$M,13,0)</f>
        <v>150</v>
      </c>
      <c r="M75" s="13">
        <f>VLOOKUP(A:A,[1]TDSheet!$A:$N,14,0)</f>
        <v>220</v>
      </c>
      <c r="N75" s="13">
        <f>VLOOKUP(A:A,[1]TDSheet!$A:$O,15,0)</f>
        <v>180</v>
      </c>
      <c r="O75" s="13">
        <f>VLOOKUP(A:A,[1]TDSheet!$A:$X,24,0)</f>
        <v>200</v>
      </c>
      <c r="P75" s="13"/>
      <c r="Q75" s="13"/>
      <c r="R75" s="13"/>
      <c r="S75" s="13"/>
      <c r="T75" s="13"/>
      <c r="U75" s="13"/>
      <c r="V75" s="15">
        <v>200</v>
      </c>
      <c r="W75" s="13">
        <f t="shared" si="18"/>
        <v>186.4</v>
      </c>
      <c r="X75" s="15">
        <v>200</v>
      </c>
      <c r="Y75" s="16">
        <f t="shared" si="19"/>
        <v>8.9860515021459229</v>
      </c>
      <c r="Z75" s="13">
        <f t="shared" si="20"/>
        <v>2.8165236051502145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203</v>
      </c>
      <c r="AF75" s="13">
        <f>VLOOKUP(A:A,[1]TDSheet!$A:$AF,32,0)</f>
        <v>219.8</v>
      </c>
      <c r="AG75" s="13">
        <f>VLOOKUP(A:A,[1]TDSheet!$A:$AG,33,0)</f>
        <v>185.4</v>
      </c>
      <c r="AH75" s="13">
        <f>VLOOKUP(A:A,[3]TDSheet!$A:$D,4,0)</f>
        <v>207</v>
      </c>
      <c r="AI75" s="13">
        <f>VLOOKUP(A:A,[1]TDSheet!$A:$AI,35,0)</f>
        <v>0</v>
      </c>
      <c r="AJ75" s="13">
        <f t="shared" si="21"/>
        <v>120</v>
      </c>
      <c r="AK75" s="13">
        <f t="shared" si="22"/>
        <v>120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213</v>
      </c>
      <c r="D76" s="8">
        <v>1183</v>
      </c>
      <c r="E76" s="8">
        <v>808</v>
      </c>
      <c r="F76" s="8">
        <v>582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816</v>
      </c>
      <c r="K76" s="13">
        <f t="shared" si="17"/>
        <v>-8</v>
      </c>
      <c r="L76" s="13">
        <f>VLOOKUP(A:A,[1]TDSheet!$A:$M,13,0)</f>
        <v>100</v>
      </c>
      <c r="M76" s="13">
        <f>VLOOKUP(A:A,[1]TDSheet!$A:$N,14,0)</f>
        <v>100</v>
      </c>
      <c r="N76" s="13">
        <f>VLOOKUP(A:A,[1]TDSheet!$A:$O,15,0)</f>
        <v>170</v>
      </c>
      <c r="O76" s="13">
        <f>VLOOKUP(A:A,[1]TDSheet!$A:$X,24,0)</f>
        <v>200</v>
      </c>
      <c r="P76" s="13"/>
      <c r="Q76" s="13"/>
      <c r="R76" s="13"/>
      <c r="S76" s="13"/>
      <c r="T76" s="13"/>
      <c r="U76" s="13"/>
      <c r="V76" s="15">
        <v>120</v>
      </c>
      <c r="W76" s="13">
        <f t="shared" si="18"/>
        <v>161.6</v>
      </c>
      <c r="X76" s="15">
        <v>150</v>
      </c>
      <c r="Y76" s="16">
        <f t="shared" si="19"/>
        <v>8.7995049504950504</v>
      </c>
      <c r="Z76" s="13">
        <f t="shared" si="20"/>
        <v>3.6014851485148518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154</v>
      </c>
      <c r="AF76" s="13">
        <f>VLOOKUP(A:A,[1]TDSheet!$A:$AF,32,0)</f>
        <v>159.80000000000001</v>
      </c>
      <c r="AG76" s="13">
        <f>VLOOKUP(A:A,[1]TDSheet!$A:$AG,33,0)</f>
        <v>177.4</v>
      </c>
      <c r="AH76" s="13">
        <f>VLOOKUP(A:A,[3]TDSheet!$A:$D,4,0)</f>
        <v>147</v>
      </c>
      <c r="AI76" s="13">
        <f>VLOOKUP(A:A,[1]TDSheet!$A:$AI,35,0)</f>
        <v>0</v>
      </c>
      <c r="AJ76" s="13">
        <f t="shared" si="21"/>
        <v>48</v>
      </c>
      <c r="AK76" s="13">
        <f t="shared" si="22"/>
        <v>60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329</v>
      </c>
      <c r="D77" s="8">
        <v>1188</v>
      </c>
      <c r="E77" s="8">
        <v>919</v>
      </c>
      <c r="F77" s="8">
        <v>582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933</v>
      </c>
      <c r="K77" s="13">
        <f t="shared" si="17"/>
        <v>-14</v>
      </c>
      <c r="L77" s="13">
        <f>VLOOKUP(A:A,[1]TDSheet!$A:$M,13,0)</f>
        <v>100</v>
      </c>
      <c r="M77" s="13">
        <f>VLOOKUP(A:A,[1]TDSheet!$A:$N,14,0)</f>
        <v>100</v>
      </c>
      <c r="N77" s="13">
        <f>VLOOKUP(A:A,[1]TDSheet!$A:$O,15,0)</f>
        <v>180</v>
      </c>
      <c r="O77" s="13">
        <f>VLOOKUP(A:A,[1]TDSheet!$A:$X,24,0)</f>
        <v>280</v>
      </c>
      <c r="P77" s="13"/>
      <c r="Q77" s="13"/>
      <c r="R77" s="13"/>
      <c r="S77" s="13"/>
      <c r="T77" s="13"/>
      <c r="U77" s="13"/>
      <c r="V77" s="15">
        <v>150</v>
      </c>
      <c r="W77" s="13">
        <f t="shared" si="18"/>
        <v>183.8</v>
      </c>
      <c r="X77" s="15">
        <v>180</v>
      </c>
      <c r="Y77" s="16">
        <f t="shared" si="19"/>
        <v>8.5527747551686613</v>
      </c>
      <c r="Z77" s="13">
        <f t="shared" si="20"/>
        <v>3.166485310119695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173.2</v>
      </c>
      <c r="AF77" s="13">
        <f>VLOOKUP(A:A,[1]TDSheet!$A:$AF,32,0)</f>
        <v>203.4</v>
      </c>
      <c r="AG77" s="13">
        <f>VLOOKUP(A:A,[1]TDSheet!$A:$AG,33,0)</f>
        <v>191.6</v>
      </c>
      <c r="AH77" s="13">
        <f>VLOOKUP(A:A,[3]TDSheet!$A:$D,4,0)</f>
        <v>142</v>
      </c>
      <c r="AI77" s="13">
        <f>VLOOKUP(A:A,[1]TDSheet!$A:$AI,35,0)</f>
        <v>0</v>
      </c>
      <c r="AJ77" s="13">
        <f t="shared" si="21"/>
        <v>49.5</v>
      </c>
      <c r="AK77" s="13">
        <f t="shared" si="22"/>
        <v>59.400000000000006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219.28</v>
      </c>
      <c r="D78" s="8">
        <v>677</v>
      </c>
      <c r="E78" s="8">
        <v>505</v>
      </c>
      <c r="F78" s="8">
        <v>380.28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516</v>
      </c>
      <c r="K78" s="13">
        <f t="shared" si="17"/>
        <v>-11</v>
      </c>
      <c r="L78" s="13">
        <f>VLOOKUP(A:A,[1]TDSheet!$A:$M,13,0)</f>
        <v>60</v>
      </c>
      <c r="M78" s="13">
        <f>VLOOKUP(A:A,[1]TDSheet!$A:$N,14,0)</f>
        <v>60</v>
      </c>
      <c r="N78" s="13">
        <f>VLOOKUP(A:A,[1]TDSheet!$A:$O,15,0)</f>
        <v>110</v>
      </c>
      <c r="O78" s="13">
        <f>VLOOKUP(A:A,[1]TDSheet!$A:$X,24,0)</f>
        <v>150</v>
      </c>
      <c r="P78" s="13"/>
      <c r="Q78" s="13"/>
      <c r="R78" s="13"/>
      <c r="S78" s="13"/>
      <c r="T78" s="13"/>
      <c r="U78" s="13"/>
      <c r="V78" s="15">
        <v>50</v>
      </c>
      <c r="W78" s="13">
        <f t="shared" si="18"/>
        <v>101</v>
      </c>
      <c r="X78" s="15">
        <v>100</v>
      </c>
      <c r="Y78" s="16">
        <f t="shared" si="19"/>
        <v>9.0126732673267327</v>
      </c>
      <c r="Z78" s="13">
        <f t="shared" si="20"/>
        <v>3.7651485148514849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111.54400000000001</v>
      </c>
      <c r="AF78" s="13">
        <f>VLOOKUP(A:A,[1]TDSheet!$A:$AF,32,0)</f>
        <v>114</v>
      </c>
      <c r="AG78" s="13">
        <f>VLOOKUP(A:A,[1]TDSheet!$A:$AG,33,0)</f>
        <v>115.4</v>
      </c>
      <c r="AH78" s="13">
        <f>VLOOKUP(A:A,[3]TDSheet!$A:$D,4,0)</f>
        <v>97</v>
      </c>
      <c r="AI78" s="13">
        <f>VLOOKUP(A:A,[1]TDSheet!$A:$AI,35,0)</f>
        <v>0</v>
      </c>
      <c r="AJ78" s="13">
        <f t="shared" si="21"/>
        <v>17.5</v>
      </c>
      <c r="AK78" s="13">
        <f t="shared" si="22"/>
        <v>35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143</v>
      </c>
      <c r="D79" s="8">
        <v>285</v>
      </c>
      <c r="E79" s="8">
        <v>274</v>
      </c>
      <c r="F79" s="8">
        <v>153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275</v>
      </c>
      <c r="K79" s="13">
        <f t="shared" si="17"/>
        <v>-1</v>
      </c>
      <c r="L79" s="13">
        <f>VLOOKUP(A:A,[1]TDSheet!$A:$M,13,0)</f>
        <v>0</v>
      </c>
      <c r="M79" s="13">
        <f>VLOOKUP(A:A,[1]TDSheet!$A:$N,14,0)</f>
        <v>60</v>
      </c>
      <c r="N79" s="13">
        <f>VLOOKUP(A:A,[1]TDSheet!$A:$O,15,0)</f>
        <v>60</v>
      </c>
      <c r="O79" s="13">
        <f>VLOOKUP(A:A,[1]TDSheet!$A:$X,24,0)</f>
        <v>30</v>
      </c>
      <c r="P79" s="13"/>
      <c r="Q79" s="13"/>
      <c r="R79" s="13"/>
      <c r="S79" s="13"/>
      <c r="T79" s="13"/>
      <c r="U79" s="13"/>
      <c r="V79" s="15">
        <v>120</v>
      </c>
      <c r="W79" s="13">
        <f t="shared" si="18"/>
        <v>54.8</v>
      </c>
      <c r="X79" s="15">
        <v>70</v>
      </c>
      <c r="Y79" s="16">
        <f t="shared" si="19"/>
        <v>8.9963503649635044</v>
      </c>
      <c r="Z79" s="13">
        <f t="shared" si="20"/>
        <v>2.7919708029197081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49</v>
      </c>
      <c r="AF79" s="13">
        <f>VLOOKUP(A:A,[1]TDSheet!$A:$AF,32,0)</f>
        <v>56.4</v>
      </c>
      <c r="AG79" s="13">
        <f>VLOOKUP(A:A,[1]TDSheet!$A:$AG,33,0)</f>
        <v>50.4</v>
      </c>
      <c r="AH79" s="13">
        <f>VLOOKUP(A:A,[3]TDSheet!$A:$D,4,0)</f>
        <v>81</v>
      </c>
      <c r="AI79" s="13">
        <f>VLOOKUP(A:A,[1]TDSheet!$A:$AI,35,0)</f>
        <v>0</v>
      </c>
      <c r="AJ79" s="13">
        <f t="shared" si="21"/>
        <v>39.6</v>
      </c>
      <c r="AK79" s="13">
        <f t="shared" si="22"/>
        <v>23.1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1299</v>
      </c>
      <c r="D80" s="8">
        <v>6546</v>
      </c>
      <c r="E80" s="8">
        <v>6169</v>
      </c>
      <c r="F80" s="8">
        <v>1624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6221</v>
      </c>
      <c r="K80" s="13">
        <f t="shared" si="17"/>
        <v>-52</v>
      </c>
      <c r="L80" s="13">
        <f>VLOOKUP(A:A,[1]TDSheet!$A:$M,13,0)</f>
        <v>700</v>
      </c>
      <c r="M80" s="13">
        <f>VLOOKUP(A:A,[1]TDSheet!$A:$N,14,0)</f>
        <v>1200</v>
      </c>
      <c r="N80" s="13">
        <f>VLOOKUP(A:A,[1]TDSheet!$A:$O,15,0)</f>
        <v>1200</v>
      </c>
      <c r="O80" s="13">
        <f>VLOOKUP(A:A,[1]TDSheet!$A:$X,24,0)</f>
        <v>1000</v>
      </c>
      <c r="P80" s="13"/>
      <c r="Q80" s="13"/>
      <c r="R80" s="13"/>
      <c r="S80" s="13"/>
      <c r="T80" s="13"/>
      <c r="U80" s="13"/>
      <c r="V80" s="15">
        <v>1300</v>
      </c>
      <c r="W80" s="13">
        <f t="shared" si="18"/>
        <v>1109</v>
      </c>
      <c r="X80" s="15">
        <v>1000</v>
      </c>
      <c r="Y80" s="16">
        <f t="shared" si="19"/>
        <v>7.2353471596032461</v>
      </c>
      <c r="Z80" s="13">
        <f t="shared" si="20"/>
        <v>1.4643823264201983</v>
      </c>
      <c r="AA80" s="13"/>
      <c r="AB80" s="13"/>
      <c r="AC80" s="13"/>
      <c r="AD80" s="13">
        <f>VLOOKUP(A:A,[1]TDSheet!$A:$AD,30,0)</f>
        <v>624</v>
      </c>
      <c r="AE80" s="13">
        <f>VLOOKUP(A:A,[1]TDSheet!$A:$AE,31,0)</f>
        <v>877.8</v>
      </c>
      <c r="AF80" s="13">
        <f>VLOOKUP(A:A,[1]TDSheet!$A:$AF,32,0)</f>
        <v>820.8</v>
      </c>
      <c r="AG80" s="13">
        <f>VLOOKUP(A:A,[1]TDSheet!$A:$AG,33,0)</f>
        <v>915.8</v>
      </c>
      <c r="AH80" s="13">
        <f>VLOOKUP(A:A,[3]TDSheet!$A:$D,4,0)</f>
        <v>1325</v>
      </c>
      <c r="AI80" s="13" t="str">
        <f>VLOOKUP(A:A,[1]TDSheet!$A:$AI,35,0)</f>
        <v>оконч</v>
      </c>
      <c r="AJ80" s="13">
        <f t="shared" si="21"/>
        <v>454.99999999999994</v>
      </c>
      <c r="AK80" s="13">
        <f t="shared" si="22"/>
        <v>350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1484</v>
      </c>
      <c r="D81" s="8">
        <v>11125</v>
      </c>
      <c r="E81" s="8">
        <v>8763</v>
      </c>
      <c r="F81" s="8">
        <v>3731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8877</v>
      </c>
      <c r="K81" s="13">
        <f t="shared" si="17"/>
        <v>-114</v>
      </c>
      <c r="L81" s="13">
        <f>VLOOKUP(A:A,[1]TDSheet!$A:$M,13,0)</f>
        <v>1500</v>
      </c>
      <c r="M81" s="13">
        <f>VLOOKUP(A:A,[1]TDSheet!$A:$N,14,0)</f>
        <v>1500</v>
      </c>
      <c r="N81" s="13">
        <f>VLOOKUP(A:A,[1]TDSheet!$A:$O,15,0)</f>
        <v>2200</v>
      </c>
      <c r="O81" s="13">
        <f>VLOOKUP(A:A,[1]TDSheet!$A:$X,24,0)</f>
        <v>1800</v>
      </c>
      <c r="P81" s="13"/>
      <c r="Q81" s="13"/>
      <c r="R81" s="13"/>
      <c r="S81" s="13"/>
      <c r="T81" s="13"/>
      <c r="U81" s="13"/>
      <c r="V81" s="15">
        <v>2200</v>
      </c>
      <c r="W81" s="13">
        <f t="shared" si="18"/>
        <v>1529.4</v>
      </c>
      <c r="X81" s="15">
        <v>2000</v>
      </c>
      <c r="Y81" s="16">
        <f t="shared" si="19"/>
        <v>9.7626520204001572</v>
      </c>
      <c r="Z81" s="13">
        <f t="shared" si="20"/>
        <v>2.4395187655289656</v>
      </c>
      <c r="AA81" s="13"/>
      <c r="AB81" s="13"/>
      <c r="AC81" s="13"/>
      <c r="AD81" s="13">
        <f>VLOOKUP(A:A,[1]TDSheet!$A:$AD,30,0)</f>
        <v>1116</v>
      </c>
      <c r="AE81" s="13">
        <f>VLOOKUP(A:A,[1]TDSheet!$A:$AE,31,0)</f>
        <v>1607.2</v>
      </c>
      <c r="AF81" s="13">
        <f>VLOOKUP(A:A,[1]TDSheet!$A:$AF,32,0)</f>
        <v>1337.6</v>
      </c>
      <c r="AG81" s="13">
        <f>VLOOKUP(A:A,[1]TDSheet!$A:$AG,33,0)</f>
        <v>1497.8</v>
      </c>
      <c r="AH81" s="13">
        <f>VLOOKUP(A:A,[3]TDSheet!$A:$D,4,0)</f>
        <v>1622</v>
      </c>
      <c r="AI81" s="13" t="str">
        <f>VLOOKUP(A:A,[1]TDSheet!$A:$AI,35,0)</f>
        <v>ябиюль</v>
      </c>
      <c r="AJ81" s="13">
        <f t="shared" si="21"/>
        <v>770</v>
      </c>
      <c r="AK81" s="13">
        <f t="shared" si="22"/>
        <v>700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439</v>
      </c>
      <c r="D82" s="8">
        <v>369</v>
      </c>
      <c r="E82" s="8">
        <v>522</v>
      </c>
      <c r="F82" s="8">
        <v>270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538</v>
      </c>
      <c r="K82" s="13">
        <f t="shared" si="17"/>
        <v>-16</v>
      </c>
      <c r="L82" s="13">
        <f>VLOOKUP(A:A,[1]TDSheet!$A:$M,13,0)</f>
        <v>0</v>
      </c>
      <c r="M82" s="13">
        <f>VLOOKUP(A:A,[1]TDSheet!$A:$N,14,0)</f>
        <v>150</v>
      </c>
      <c r="N82" s="13">
        <f>VLOOKUP(A:A,[1]TDSheet!$A:$O,15,0)</f>
        <v>100</v>
      </c>
      <c r="O82" s="13">
        <f>VLOOKUP(A:A,[1]TDSheet!$A:$X,24,0)</f>
        <v>100</v>
      </c>
      <c r="P82" s="13"/>
      <c r="Q82" s="13"/>
      <c r="R82" s="13"/>
      <c r="S82" s="13"/>
      <c r="T82" s="13"/>
      <c r="U82" s="13"/>
      <c r="V82" s="15">
        <v>180</v>
      </c>
      <c r="W82" s="13">
        <f t="shared" si="18"/>
        <v>104.4</v>
      </c>
      <c r="X82" s="15">
        <v>100</v>
      </c>
      <c r="Y82" s="16">
        <f t="shared" si="19"/>
        <v>8.6206896551724128</v>
      </c>
      <c r="Z82" s="13">
        <f t="shared" si="20"/>
        <v>2.5862068965517242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154.6</v>
      </c>
      <c r="AF82" s="13">
        <f>VLOOKUP(A:A,[1]TDSheet!$A:$AF,32,0)</f>
        <v>128</v>
      </c>
      <c r="AG82" s="13">
        <f>VLOOKUP(A:A,[1]TDSheet!$A:$AG,33,0)</f>
        <v>96.6</v>
      </c>
      <c r="AH82" s="13">
        <f>VLOOKUP(A:A,[3]TDSheet!$A:$D,4,0)</f>
        <v>104</v>
      </c>
      <c r="AI82" s="13">
        <f>VLOOKUP(A:A,[1]TDSheet!$A:$AI,35,0)</f>
        <v>0</v>
      </c>
      <c r="AJ82" s="13">
        <f t="shared" si="21"/>
        <v>72</v>
      </c>
      <c r="AK82" s="13">
        <f t="shared" si="22"/>
        <v>40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260.00299999999999</v>
      </c>
      <c r="D83" s="8">
        <v>1653.643</v>
      </c>
      <c r="E83" s="8">
        <v>656.07</v>
      </c>
      <c r="F83" s="8">
        <v>697.13400000000001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628.625</v>
      </c>
      <c r="K83" s="13">
        <f t="shared" si="17"/>
        <v>27.44500000000005</v>
      </c>
      <c r="L83" s="13">
        <f>VLOOKUP(A:A,[1]TDSheet!$A:$M,13,0)</f>
        <v>0</v>
      </c>
      <c r="M83" s="13">
        <f>VLOOKUP(A:A,[1]TDSheet!$A:$N,14,0)</f>
        <v>0</v>
      </c>
      <c r="N83" s="13">
        <f>VLOOKUP(A:A,[1]TDSheet!$A:$O,15,0)</f>
        <v>0</v>
      </c>
      <c r="O83" s="13">
        <f>VLOOKUP(A:A,[1]TDSheet!$A:$X,24,0)</f>
        <v>100</v>
      </c>
      <c r="P83" s="13"/>
      <c r="Q83" s="13"/>
      <c r="R83" s="13"/>
      <c r="S83" s="13"/>
      <c r="T83" s="13"/>
      <c r="U83" s="13"/>
      <c r="V83" s="15">
        <v>100</v>
      </c>
      <c r="W83" s="13">
        <f t="shared" si="18"/>
        <v>131.214</v>
      </c>
      <c r="X83" s="15">
        <v>100</v>
      </c>
      <c r="Y83" s="16">
        <f t="shared" si="19"/>
        <v>7.599295806849879</v>
      </c>
      <c r="Z83" s="13">
        <f t="shared" si="20"/>
        <v>5.3129544103525541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97.701400000000007</v>
      </c>
      <c r="AF83" s="13">
        <f>VLOOKUP(A:A,[1]TDSheet!$A:$AF,32,0)</f>
        <v>130.47020000000001</v>
      </c>
      <c r="AG83" s="13">
        <f>VLOOKUP(A:A,[1]TDSheet!$A:$AG,33,0)</f>
        <v>168.61060000000001</v>
      </c>
      <c r="AH83" s="13">
        <f>VLOOKUP(A:A,[3]TDSheet!$A:$D,4,0)</f>
        <v>115.795</v>
      </c>
      <c r="AI83" s="13" t="str">
        <f>VLOOKUP(A:A,[1]TDSheet!$A:$AI,35,0)</f>
        <v>оконч</v>
      </c>
      <c r="AJ83" s="13">
        <f t="shared" si="21"/>
        <v>100</v>
      </c>
      <c r="AK83" s="13">
        <f t="shared" si="22"/>
        <v>100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139</v>
      </c>
      <c r="D84" s="8">
        <v>901</v>
      </c>
      <c r="E84" s="8">
        <v>327</v>
      </c>
      <c r="F84" s="8">
        <v>158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364</v>
      </c>
      <c r="K84" s="13">
        <f t="shared" si="17"/>
        <v>-37</v>
      </c>
      <c r="L84" s="13">
        <f>VLOOKUP(A:A,[1]TDSheet!$A:$M,13,0)</f>
        <v>0</v>
      </c>
      <c r="M84" s="13">
        <f>VLOOKUP(A:A,[1]TDSheet!$A:$N,14,0)</f>
        <v>100</v>
      </c>
      <c r="N84" s="13">
        <f>VLOOKUP(A:A,[1]TDSheet!$A:$O,15,0)</f>
        <v>100</v>
      </c>
      <c r="O84" s="13">
        <f>VLOOKUP(A:A,[1]TDSheet!$A:$X,24,0)</f>
        <v>50</v>
      </c>
      <c r="P84" s="13"/>
      <c r="Q84" s="13"/>
      <c r="R84" s="13"/>
      <c r="S84" s="13"/>
      <c r="T84" s="13"/>
      <c r="U84" s="13"/>
      <c r="V84" s="15">
        <v>70</v>
      </c>
      <c r="W84" s="13">
        <f t="shared" si="18"/>
        <v>65.400000000000006</v>
      </c>
      <c r="X84" s="15">
        <v>70</v>
      </c>
      <c r="Y84" s="16">
        <f t="shared" si="19"/>
        <v>8.3792048929663601</v>
      </c>
      <c r="Z84" s="13">
        <f t="shared" si="20"/>
        <v>2.4159021406727827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68.2</v>
      </c>
      <c r="AF84" s="13">
        <f>VLOOKUP(A:A,[1]TDSheet!$A:$AF,32,0)</f>
        <v>66.400000000000006</v>
      </c>
      <c r="AG84" s="13">
        <f>VLOOKUP(A:A,[1]TDSheet!$A:$AG,33,0)</f>
        <v>63.4</v>
      </c>
      <c r="AH84" s="13">
        <f>VLOOKUP(A:A,[3]TDSheet!$A:$D,4,0)</f>
        <v>66</v>
      </c>
      <c r="AI84" s="13" t="str">
        <f>VLOOKUP(A:A,[1]TDSheet!$A:$AI,35,0)</f>
        <v>оконч</v>
      </c>
      <c r="AJ84" s="13">
        <f t="shared" si="21"/>
        <v>28</v>
      </c>
      <c r="AK84" s="13">
        <f t="shared" si="22"/>
        <v>28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29.73</v>
      </c>
      <c r="D85" s="8">
        <v>186.58799999999999</v>
      </c>
      <c r="E85" s="8">
        <v>79.644000000000005</v>
      </c>
      <c r="F85" s="8">
        <v>97.230999999999995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76.66</v>
      </c>
      <c r="K85" s="13">
        <f t="shared" si="17"/>
        <v>2.9840000000000089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VLOOKUP(A:A,[1]TDSheet!$A:$O,15,0)</f>
        <v>0</v>
      </c>
      <c r="O85" s="13">
        <f>VLOOKUP(A:A,[1]TDSheet!$A:$X,24,0)</f>
        <v>20</v>
      </c>
      <c r="P85" s="13"/>
      <c r="Q85" s="13"/>
      <c r="R85" s="13"/>
      <c r="S85" s="13"/>
      <c r="T85" s="13"/>
      <c r="U85" s="13"/>
      <c r="V85" s="15">
        <v>20</v>
      </c>
      <c r="W85" s="13">
        <f t="shared" si="18"/>
        <v>15.928800000000001</v>
      </c>
      <c r="X85" s="15">
        <v>20</v>
      </c>
      <c r="Y85" s="16">
        <f t="shared" si="19"/>
        <v>9.8708628396363807</v>
      </c>
      <c r="Z85" s="13">
        <f t="shared" si="20"/>
        <v>6.104100748330068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19.458600000000001</v>
      </c>
      <c r="AF85" s="13">
        <f>VLOOKUP(A:A,[1]TDSheet!$A:$AF,32,0)</f>
        <v>13.653</v>
      </c>
      <c r="AG85" s="13">
        <f>VLOOKUP(A:A,[1]TDSheet!$A:$AG,33,0)</f>
        <v>16.767599999999998</v>
      </c>
      <c r="AH85" s="13">
        <f>VLOOKUP(A:A,[3]TDSheet!$A:$D,4,0)</f>
        <v>17.492999999999999</v>
      </c>
      <c r="AI85" s="13">
        <f>VLOOKUP(A:A,[1]TDSheet!$A:$AI,35,0)</f>
        <v>0</v>
      </c>
      <c r="AJ85" s="13">
        <f t="shared" si="21"/>
        <v>20</v>
      </c>
      <c r="AK85" s="13">
        <f t="shared" si="22"/>
        <v>20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-9</v>
      </c>
      <c r="D86" s="8">
        <v>10</v>
      </c>
      <c r="E86" s="8">
        <v>9</v>
      </c>
      <c r="F86" s="8">
        <v>-8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8</v>
      </c>
      <c r="K86" s="13">
        <f t="shared" si="17"/>
        <v>1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VLOOKUP(A:A,[1]TDSheet!$A:$O,15,0)</f>
        <v>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5"/>
      <c r="W86" s="13">
        <f t="shared" si="18"/>
        <v>1.8</v>
      </c>
      <c r="X86" s="15"/>
      <c r="Y86" s="16">
        <f t="shared" si="19"/>
        <v>-4.4444444444444446</v>
      </c>
      <c r="Z86" s="13">
        <f t="shared" si="20"/>
        <v>-4.4444444444444446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2.2000000000000002</v>
      </c>
      <c r="AF86" s="13">
        <f>VLOOKUP(A:A,[1]TDSheet!$A:$AF,32,0)</f>
        <v>2</v>
      </c>
      <c r="AG86" s="13">
        <f>VLOOKUP(A:A,[1]TDSheet!$A:$AG,33,0)</f>
        <v>1.4</v>
      </c>
      <c r="AH86" s="13">
        <f>VLOOKUP(A:A,[3]TDSheet!$A:$D,4,0)</f>
        <v>9</v>
      </c>
      <c r="AI86" s="13">
        <f>VLOOKUP(A:A,[1]TDSheet!$A:$AI,35,0)</f>
        <v>0</v>
      </c>
      <c r="AJ86" s="13">
        <f t="shared" si="21"/>
        <v>0</v>
      </c>
      <c r="AK86" s="13">
        <f t="shared" si="22"/>
        <v>0</v>
      </c>
      <c r="AL86" s="13"/>
      <c r="AM86" s="13"/>
      <c r="AN86" s="13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524</v>
      </c>
      <c r="D87" s="8">
        <v>833</v>
      </c>
      <c r="E87" s="8">
        <v>775</v>
      </c>
      <c r="F87" s="8">
        <v>575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806</v>
      </c>
      <c r="K87" s="13">
        <f t="shared" si="17"/>
        <v>-31</v>
      </c>
      <c r="L87" s="13">
        <f>VLOOKUP(A:A,[1]TDSheet!$A:$M,13,0)</f>
        <v>0</v>
      </c>
      <c r="M87" s="13">
        <f>VLOOKUP(A:A,[1]TDSheet!$A:$N,14,0)</f>
        <v>100</v>
      </c>
      <c r="N87" s="13">
        <f>VLOOKUP(A:A,[1]TDSheet!$A:$O,15,0)</f>
        <v>150</v>
      </c>
      <c r="O87" s="13">
        <f>VLOOKUP(A:A,[1]TDSheet!$A:$X,24,0)</f>
        <v>250</v>
      </c>
      <c r="P87" s="13"/>
      <c r="Q87" s="13"/>
      <c r="R87" s="13"/>
      <c r="S87" s="13"/>
      <c r="T87" s="13"/>
      <c r="U87" s="13"/>
      <c r="V87" s="15">
        <v>250</v>
      </c>
      <c r="W87" s="13">
        <f t="shared" si="18"/>
        <v>155</v>
      </c>
      <c r="X87" s="15">
        <v>200</v>
      </c>
      <c r="Y87" s="16">
        <f t="shared" si="19"/>
        <v>9.8387096774193541</v>
      </c>
      <c r="Z87" s="13">
        <f t="shared" si="20"/>
        <v>3.7096774193548385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177.6</v>
      </c>
      <c r="AF87" s="13">
        <f>VLOOKUP(A:A,[1]TDSheet!$A:$AF,32,0)</f>
        <v>165</v>
      </c>
      <c r="AG87" s="13">
        <f>VLOOKUP(A:A,[1]TDSheet!$A:$AG,33,0)</f>
        <v>159.80000000000001</v>
      </c>
      <c r="AH87" s="13">
        <f>VLOOKUP(A:A,[3]TDSheet!$A:$D,4,0)</f>
        <v>184</v>
      </c>
      <c r="AI87" s="13">
        <f>VLOOKUP(A:A,[1]TDSheet!$A:$AI,35,0)</f>
        <v>0</v>
      </c>
      <c r="AJ87" s="13">
        <f t="shared" si="21"/>
        <v>50</v>
      </c>
      <c r="AK87" s="13">
        <f t="shared" si="22"/>
        <v>40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12</v>
      </c>
      <c r="C88" s="8">
        <v>294</v>
      </c>
      <c r="D88" s="8">
        <v>345</v>
      </c>
      <c r="E88" s="8">
        <v>373</v>
      </c>
      <c r="F88" s="8">
        <v>250</v>
      </c>
      <c r="G88" s="1">
        <f>VLOOKUP(A:A,[1]TDSheet!$A:$G,7,0)</f>
        <v>0</v>
      </c>
      <c r="H88" s="1">
        <f>VLOOKUP(A:A,[1]TDSheet!$A:$H,8,0)</f>
        <v>0.3</v>
      </c>
      <c r="I88" s="1" t="e">
        <f>VLOOKUP(A:A,[1]TDSheet!$A:$I,9,0)</f>
        <v>#N/A</v>
      </c>
      <c r="J88" s="13">
        <f>VLOOKUP(A:A,[2]TDSheet!$A:$F,6,0)</f>
        <v>387</v>
      </c>
      <c r="K88" s="13">
        <f t="shared" si="17"/>
        <v>-14</v>
      </c>
      <c r="L88" s="13">
        <f>VLOOKUP(A:A,[1]TDSheet!$A:$M,13,0)</f>
        <v>0</v>
      </c>
      <c r="M88" s="13">
        <f>VLOOKUP(A:A,[1]TDSheet!$A:$N,14,0)</f>
        <v>200</v>
      </c>
      <c r="N88" s="13">
        <f>VLOOKUP(A:A,[1]TDSheet!$A:$O,15,0)</f>
        <v>200</v>
      </c>
      <c r="O88" s="13">
        <f>VLOOKUP(A:A,[1]TDSheet!$A:$X,24,0)</f>
        <v>120</v>
      </c>
      <c r="P88" s="13"/>
      <c r="Q88" s="13"/>
      <c r="R88" s="13"/>
      <c r="S88" s="13"/>
      <c r="T88" s="13"/>
      <c r="U88" s="13"/>
      <c r="V88" s="15">
        <v>200</v>
      </c>
      <c r="W88" s="13">
        <f t="shared" si="18"/>
        <v>74.599999999999994</v>
      </c>
      <c r="X88" s="15">
        <v>200</v>
      </c>
      <c r="Y88" s="16">
        <f t="shared" si="19"/>
        <v>15.683646112600538</v>
      </c>
      <c r="Z88" s="13">
        <f t="shared" si="20"/>
        <v>3.3512064343163543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67.599999999999994</v>
      </c>
      <c r="AF88" s="13">
        <f>VLOOKUP(A:A,[1]TDSheet!$A:$AF,32,0)</f>
        <v>82.6</v>
      </c>
      <c r="AG88" s="13">
        <f>VLOOKUP(A:A,[1]TDSheet!$A:$AG,33,0)</f>
        <v>75</v>
      </c>
      <c r="AH88" s="13">
        <f>VLOOKUP(A:A,[3]TDSheet!$A:$D,4,0)</f>
        <v>139</v>
      </c>
      <c r="AI88" s="13" t="str">
        <f>VLOOKUP(A:A,[1]TDSheet!$A:$AI,35,0)</f>
        <v>ябиюль</v>
      </c>
      <c r="AJ88" s="13">
        <f t="shared" si="21"/>
        <v>60</v>
      </c>
      <c r="AK88" s="13">
        <f t="shared" si="22"/>
        <v>60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206.91200000000001</v>
      </c>
      <c r="D89" s="8">
        <v>729.91</v>
      </c>
      <c r="E89" s="8">
        <v>543.29499999999996</v>
      </c>
      <c r="F89" s="8">
        <v>391.79500000000002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540.71199999999999</v>
      </c>
      <c r="K89" s="13">
        <f t="shared" si="17"/>
        <v>2.58299999999997</v>
      </c>
      <c r="L89" s="13">
        <f>VLOOKUP(A:A,[1]TDSheet!$A:$M,13,0)</f>
        <v>0</v>
      </c>
      <c r="M89" s="13">
        <f>VLOOKUP(A:A,[1]TDSheet!$A:$N,14,0)</f>
        <v>180</v>
      </c>
      <c r="N89" s="13">
        <f>VLOOKUP(A:A,[1]TDSheet!$A:$O,15,0)</f>
        <v>120</v>
      </c>
      <c r="O89" s="13">
        <f>VLOOKUP(A:A,[1]TDSheet!$A:$X,24,0)</f>
        <v>60</v>
      </c>
      <c r="P89" s="13"/>
      <c r="Q89" s="13"/>
      <c r="R89" s="13"/>
      <c r="S89" s="13"/>
      <c r="T89" s="13"/>
      <c r="U89" s="13"/>
      <c r="V89" s="15">
        <v>150</v>
      </c>
      <c r="W89" s="13">
        <f t="shared" si="18"/>
        <v>108.65899999999999</v>
      </c>
      <c r="X89" s="15">
        <v>100</v>
      </c>
      <c r="Y89" s="16">
        <f t="shared" si="19"/>
        <v>9.2196228568273231</v>
      </c>
      <c r="Z89" s="13">
        <f t="shared" si="20"/>
        <v>3.6057298521061307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101.485</v>
      </c>
      <c r="AF89" s="13">
        <f>VLOOKUP(A:A,[1]TDSheet!$A:$AF,32,0)</f>
        <v>115.80319999999999</v>
      </c>
      <c r="AG89" s="13">
        <f>VLOOKUP(A:A,[1]TDSheet!$A:$AG,33,0)</f>
        <v>116.93499999999999</v>
      </c>
      <c r="AH89" s="13">
        <f>VLOOKUP(A:A,[3]TDSheet!$A:$D,4,0)</f>
        <v>115.886</v>
      </c>
      <c r="AI89" s="13" t="e">
        <f>VLOOKUP(A:A,[1]TDSheet!$A:$AI,35,0)</f>
        <v>#N/A</v>
      </c>
      <c r="AJ89" s="13">
        <f t="shared" si="21"/>
        <v>150</v>
      </c>
      <c r="AK89" s="13">
        <f t="shared" si="22"/>
        <v>100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1933.329</v>
      </c>
      <c r="D90" s="8">
        <v>5454.58</v>
      </c>
      <c r="E90" s="8">
        <v>5069.665</v>
      </c>
      <c r="F90" s="8">
        <v>2223.0419999999999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5151.2439999999997</v>
      </c>
      <c r="K90" s="13">
        <f t="shared" si="17"/>
        <v>-81.578999999999724</v>
      </c>
      <c r="L90" s="13">
        <f>VLOOKUP(A:A,[1]TDSheet!$A:$M,13,0)</f>
        <v>1000</v>
      </c>
      <c r="M90" s="13">
        <f>VLOOKUP(A:A,[1]TDSheet!$A:$N,14,0)</f>
        <v>1500</v>
      </c>
      <c r="N90" s="13">
        <f>VLOOKUP(A:A,[1]TDSheet!$A:$O,15,0)</f>
        <v>900</v>
      </c>
      <c r="O90" s="13">
        <f>VLOOKUP(A:A,[1]TDSheet!$A:$X,24,0)</f>
        <v>1000</v>
      </c>
      <c r="P90" s="13"/>
      <c r="Q90" s="13"/>
      <c r="R90" s="13"/>
      <c r="S90" s="13"/>
      <c r="T90" s="13"/>
      <c r="U90" s="13"/>
      <c r="V90" s="15">
        <v>1050</v>
      </c>
      <c r="W90" s="13">
        <f t="shared" si="18"/>
        <v>1013.933</v>
      </c>
      <c r="X90" s="15">
        <v>1000</v>
      </c>
      <c r="Y90" s="16">
        <f t="shared" si="19"/>
        <v>8.5538610539355151</v>
      </c>
      <c r="Z90" s="13">
        <f t="shared" si="20"/>
        <v>2.1924939813577424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878.89140000000009</v>
      </c>
      <c r="AF90" s="13">
        <f>VLOOKUP(A:A,[1]TDSheet!$A:$AF,32,0)</f>
        <v>957.93459999999993</v>
      </c>
      <c r="AG90" s="13">
        <f>VLOOKUP(A:A,[1]TDSheet!$A:$AG,33,0)</f>
        <v>906.22140000000002</v>
      </c>
      <c r="AH90" s="13">
        <f>VLOOKUP(A:A,[3]TDSheet!$A:$D,4,0)</f>
        <v>973.31399999999996</v>
      </c>
      <c r="AI90" s="13" t="str">
        <f>VLOOKUP(A:A,[1]TDSheet!$A:$AI,35,0)</f>
        <v>оконч</v>
      </c>
      <c r="AJ90" s="13">
        <f t="shared" si="21"/>
        <v>1050</v>
      </c>
      <c r="AK90" s="13">
        <f t="shared" si="22"/>
        <v>1000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2607.4250000000002</v>
      </c>
      <c r="D91" s="8">
        <v>7384.0280000000002</v>
      </c>
      <c r="E91" s="8">
        <v>5840.1480000000001</v>
      </c>
      <c r="F91" s="8">
        <v>4091.9749999999999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5900.5330000000004</v>
      </c>
      <c r="K91" s="13">
        <f t="shared" si="17"/>
        <v>-60.385000000000218</v>
      </c>
      <c r="L91" s="13">
        <f>VLOOKUP(A:A,[1]TDSheet!$A:$M,13,0)</f>
        <v>1400</v>
      </c>
      <c r="M91" s="13">
        <f>VLOOKUP(A:A,[1]TDSheet!$A:$N,14,0)</f>
        <v>1300</v>
      </c>
      <c r="N91" s="13">
        <f>VLOOKUP(A:A,[1]TDSheet!$A:$O,15,0)</f>
        <v>1500</v>
      </c>
      <c r="O91" s="13">
        <f>VLOOKUP(A:A,[1]TDSheet!$A:$X,24,0)</f>
        <v>2700</v>
      </c>
      <c r="P91" s="13"/>
      <c r="Q91" s="13"/>
      <c r="R91" s="13"/>
      <c r="S91" s="13"/>
      <c r="T91" s="13"/>
      <c r="U91" s="13"/>
      <c r="V91" s="15">
        <v>1700</v>
      </c>
      <c r="W91" s="13">
        <f t="shared" si="18"/>
        <v>1168.0296000000001</v>
      </c>
      <c r="X91" s="15">
        <v>1700</v>
      </c>
      <c r="Y91" s="16">
        <f t="shared" si="19"/>
        <v>12.321584144785371</v>
      </c>
      <c r="Z91" s="13">
        <f t="shared" si="20"/>
        <v>3.5033144707976578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1303.183</v>
      </c>
      <c r="AF91" s="13">
        <f>VLOOKUP(A:A,[1]TDSheet!$A:$AF,32,0)</f>
        <v>1377.5430000000001</v>
      </c>
      <c r="AG91" s="13">
        <f>VLOOKUP(A:A,[1]TDSheet!$A:$AG,33,0)</f>
        <v>1282.5196000000001</v>
      </c>
      <c r="AH91" s="13">
        <f>VLOOKUP(A:A,[3]TDSheet!$A:$D,4,0)</f>
        <v>1069.538</v>
      </c>
      <c r="AI91" s="13" t="str">
        <f>VLOOKUP(A:A,[1]TDSheet!$A:$AI,35,0)</f>
        <v>ябиюль</v>
      </c>
      <c r="AJ91" s="13">
        <f t="shared" si="21"/>
        <v>1700</v>
      </c>
      <c r="AK91" s="13">
        <f t="shared" si="22"/>
        <v>1700</v>
      </c>
      <c r="AL91" s="13"/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2234.1660000000002</v>
      </c>
      <c r="D92" s="8">
        <v>12064.451999999999</v>
      </c>
      <c r="E92" s="8">
        <v>9015.9290000000001</v>
      </c>
      <c r="F92" s="8">
        <v>5126.018</v>
      </c>
      <c r="G92" s="1" t="str">
        <f>VLOOKUP(A:A,[1]TDSheet!$A:$G,7,0)</f>
        <v>сниж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9177.2309999999998</v>
      </c>
      <c r="K92" s="13">
        <f t="shared" si="17"/>
        <v>-161.30199999999968</v>
      </c>
      <c r="L92" s="13">
        <f>VLOOKUP(A:A,[1]TDSheet!$A:$M,13,0)</f>
        <v>1400</v>
      </c>
      <c r="M92" s="13">
        <f>VLOOKUP(A:A,[1]TDSheet!$A:$N,14,0)</f>
        <v>1300</v>
      </c>
      <c r="N92" s="13">
        <f>VLOOKUP(A:A,[1]TDSheet!$A:$O,15,0)</f>
        <v>1400</v>
      </c>
      <c r="O92" s="13">
        <f>VLOOKUP(A:A,[1]TDSheet!$A:$X,24,0)</f>
        <v>1900</v>
      </c>
      <c r="P92" s="13"/>
      <c r="Q92" s="13"/>
      <c r="R92" s="13"/>
      <c r="S92" s="13"/>
      <c r="T92" s="13"/>
      <c r="U92" s="13"/>
      <c r="V92" s="15">
        <v>1900</v>
      </c>
      <c r="W92" s="13">
        <f t="shared" si="18"/>
        <v>1803.1858</v>
      </c>
      <c r="X92" s="15">
        <v>1750</v>
      </c>
      <c r="Y92" s="16">
        <f t="shared" si="19"/>
        <v>8.1943957189547518</v>
      </c>
      <c r="Z92" s="13">
        <f t="shared" si="20"/>
        <v>2.8427564147854314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1302.6907999999999</v>
      </c>
      <c r="AF92" s="13">
        <f>VLOOKUP(A:A,[1]TDSheet!$A:$AF,32,0)</f>
        <v>1617.9342000000001</v>
      </c>
      <c r="AG92" s="13">
        <f>VLOOKUP(A:A,[1]TDSheet!$A:$AG,33,0)</f>
        <v>1808.8114</v>
      </c>
      <c r="AH92" s="13">
        <f>VLOOKUP(A:A,[3]TDSheet!$A:$D,4,0)</f>
        <v>1820.8779999999999</v>
      </c>
      <c r="AI92" s="13" t="str">
        <f>VLOOKUP(A:A,[1]TDSheet!$A:$AI,35,0)</f>
        <v>оконч</v>
      </c>
      <c r="AJ92" s="13">
        <f t="shared" si="21"/>
        <v>1900</v>
      </c>
      <c r="AK92" s="13">
        <f t="shared" si="22"/>
        <v>1750</v>
      </c>
      <c r="AL92" s="13"/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8</v>
      </c>
      <c r="C93" s="8">
        <v>1.3420000000000001</v>
      </c>
      <c r="D93" s="8"/>
      <c r="E93" s="8">
        <v>0</v>
      </c>
      <c r="F93" s="8"/>
      <c r="G93" s="1" t="str">
        <f>VLOOKUP(A:A,[1]TDSheet!$A:$G,7,0)</f>
        <v>выв1405,</v>
      </c>
      <c r="H93" s="1">
        <f>VLOOKUP(A:A,[1]TDSheet!$A:$H,8,0)</f>
        <v>0</v>
      </c>
      <c r="I93" s="1" t="e">
        <f>VLOOKUP(A:A,[1]TDSheet!$A:$I,9,0)</f>
        <v>#N/A</v>
      </c>
      <c r="J93" s="13">
        <v>0</v>
      </c>
      <c r="K93" s="13">
        <f t="shared" si="17"/>
        <v>0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VLOOKUP(A:A,[1]TDSheet!$A:$O,15,0)</f>
        <v>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5"/>
      <c r="W93" s="13">
        <f t="shared" si="18"/>
        <v>0</v>
      </c>
      <c r="X93" s="15"/>
      <c r="Y93" s="16" t="e">
        <f t="shared" si="19"/>
        <v>#DIV/0!</v>
      </c>
      <c r="Z93" s="13" t="e">
        <f t="shared" si="20"/>
        <v>#DIV/0!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0</v>
      </c>
      <c r="AF93" s="13">
        <f>VLOOKUP(A:A,[1]TDSheet!$A:$AF,32,0)</f>
        <v>0</v>
      </c>
      <c r="AG93" s="13">
        <f>VLOOKUP(A:A,[1]TDSheet!$A:$AG,33,0)</f>
        <v>0</v>
      </c>
      <c r="AH93" s="13">
        <v>0</v>
      </c>
      <c r="AI93" s="13">
        <f>VLOOKUP(A:A,[1]TDSheet!$A:$AI,35,0)</f>
        <v>0</v>
      </c>
      <c r="AJ93" s="13">
        <f t="shared" si="21"/>
        <v>0</v>
      </c>
      <c r="AK93" s="13">
        <f t="shared" si="22"/>
        <v>0</v>
      </c>
      <c r="AL93" s="13"/>
      <c r="AM93" s="13"/>
      <c r="AN93" s="13"/>
    </row>
    <row r="94" spans="1:40" s="1" customFormat="1" ht="21.95" customHeight="1" outlineLevel="1" x14ac:dyDescent="0.2">
      <c r="A94" s="7" t="s">
        <v>97</v>
      </c>
      <c r="B94" s="7" t="s">
        <v>8</v>
      </c>
      <c r="C94" s="8">
        <v>94.509</v>
      </c>
      <c r="D94" s="8">
        <v>322.59500000000003</v>
      </c>
      <c r="E94" s="8">
        <v>230.303</v>
      </c>
      <c r="F94" s="8">
        <v>180.95</v>
      </c>
      <c r="G94" s="1" t="str">
        <f>VLOOKUP(A:A,[1]TDSheet!$A:$G,7,0)</f>
        <v>г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232.94</v>
      </c>
      <c r="K94" s="13">
        <f t="shared" si="17"/>
        <v>-2.6370000000000005</v>
      </c>
      <c r="L94" s="13">
        <f>VLOOKUP(A:A,[1]TDSheet!$A:$M,13,0)</f>
        <v>0</v>
      </c>
      <c r="M94" s="13">
        <f>VLOOKUP(A:A,[1]TDSheet!$A:$N,14,0)</f>
        <v>30</v>
      </c>
      <c r="N94" s="13">
        <f>VLOOKUP(A:A,[1]TDSheet!$A:$O,15,0)</f>
        <v>40</v>
      </c>
      <c r="O94" s="13">
        <f>VLOOKUP(A:A,[1]TDSheet!$A:$X,24,0)</f>
        <v>50</v>
      </c>
      <c r="P94" s="13"/>
      <c r="Q94" s="13"/>
      <c r="R94" s="13"/>
      <c r="S94" s="13"/>
      <c r="T94" s="13"/>
      <c r="U94" s="13"/>
      <c r="V94" s="15">
        <v>80</v>
      </c>
      <c r="W94" s="13">
        <f t="shared" si="18"/>
        <v>46.060600000000001</v>
      </c>
      <c r="X94" s="15">
        <v>50</v>
      </c>
      <c r="Y94" s="16">
        <f t="shared" si="19"/>
        <v>9.3561525468621767</v>
      </c>
      <c r="Z94" s="13">
        <f t="shared" si="20"/>
        <v>3.9285202537526644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50.213999999999999</v>
      </c>
      <c r="AF94" s="13">
        <f>VLOOKUP(A:A,[1]TDSheet!$A:$AF,32,0)</f>
        <v>44.646799999999999</v>
      </c>
      <c r="AG94" s="13">
        <f>VLOOKUP(A:A,[1]TDSheet!$A:$AG,33,0)</f>
        <v>45.200400000000002</v>
      </c>
      <c r="AH94" s="13">
        <f>VLOOKUP(A:A,[3]TDSheet!$A:$D,4,0)</f>
        <v>54.073999999999998</v>
      </c>
      <c r="AI94" s="13">
        <f>VLOOKUP(A:A,[1]TDSheet!$A:$AI,35,0)</f>
        <v>0</v>
      </c>
      <c r="AJ94" s="13">
        <f t="shared" si="21"/>
        <v>80</v>
      </c>
      <c r="AK94" s="13">
        <f t="shared" si="22"/>
        <v>50</v>
      </c>
      <c r="AL94" s="13"/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12</v>
      </c>
      <c r="C95" s="8">
        <v>43</v>
      </c>
      <c r="D95" s="8">
        <v>185</v>
      </c>
      <c r="E95" s="8">
        <v>126</v>
      </c>
      <c r="F95" s="8">
        <v>98</v>
      </c>
      <c r="G95" s="1">
        <f>VLOOKUP(A:A,[1]TDSheet!$A:$G,7,0)</f>
        <v>0</v>
      </c>
      <c r="H95" s="1">
        <f>VLOOKUP(A:A,[1]TDSheet!$A:$H,8,0)</f>
        <v>0.5</v>
      </c>
      <c r="I95" s="1" t="e">
        <f>VLOOKUP(A:A,[1]TDSheet!$A:$I,9,0)</f>
        <v>#N/A</v>
      </c>
      <c r="J95" s="13">
        <f>VLOOKUP(A:A,[2]TDSheet!$A:$F,6,0)</f>
        <v>148</v>
      </c>
      <c r="K95" s="13">
        <f t="shared" si="17"/>
        <v>-22</v>
      </c>
      <c r="L95" s="13">
        <f>VLOOKUP(A:A,[1]TDSheet!$A:$M,13,0)</f>
        <v>0</v>
      </c>
      <c r="M95" s="13">
        <f>VLOOKUP(A:A,[1]TDSheet!$A:$N,14,0)</f>
        <v>0</v>
      </c>
      <c r="N95" s="13">
        <f>VLOOKUP(A:A,[1]TDSheet!$A:$O,15,0)</f>
        <v>30</v>
      </c>
      <c r="O95" s="13">
        <f>VLOOKUP(A:A,[1]TDSheet!$A:$X,24,0)</f>
        <v>30</v>
      </c>
      <c r="P95" s="13"/>
      <c r="Q95" s="13"/>
      <c r="R95" s="13"/>
      <c r="S95" s="13"/>
      <c r="T95" s="13"/>
      <c r="U95" s="13"/>
      <c r="V95" s="15">
        <v>60</v>
      </c>
      <c r="W95" s="13">
        <f t="shared" si="18"/>
        <v>25.2</v>
      </c>
      <c r="X95" s="15">
        <v>20</v>
      </c>
      <c r="Y95" s="16">
        <f t="shared" si="19"/>
        <v>9.4444444444444446</v>
      </c>
      <c r="Z95" s="13">
        <f t="shared" si="20"/>
        <v>3.8888888888888888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22.6</v>
      </c>
      <c r="AF95" s="13">
        <f>VLOOKUP(A:A,[1]TDSheet!$A:$AF,32,0)</f>
        <v>23.2</v>
      </c>
      <c r="AG95" s="13">
        <f>VLOOKUP(A:A,[1]TDSheet!$A:$AG,33,0)</f>
        <v>25.8</v>
      </c>
      <c r="AH95" s="13">
        <f>VLOOKUP(A:A,[3]TDSheet!$A:$D,4,0)</f>
        <v>34</v>
      </c>
      <c r="AI95" s="13" t="e">
        <f>VLOOKUP(A:A,[1]TDSheet!$A:$AI,35,0)</f>
        <v>#N/A</v>
      </c>
      <c r="AJ95" s="13">
        <f t="shared" si="21"/>
        <v>30</v>
      </c>
      <c r="AK95" s="13">
        <f t="shared" si="22"/>
        <v>10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36.174999999999997</v>
      </c>
      <c r="D96" s="8">
        <v>38.593000000000004</v>
      </c>
      <c r="E96" s="8">
        <v>30.262</v>
      </c>
      <c r="F96" s="8">
        <v>38.720999999999997</v>
      </c>
      <c r="G96" s="1" t="str">
        <f>VLOOKUP(A:A,[1]TDSheet!$A:$G,7,0)</f>
        <v>нов1202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26.751999999999999</v>
      </c>
      <c r="K96" s="13">
        <f t="shared" si="17"/>
        <v>3.5100000000000016</v>
      </c>
      <c r="L96" s="13">
        <f>VLOOKUP(A:A,[1]TDSheet!$A:$M,13,0)</f>
        <v>0</v>
      </c>
      <c r="M96" s="13">
        <f>VLOOKUP(A:A,[1]TDSheet!$A:$N,14,0)</f>
        <v>20</v>
      </c>
      <c r="N96" s="13">
        <f>VLOOKUP(A:A,[1]TDSheet!$A:$O,15,0)</f>
        <v>0</v>
      </c>
      <c r="O96" s="13">
        <f>VLOOKUP(A:A,[1]TDSheet!$A:$X,24,0)</f>
        <v>0</v>
      </c>
      <c r="P96" s="13"/>
      <c r="Q96" s="13"/>
      <c r="R96" s="13"/>
      <c r="S96" s="13"/>
      <c r="T96" s="13"/>
      <c r="U96" s="13"/>
      <c r="V96" s="15"/>
      <c r="W96" s="13">
        <f t="shared" si="18"/>
        <v>6.0524000000000004</v>
      </c>
      <c r="X96" s="15"/>
      <c r="Y96" s="16">
        <f t="shared" si="19"/>
        <v>9.7021016456281792</v>
      </c>
      <c r="Z96" s="13">
        <f t="shared" si="20"/>
        <v>6.3976273874826504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1.8062</v>
      </c>
      <c r="AF96" s="13">
        <f>VLOOKUP(A:A,[1]TDSheet!$A:$AF,32,0)</f>
        <v>5.0570000000000004</v>
      </c>
      <c r="AG96" s="13">
        <f>VLOOKUP(A:A,[1]TDSheet!$A:$AG,33,0)</f>
        <v>5.4613999999999994</v>
      </c>
      <c r="AH96" s="13">
        <f>VLOOKUP(A:A,[3]TDSheet!$A:$D,4,0)</f>
        <v>4.4980000000000002</v>
      </c>
      <c r="AI96" s="13">
        <f>VLOOKUP(A:A,[1]TDSheet!$A:$AI,35,0)</f>
        <v>0</v>
      </c>
      <c r="AJ96" s="13">
        <f t="shared" si="21"/>
        <v>0</v>
      </c>
      <c r="AK96" s="13">
        <f t="shared" si="22"/>
        <v>0</v>
      </c>
      <c r="AL96" s="13"/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494</v>
      </c>
      <c r="D97" s="8">
        <v>1577</v>
      </c>
      <c r="E97" s="8">
        <v>1304</v>
      </c>
      <c r="F97" s="8">
        <v>735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1327</v>
      </c>
      <c r="K97" s="13">
        <f t="shared" si="17"/>
        <v>-23</v>
      </c>
      <c r="L97" s="13">
        <f>VLOOKUP(A:A,[1]TDSheet!$A:$M,13,0)</f>
        <v>0</v>
      </c>
      <c r="M97" s="13">
        <f>VLOOKUP(A:A,[1]TDSheet!$A:$N,14,0)</f>
        <v>250</v>
      </c>
      <c r="N97" s="13">
        <f>VLOOKUP(A:A,[1]TDSheet!$A:$O,15,0)</f>
        <v>230</v>
      </c>
      <c r="O97" s="13">
        <f>VLOOKUP(A:A,[1]TDSheet!$A:$X,24,0)</f>
        <v>500</v>
      </c>
      <c r="P97" s="13"/>
      <c r="Q97" s="13"/>
      <c r="R97" s="13"/>
      <c r="S97" s="13"/>
      <c r="T97" s="13"/>
      <c r="U97" s="13"/>
      <c r="V97" s="15">
        <v>300</v>
      </c>
      <c r="W97" s="13">
        <f t="shared" si="18"/>
        <v>260.8</v>
      </c>
      <c r="X97" s="15">
        <v>280</v>
      </c>
      <c r="Y97" s="16">
        <f t="shared" si="19"/>
        <v>8.7998466257668699</v>
      </c>
      <c r="Z97" s="13">
        <f t="shared" si="20"/>
        <v>2.8182515337423313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289.39999999999998</v>
      </c>
      <c r="AF97" s="13">
        <f>VLOOKUP(A:A,[1]TDSheet!$A:$AF,32,0)</f>
        <v>267.39999999999998</v>
      </c>
      <c r="AG97" s="13">
        <f>VLOOKUP(A:A,[1]TDSheet!$A:$AG,33,0)</f>
        <v>255.8</v>
      </c>
      <c r="AH97" s="13">
        <f>VLOOKUP(A:A,[3]TDSheet!$A:$D,4,0)</f>
        <v>253</v>
      </c>
      <c r="AI97" s="13" t="e">
        <f>VLOOKUP(A:A,[1]TDSheet!$A:$AI,35,0)</f>
        <v>#N/A</v>
      </c>
      <c r="AJ97" s="13">
        <f t="shared" si="21"/>
        <v>90</v>
      </c>
      <c r="AK97" s="13">
        <f t="shared" si="22"/>
        <v>84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323</v>
      </c>
      <c r="D98" s="8">
        <v>964</v>
      </c>
      <c r="E98" s="8">
        <v>806</v>
      </c>
      <c r="F98" s="8">
        <v>473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814</v>
      </c>
      <c r="K98" s="13">
        <f t="shared" si="17"/>
        <v>-8</v>
      </c>
      <c r="L98" s="13">
        <f>VLOOKUP(A:A,[1]TDSheet!$A:$M,13,0)</f>
        <v>0</v>
      </c>
      <c r="M98" s="13">
        <f>VLOOKUP(A:A,[1]TDSheet!$A:$N,14,0)</f>
        <v>120</v>
      </c>
      <c r="N98" s="13">
        <f>VLOOKUP(A:A,[1]TDSheet!$A:$O,15,0)</f>
        <v>120</v>
      </c>
      <c r="O98" s="13">
        <f>VLOOKUP(A:A,[1]TDSheet!$A:$X,24,0)</f>
        <v>250</v>
      </c>
      <c r="P98" s="13"/>
      <c r="Q98" s="13"/>
      <c r="R98" s="13"/>
      <c r="S98" s="13"/>
      <c r="T98" s="13"/>
      <c r="U98" s="13"/>
      <c r="V98" s="15">
        <v>250</v>
      </c>
      <c r="W98" s="13">
        <f t="shared" si="18"/>
        <v>161.19999999999999</v>
      </c>
      <c r="X98" s="15">
        <v>200</v>
      </c>
      <c r="Y98" s="16">
        <f t="shared" si="19"/>
        <v>8.7655086848635246</v>
      </c>
      <c r="Z98" s="13">
        <f t="shared" si="20"/>
        <v>2.93424317617866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167.4</v>
      </c>
      <c r="AF98" s="13">
        <f>VLOOKUP(A:A,[1]TDSheet!$A:$AF,32,0)</f>
        <v>165</v>
      </c>
      <c r="AG98" s="13">
        <f>VLOOKUP(A:A,[1]TDSheet!$A:$AG,33,0)</f>
        <v>154.6</v>
      </c>
      <c r="AH98" s="13">
        <f>VLOOKUP(A:A,[3]TDSheet!$A:$D,4,0)</f>
        <v>185</v>
      </c>
      <c r="AI98" s="13" t="e">
        <f>VLOOKUP(A:A,[1]TDSheet!$A:$AI,35,0)</f>
        <v>#N/A</v>
      </c>
      <c r="AJ98" s="13">
        <f t="shared" si="21"/>
        <v>75</v>
      </c>
      <c r="AK98" s="13">
        <f t="shared" si="22"/>
        <v>60</v>
      </c>
      <c r="AL98" s="13"/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12</v>
      </c>
      <c r="C99" s="8">
        <v>425</v>
      </c>
      <c r="D99" s="8">
        <v>1377</v>
      </c>
      <c r="E99" s="8">
        <v>1082</v>
      </c>
      <c r="F99" s="8">
        <v>700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1098</v>
      </c>
      <c r="K99" s="13">
        <f t="shared" si="17"/>
        <v>-16</v>
      </c>
      <c r="L99" s="13">
        <f>VLOOKUP(A:A,[1]TDSheet!$A:$M,13,0)</f>
        <v>0</v>
      </c>
      <c r="M99" s="13">
        <f>VLOOKUP(A:A,[1]TDSheet!$A:$N,14,0)</f>
        <v>220</v>
      </c>
      <c r="N99" s="13">
        <f>VLOOKUP(A:A,[1]TDSheet!$A:$O,15,0)</f>
        <v>220</v>
      </c>
      <c r="O99" s="13">
        <f>VLOOKUP(A:A,[1]TDSheet!$A:$X,24,0)</f>
        <v>350</v>
      </c>
      <c r="P99" s="13"/>
      <c r="Q99" s="13"/>
      <c r="R99" s="13"/>
      <c r="S99" s="13"/>
      <c r="T99" s="13"/>
      <c r="U99" s="13"/>
      <c r="V99" s="15">
        <v>180</v>
      </c>
      <c r="W99" s="13">
        <f t="shared" si="18"/>
        <v>210.4</v>
      </c>
      <c r="X99" s="15">
        <v>200</v>
      </c>
      <c r="Y99" s="16">
        <f t="shared" si="19"/>
        <v>8.8878326996197714</v>
      </c>
      <c r="Z99" s="13">
        <f t="shared" si="20"/>
        <v>3.3269961977186311</v>
      </c>
      <c r="AA99" s="13"/>
      <c r="AB99" s="13"/>
      <c r="AC99" s="13"/>
      <c r="AD99" s="13">
        <f>VLOOKUP(A:A,[1]TDSheet!$A:$AD,30,0)</f>
        <v>30</v>
      </c>
      <c r="AE99" s="13">
        <f>VLOOKUP(A:A,[1]TDSheet!$A:$AE,31,0)</f>
        <v>228</v>
      </c>
      <c r="AF99" s="13">
        <f>VLOOKUP(A:A,[1]TDSheet!$A:$AF,32,0)</f>
        <v>230.2</v>
      </c>
      <c r="AG99" s="13">
        <f>VLOOKUP(A:A,[1]TDSheet!$A:$AG,33,0)</f>
        <v>216.8</v>
      </c>
      <c r="AH99" s="13">
        <f>VLOOKUP(A:A,[3]TDSheet!$A:$D,4,0)</f>
        <v>174</v>
      </c>
      <c r="AI99" s="13" t="e">
        <f>VLOOKUP(A:A,[1]TDSheet!$A:$AI,35,0)</f>
        <v>#N/A</v>
      </c>
      <c r="AJ99" s="13">
        <f t="shared" si="21"/>
        <v>54</v>
      </c>
      <c r="AK99" s="13">
        <f t="shared" si="22"/>
        <v>60</v>
      </c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273</v>
      </c>
      <c r="D100" s="8">
        <v>953</v>
      </c>
      <c r="E100" s="8">
        <v>730</v>
      </c>
      <c r="F100" s="8">
        <v>484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741</v>
      </c>
      <c r="K100" s="13">
        <f t="shared" si="17"/>
        <v>-11</v>
      </c>
      <c r="L100" s="13">
        <f>VLOOKUP(A:A,[1]TDSheet!$A:$M,13,0)</f>
        <v>0</v>
      </c>
      <c r="M100" s="13">
        <f>VLOOKUP(A:A,[1]TDSheet!$A:$N,14,0)</f>
        <v>100</v>
      </c>
      <c r="N100" s="13">
        <f>VLOOKUP(A:A,[1]TDSheet!$A:$O,15,0)</f>
        <v>100</v>
      </c>
      <c r="O100" s="13">
        <f>VLOOKUP(A:A,[1]TDSheet!$A:$X,24,0)</f>
        <v>300</v>
      </c>
      <c r="P100" s="13"/>
      <c r="Q100" s="13"/>
      <c r="R100" s="13"/>
      <c r="S100" s="13"/>
      <c r="T100" s="13"/>
      <c r="U100" s="13"/>
      <c r="V100" s="15">
        <v>180</v>
      </c>
      <c r="W100" s="13">
        <f t="shared" si="18"/>
        <v>146</v>
      </c>
      <c r="X100" s="15">
        <v>160</v>
      </c>
      <c r="Y100" s="16">
        <f t="shared" si="19"/>
        <v>9.0684931506849313</v>
      </c>
      <c r="Z100" s="13">
        <f t="shared" si="20"/>
        <v>3.3150684931506849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151</v>
      </c>
      <c r="AF100" s="13">
        <f>VLOOKUP(A:A,[1]TDSheet!$A:$AF,32,0)</f>
        <v>157.6</v>
      </c>
      <c r="AG100" s="13">
        <f>VLOOKUP(A:A,[1]TDSheet!$A:$AG,33,0)</f>
        <v>148.19999999999999</v>
      </c>
      <c r="AH100" s="13">
        <f>VLOOKUP(A:A,[3]TDSheet!$A:$D,4,0)</f>
        <v>161</v>
      </c>
      <c r="AI100" s="13" t="e">
        <f>VLOOKUP(A:A,[1]TDSheet!$A:$AI,35,0)</f>
        <v>#N/A</v>
      </c>
      <c r="AJ100" s="13">
        <f t="shared" si="21"/>
        <v>54</v>
      </c>
      <c r="AK100" s="13">
        <f t="shared" si="22"/>
        <v>48</v>
      </c>
      <c r="AL100" s="13"/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8</v>
      </c>
      <c r="C101" s="8">
        <v>8.0079999999999991</v>
      </c>
      <c r="D101" s="8"/>
      <c r="E101" s="8">
        <v>2.6789999999999998</v>
      </c>
      <c r="F101" s="8">
        <v>5.3289999999999997</v>
      </c>
      <c r="G101" s="1" t="str">
        <f>VLOOKUP(A:A,[1]TDSheet!$A:$G,7,0)</f>
        <v>н0801,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3.95</v>
      </c>
      <c r="K101" s="13">
        <f t="shared" si="17"/>
        <v>-1.2710000000000004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VLOOKUP(A:A,[1]TDSheet!$A:$O,15,0)</f>
        <v>0</v>
      </c>
      <c r="O101" s="13">
        <f>VLOOKUP(A:A,[1]TDSheet!$A:$X,24,0)</f>
        <v>10</v>
      </c>
      <c r="P101" s="13"/>
      <c r="Q101" s="13"/>
      <c r="R101" s="13"/>
      <c r="S101" s="13"/>
      <c r="T101" s="13"/>
      <c r="U101" s="13"/>
      <c r="V101" s="15"/>
      <c r="W101" s="13">
        <f t="shared" si="18"/>
        <v>0.53579999999999994</v>
      </c>
      <c r="X101" s="15"/>
      <c r="Y101" s="16">
        <f t="shared" si="19"/>
        <v>28.609555804404632</v>
      </c>
      <c r="Z101" s="13">
        <f t="shared" si="20"/>
        <v>9.9458753266144093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1.6282000000000001</v>
      </c>
      <c r="AF101" s="13">
        <f>VLOOKUP(A:A,[1]TDSheet!$A:$AF,32,0)</f>
        <v>1.6173999999999999</v>
      </c>
      <c r="AG101" s="13">
        <f>VLOOKUP(A:A,[1]TDSheet!$A:$AG,33,0)</f>
        <v>0.79239999999999999</v>
      </c>
      <c r="AH101" s="13">
        <v>0</v>
      </c>
      <c r="AI101" s="13" t="str">
        <f>VLOOKUP(A:A,[1]TDSheet!$A:$AI,35,0)</f>
        <v>зв груп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12</v>
      </c>
      <c r="C102" s="8"/>
      <c r="D102" s="8">
        <v>12</v>
      </c>
      <c r="E102" s="8">
        <v>0</v>
      </c>
      <c r="F102" s="8">
        <v>8</v>
      </c>
      <c r="G102" s="1" t="str">
        <f>VLOOKUP(A:A,[1]TDSheet!$A:$G,7,0)</f>
        <v>нов14,03</v>
      </c>
      <c r="H102" s="1">
        <f>VLOOKUP(A:A,[1]TDSheet!$A:$H,8,0)</f>
        <v>0.3</v>
      </c>
      <c r="I102" s="1" t="e">
        <f>VLOOKUP(A:A,[1]TDSheet!$A:$I,9,0)</f>
        <v>#N/A</v>
      </c>
      <c r="J102" s="13">
        <v>0</v>
      </c>
      <c r="K102" s="13">
        <f t="shared" si="17"/>
        <v>0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VLOOKUP(A:A,[1]TDSheet!$A:$O,15,0)</f>
        <v>0</v>
      </c>
      <c r="O102" s="13">
        <f>VLOOKUP(A:A,[1]TDSheet!$A:$X,24,0)</f>
        <v>10</v>
      </c>
      <c r="P102" s="13"/>
      <c r="Q102" s="13"/>
      <c r="R102" s="13"/>
      <c r="S102" s="13"/>
      <c r="T102" s="13"/>
      <c r="U102" s="13"/>
      <c r="V102" s="15"/>
      <c r="W102" s="13">
        <f t="shared" si="18"/>
        <v>0</v>
      </c>
      <c r="X102" s="15"/>
      <c r="Y102" s="16" t="e">
        <f t="shared" si="19"/>
        <v>#DIV/0!</v>
      </c>
      <c r="Z102" s="13" t="e">
        <f t="shared" si="20"/>
        <v>#DIV/0!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2</v>
      </c>
      <c r="AG102" s="13">
        <f>VLOOKUP(A:A,[1]TDSheet!$A:$AG,33,0)</f>
        <v>0.4</v>
      </c>
      <c r="AH102" s="13">
        <v>0</v>
      </c>
      <c r="AI102" s="13">
        <f>VLOOKUP(A:A,[1]TDSheet!$A:$AI,35,0)</f>
        <v>0</v>
      </c>
      <c r="AJ102" s="13">
        <f t="shared" si="21"/>
        <v>0</v>
      </c>
      <c r="AK102" s="13">
        <f t="shared" si="22"/>
        <v>0</v>
      </c>
      <c r="AL102" s="13"/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12</v>
      </c>
      <c r="C103" s="8"/>
      <c r="D103" s="8">
        <v>24</v>
      </c>
      <c r="E103" s="8">
        <v>11</v>
      </c>
      <c r="F103" s="8">
        <v>13</v>
      </c>
      <c r="G103" s="1" t="str">
        <f>VLOOKUP(A:A,[1]TDSheet!$A:$G,7,0)</f>
        <v>завод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15</v>
      </c>
      <c r="K103" s="13">
        <f t="shared" si="17"/>
        <v>-4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VLOOKUP(A:A,[1]TDSheet!$A:$O,15,0)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5"/>
      <c r="W103" s="13">
        <f t="shared" si="18"/>
        <v>2.2000000000000002</v>
      </c>
      <c r="X103" s="15"/>
      <c r="Y103" s="16">
        <f t="shared" si="19"/>
        <v>5.9090909090909083</v>
      </c>
      <c r="Z103" s="13">
        <f t="shared" si="20"/>
        <v>5.9090909090909083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3.4</v>
      </c>
      <c r="AF103" s="13">
        <f>VLOOKUP(A:A,[1]TDSheet!$A:$AF,32,0)</f>
        <v>1</v>
      </c>
      <c r="AG103" s="13">
        <f>VLOOKUP(A:A,[1]TDSheet!$A:$AG,33,0)</f>
        <v>0</v>
      </c>
      <c r="AH103" s="13">
        <f>VLOOKUP(A:A,[3]TDSheet!$A:$D,4,0)</f>
        <v>2</v>
      </c>
      <c r="AI103" s="13">
        <f>VLOOKUP(A:A,[1]TDSheet!$A:$AI,35,0)</f>
        <v>0</v>
      </c>
      <c r="AJ103" s="13">
        <f t="shared" si="21"/>
        <v>0</v>
      </c>
      <c r="AK103" s="13">
        <f t="shared" si="22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7</v>
      </c>
      <c r="D104" s="8">
        <v>546</v>
      </c>
      <c r="E104" s="8">
        <v>119</v>
      </c>
      <c r="F104" s="8">
        <v>428</v>
      </c>
      <c r="G104" s="1" t="str">
        <f>VLOOKUP(A:A,[1]TDSheet!$A:$G,7,0)</f>
        <v>нов1804,</v>
      </c>
      <c r="H104" s="1">
        <f>VLOOKUP(A:A,[1]TDSheet!$A:$H,8,0)</f>
        <v>0.12</v>
      </c>
      <c r="I104" s="1" t="e">
        <f>VLOOKUP(A:A,[1]TDSheet!$A:$I,9,0)</f>
        <v>#N/A</v>
      </c>
      <c r="J104" s="13">
        <f>VLOOKUP(A:A,[2]TDSheet!$A:$F,6,0)</f>
        <v>131</v>
      </c>
      <c r="K104" s="13">
        <f t="shared" si="17"/>
        <v>-12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VLOOKUP(A:A,[1]TDSheet!$A:$O,15,0)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5"/>
      <c r="W104" s="13">
        <f t="shared" si="18"/>
        <v>23.8</v>
      </c>
      <c r="X104" s="15"/>
      <c r="Y104" s="16">
        <f t="shared" si="19"/>
        <v>17.983193277310924</v>
      </c>
      <c r="Z104" s="13">
        <f t="shared" si="20"/>
        <v>17.983193277310924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20.6</v>
      </c>
      <c r="AF104" s="13">
        <f>VLOOKUP(A:A,[1]TDSheet!$A:$AF,32,0)</f>
        <v>24</v>
      </c>
      <c r="AG104" s="13">
        <f>VLOOKUP(A:A,[1]TDSheet!$A:$AG,33,0)</f>
        <v>19.399999999999999</v>
      </c>
      <c r="AH104" s="13">
        <f>VLOOKUP(A:A,[3]TDSheet!$A:$D,4,0)</f>
        <v>17</v>
      </c>
      <c r="AI104" s="13" t="str">
        <f>VLOOKUP(A:A,[1]TDSheet!$A:$AI,35,0)</f>
        <v>увел</v>
      </c>
      <c r="AJ104" s="13">
        <f t="shared" si="21"/>
        <v>0</v>
      </c>
      <c r="AK104" s="13">
        <f t="shared" si="22"/>
        <v>0</v>
      </c>
      <c r="AL104" s="13"/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12</v>
      </c>
      <c r="C105" s="8">
        <v>72</v>
      </c>
      <c r="D105" s="8">
        <v>452</v>
      </c>
      <c r="E105" s="8">
        <v>100</v>
      </c>
      <c r="F105" s="8">
        <v>420</v>
      </c>
      <c r="G105" s="1" t="str">
        <f>VLOOKUP(A:A,[1]TDSheet!$A:$G,7,0)</f>
        <v>нов0805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103</v>
      </c>
      <c r="K105" s="13">
        <f t="shared" si="17"/>
        <v>-3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VLOOKUP(A:A,[1]TDSheet!$A:$O,15,0)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5"/>
      <c r="W105" s="13">
        <f t="shared" si="18"/>
        <v>20</v>
      </c>
      <c r="X105" s="15"/>
      <c r="Y105" s="16">
        <f t="shared" si="19"/>
        <v>21</v>
      </c>
      <c r="Z105" s="13">
        <f t="shared" si="20"/>
        <v>21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18.2</v>
      </c>
      <c r="AF105" s="13">
        <f>VLOOKUP(A:A,[1]TDSheet!$A:$AF,32,0)</f>
        <v>13.2</v>
      </c>
      <c r="AG105" s="13">
        <f>VLOOKUP(A:A,[1]TDSheet!$A:$AG,33,0)</f>
        <v>22</v>
      </c>
      <c r="AH105" s="13">
        <f>VLOOKUP(A:A,[3]TDSheet!$A:$D,4,0)</f>
        <v>20</v>
      </c>
      <c r="AI105" s="13" t="str">
        <f>VLOOKUP(A:A,[1]TDSheet!$A:$AI,35,0)</f>
        <v>увел</v>
      </c>
      <c r="AJ105" s="13">
        <f t="shared" si="21"/>
        <v>0</v>
      </c>
      <c r="AK105" s="13">
        <f t="shared" si="22"/>
        <v>0</v>
      </c>
      <c r="AL105" s="13"/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4</v>
      </c>
      <c r="D106" s="8">
        <v>320</v>
      </c>
      <c r="E106" s="8">
        <v>97</v>
      </c>
      <c r="F106" s="8">
        <v>227</v>
      </c>
      <c r="G106" s="1" t="str">
        <f>VLOOKUP(A:A,[1]TDSheet!$A:$G,7,0)</f>
        <v>нов0805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98</v>
      </c>
      <c r="K106" s="13">
        <f t="shared" si="17"/>
        <v>-1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VLOOKUP(A:A,[1]TDSheet!$A:$O,15,0)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5"/>
      <c r="W106" s="13">
        <f t="shared" si="18"/>
        <v>19.399999999999999</v>
      </c>
      <c r="X106" s="15"/>
      <c r="Y106" s="16">
        <f t="shared" si="19"/>
        <v>11.701030927835053</v>
      </c>
      <c r="Z106" s="13">
        <f t="shared" si="20"/>
        <v>11.701030927835053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21.6</v>
      </c>
      <c r="AF106" s="13">
        <f>VLOOKUP(A:A,[1]TDSheet!$A:$AF,32,0)</f>
        <v>21.4</v>
      </c>
      <c r="AG106" s="13">
        <f>VLOOKUP(A:A,[1]TDSheet!$A:$AG,33,0)</f>
        <v>14.2</v>
      </c>
      <c r="AH106" s="13">
        <f>VLOOKUP(A:A,[3]TDSheet!$A:$D,4,0)</f>
        <v>13</v>
      </c>
      <c r="AI106" s="13" t="str">
        <f>VLOOKUP(A:A,[1]TDSheet!$A:$AI,35,0)</f>
        <v>увел</v>
      </c>
      <c r="AJ106" s="13">
        <f t="shared" si="21"/>
        <v>0</v>
      </c>
      <c r="AK106" s="13">
        <f t="shared" si="22"/>
        <v>0</v>
      </c>
      <c r="AL106" s="13"/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-1</v>
      </c>
      <c r="D107" s="8">
        <v>571</v>
      </c>
      <c r="E107" s="8">
        <v>199</v>
      </c>
      <c r="F107" s="8">
        <v>363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207</v>
      </c>
      <c r="K107" s="13">
        <f t="shared" si="17"/>
        <v>-8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VLOOKUP(A:A,[1]TDSheet!$A:$O,15,0)</f>
        <v>0</v>
      </c>
      <c r="O107" s="13">
        <f>VLOOKUP(A:A,[1]TDSheet!$A:$X,24,0)</f>
        <v>80</v>
      </c>
      <c r="P107" s="13"/>
      <c r="Q107" s="13"/>
      <c r="R107" s="13"/>
      <c r="S107" s="13"/>
      <c r="T107" s="13"/>
      <c r="U107" s="13"/>
      <c r="V107" s="15"/>
      <c r="W107" s="13">
        <f t="shared" si="18"/>
        <v>39.799999999999997</v>
      </c>
      <c r="X107" s="15"/>
      <c r="Y107" s="16">
        <f t="shared" si="19"/>
        <v>11.13065326633166</v>
      </c>
      <c r="Z107" s="13">
        <f t="shared" si="20"/>
        <v>9.1206030150753783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20.2</v>
      </c>
      <c r="AF107" s="13">
        <f>VLOOKUP(A:A,[1]TDSheet!$A:$AF,32,0)</f>
        <v>12.8</v>
      </c>
      <c r="AG107" s="13">
        <f>VLOOKUP(A:A,[1]TDSheet!$A:$AG,33,0)</f>
        <v>36</v>
      </c>
      <c r="AH107" s="13">
        <f>VLOOKUP(A:A,[3]TDSheet!$A:$D,4,0)</f>
        <v>37</v>
      </c>
      <c r="AI107" s="13" t="str">
        <f>VLOOKUP(A:A,[1]TDSheet!$A:$AI,35,0)</f>
        <v>увел</v>
      </c>
      <c r="AJ107" s="13">
        <f t="shared" si="21"/>
        <v>0</v>
      </c>
      <c r="AK107" s="13">
        <f t="shared" si="22"/>
        <v>0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/>
      <c r="D108" s="8">
        <v>604</v>
      </c>
      <c r="E108" s="8">
        <v>238</v>
      </c>
      <c r="F108" s="8">
        <v>360</v>
      </c>
      <c r="G108" s="1" t="str">
        <f>VLOOKUP(A:A,[1]TDSheet!$A:$G,7,0)</f>
        <v>нв1405,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247</v>
      </c>
      <c r="K108" s="13">
        <f t="shared" si="17"/>
        <v>-9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VLOOKUP(A:A,[1]TDSheet!$A:$O,15,0)</f>
        <v>0</v>
      </c>
      <c r="O108" s="13">
        <f>VLOOKUP(A:A,[1]TDSheet!$A:$X,24,0)</f>
        <v>80</v>
      </c>
      <c r="P108" s="13"/>
      <c r="Q108" s="13"/>
      <c r="R108" s="13"/>
      <c r="S108" s="13"/>
      <c r="T108" s="13"/>
      <c r="U108" s="13"/>
      <c r="V108" s="15"/>
      <c r="W108" s="13">
        <f t="shared" si="18"/>
        <v>47.6</v>
      </c>
      <c r="X108" s="15"/>
      <c r="Y108" s="16">
        <f t="shared" si="19"/>
        <v>9.2436974789915958</v>
      </c>
      <c r="Z108" s="13">
        <f t="shared" si="20"/>
        <v>7.5630252100840334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6.2</v>
      </c>
      <c r="AF108" s="13">
        <f>VLOOKUP(A:A,[1]TDSheet!$A:$AF,32,0)</f>
        <v>17.8</v>
      </c>
      <c r="AG108" s="13">
        <f>VLOOKUP(A:A,[1]TDSheet!$A:$AG,33,0)</f>
        <v>33.200000000000003</v>
      </c>
      <c r="AH108" s="13">
        <f>VLOOKUP(A:A,[3]TDSheet!$A:$D,4,0)</f>
        <v>45</v>
      </c>
      <c r="AI108" s="13" t="str">
        <f>VLOOKUP(A:A,[1]TDSheet!$A:$AI,35,0)</f>
        <v>увел</v>
      </c>
      <c r="AJ108" s="13">
        <f t="shared" si="21"/>
        <v>0</v>
      </c>
      <c r="AK108" s="13">
        <f t="shared" si="22"/>
        <v>0</v>
      </c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-2</v>
      </c>
      <c r="D109" s="8">
        <v>567</v>
      </c>
      <c r="E109" s="8">
        <v>167</v>
      </c>
      <c r="F109" s="8">
        <v>394</v>
      </c>
      <c r="G109" s="1" t="str">
        <f>VLOOKUP(A:A,[1]TDSheet!$A:$G,7,0)</f>
        <v>нв1405,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171</v>
      </c>
      <c r="K109" s="13">
        <f t="shared" si="17"/>
        <v>-4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5"/>
      <c r="W109" s="13">
        <f t="shared" si="18"/>
        <v>33.4</v>
      </c>
      <c r="X109" s="15"/>
      <c r="Y109" s="16">
        <f t="shared" si="19"/>
        <v>11.796407185628743</v>
      </c>
      <c r="Z109" s="13">
        <f t="shared" si="20"/>
        <v>11.796407185628743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19.8</v>
      </c>
      <c r="AF109" s="13">
        <f>VLOOKUP(A:A,[1]TDSheet!$A:$AF,32,0)</f>
        <v>12.8</v>
      </c>
      <c r="AG109" s="13">
        <f>VLOOKUP(A:A,[1]TDSheet!$A:$AG,33,0)</f>
        <v>33.4</v>
      </c>
      <c r="AH109" s="13">
        <f>VLOOKUP(A:A,[3]TDSheet!$A:$D,4,0)</f>
        <v>35</v>
      </c>
      <c r="AI109" s="13" t="str">
        <f>VLOOKUP(A:A,[1]TDSheet!$A:$AI,35,0)</f>
        <v>увел</v>
      </c>
      <c r="AJ109" s="13">
        <f t="shared" si="21"/>
        <v>0</v>
      </c>
      <c r="AK109" s="13">
        <f t="shared" si="22"/>
        <v>0</v>
      </c>
      <c r="AL109" s="13"/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12</v>
      </c>
      <c r="C110" s="8">
        <v>103</v>
      </c>
      <c r="D110" s="8">
        <v>565</v>
      </c>
      <c r="E110" s="8">
        <v>171</v>
      </c>
      <c r="F110" s="8">
        <v>493</v>
      </c>
      <c r="G110" s="1" t="str">
        <f>VLOOKUP(A:A,[1]TDSheet!$A:$G,7,0)</f>
        <v>нв1405,</v>
      </c>
      <c r="H110" s="1">
        <f>VLOOKUP(A:A,[1]TDSheet!$A:$H,8,0)</f>
        <v>5.5E-2</v>
      </c>
      <c r="I110" s="1" t="e">
        <f>VLOOKUP(A:A,[1]TDSheet!$A:$I,9,0)</f>
        <v>#N/A</v>
      </c>
      <c r="J110" s="13">
        <f>VLOOKUP(A:A,[2]TDSheet!$A:$F,6,0)</f>
        <v>174</v>
      </c>
      <c r="K110" s="13">
        <f t="shared" si="17"/>
        <v>-3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5"/>
      <c r="W110" s="13">
        <f t="shared" si="18"/>
        <v>34.200000000000003</v>
      </c>
      <c r="X110" s="15"/>
      <c r="Y110" s="16">
        <f t="shared" si="19"/>
        <v>14.415204678362572</v>
      </c>
      <c r="Z110" s="13">
        <f t="shared" si="20"/>
        <v>14.415204678362572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39.4</v>
      </c>
      <c r="AF110" s="13">
        <f>VLOOKUP(A:A,[1]TDSheet!$A:$AF,32,0)</f>
        <v>38.200000000000003</v>
      </c>
      <c r="AG110" s="13">
        <f>VLOOKUP(A:A,[1]TDSheet!$A:$AG,33,0)</f>
        <v>38.4</v>
      </c>
      <c r="AH110" s="13">
        <f>VLOOKUP(A:A,[3]TDSheet!$A:$D,4,0)</f>
        <v>20</v>
      </c>
      <c r="AI110" s="13" t="str">
        <f>VLOOKUP(A:A,[1]TDSheet!$A:$AI,35,0)</f>
        <v>увел</v>
      </c>
      <c r="AJ110" s="13">
        <f t="shared" si="21"/>
        <v>0</v>
      </c>
      <c r="AK110" s="13">
        <f t="shared" si="22"/>
        <v>0</v>
      </c>
      <c r="AL110" s="13"/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12</v>
      </c>
      <c r="C111" s="8">
        <v>4</v>
      </c>
      <c r="D111" s="8">
        <v>637</v>
      </c>
      <c r="E111" s="8">
        <v>185</v>
      </c>
      <c r="F111" s="8">
        <v>454</v>
      </c>
      <c r="G111" s="1" t="str">
        <f>VLOOKUP(A:A,[1]TDSheet!$A:$G,7,0)</f>
        <v>нв1405,</v>
      </c>
      <c r="H111" s="1">
        <f>VLOOKUP(A:A,[1]TDSheet!$A:$H,8,0)</f>
        <v>5.5E-2</v>
      </c>
      <c r="I111" s="1" t="e">
        <f>VLOOKUP(A:A,[1]TDSheet!$A:$I,9,0)</f>
        <v>#N/A</v>
      </c>
      <c r="J111" s="13">
        <f>VLOOKUP(A:A,[2]TDSheet!$A:$F,6,0)</f>
        <v>187</v>
      </c>
      <c r="K111" s="13">
        <f t="shared" si="17"/>
        <v>-2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VLOOKUP(A:A,[1]TDSheet!$A:$O,15,0)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5"/>
      <c r="W111" s="13">
        <f t="shared" si="18"/>
        <v>37</v>
      </c>
      <c r="X111" s="15"/>
      <c r="Y111" s="16">
        <f t="shared" si="19"/>
        <v>12.27027027027027</v>
      </c>
      <c r="Z111" s="13">
        <f t="shared" si="20"/>
        <v>12.27027027027027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32.200000000000003</v>
      </c>
      <c r="AF111" s="13">
        <f>VLOOKUP(A:A,[1]TDSheet!$A:$AF,32,0)</f>
        <v>31.6</v>
      </c>
      <c r="AG111" s="13">
        <f>VLOOKUP(A:A,[1]TDSheet!$A:$AG,33,0)</f>
        <v>43.6</v>
      </c>
      <c r="AH111" s="13">
        <f>VLOOKUP(A:A,[3]TDSheet!$A:$D,4,0)</f>
        <v>25</v>
      </c>
      <c r="AI111" s="13" t="str">
        <f>VLOOKUP(A:A,[1]TDSheet!$A:$AI,35,0)</f>
        <v>увел</v>
      </c>
      <c r="AJ111" s="13">
        <f t="shared" si="21"/>
        <v>0</v>
      </c>
      <c r="AK111" s="13">
        <f t="shared" si="22"/>
        <v>0</v>
      </c>
      <c r="AL111" s="13"/>
      <c r="AM111" s="13"/>
      <c r="AN111" s="13"/>
    </row>
    <row r="112" spans="1:40" s="1" customFormat="1" ht="21.95" customHeight="1" outlineLevel="1" x14ac:dyDescent="0.2">
      <c r="A112" s="7" t="s">
        <v>115</v>
      </c>
      <c r="B112" s="7" t="s">
        <v>12</v>
      </c>
      <c r="C112" s="8">
        <v>108</v>
      </c>
      <c r="D112" s="8">
        <v>703</v>
      </c>
      <c r="E112" s="17">
        <v>499</v>
      </c>
      <c r="F112" s="17">
        <v>312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511</v>
      </c>
      <c r="K112" s="13">
        <f t="shared" si="17"/>
        <v>-12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5"/>
      <c r="W112" s="13">
        <f t="shared" si="18"/>
        <v>99.8</v>
      </c>
      <c r="X112" s="15"/>
      <c r="Y112" s="16">
        <f t="shared" si="19"/>
        <v>3.1262525050100201</v>
      </c>
      <c r="Z112" s="13">
        <f t="shared" si="20"/>
        <v>3.1262525050100201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114.2</v>
      </c>
      <c r="AF112" s="13">
        <f>VLOOKUP(A:A,[1]TDSheet!$A:$AF,32,0)</f>
        <v>125.2</v>
      </c>
      <c r="AG112" s="13">
        <f>VLOOKUP(A:A,[1]TDSheet!$A:$AG,33,0)</f>
        <v>126.2</v>
      </c>
      <c r="AH112" s="13">
        <f>VLOOKUP(A:A,[3]TDSheet!$A:$D,4,0)</f>
        <v>74</v>
      </c>
      <c r="AI112" s="13" t="e">
        <f>VLOOKUP(A:A,[1]TDSheet!$A:$AI,35,0)</f>
        <v>#N/A</v>
      </c>
      <c r="AJ112" s="13">
        <f t="shared" si="21"/>
        <v>0</v>
      </c>
      <c r="AK112" s="13">
        <f t="shared" si="22"/>
        <v>0</v>
      </c>
      <c r="AL112" s="13"/>
      <c r="AM112" s="13"/>
      <c r="AN112" s="13"/>
    </row>
    <row r="113" spans="1:40" s="1" customFormat="1" ht="21.95" customHeight="1" outlineLevel="1" x14ac:dyDescent="0.2">
      <c r="A113" s="7" t="s">
        <v>116</v>
      </c>
      <c r="B113" s="7" t="s">
        <v>12</v>
      </c>
      <c r="C113" s="8">
        <v>681</v>
      </c>
      <c r="D113" s="8">
        <v>1573</v>
      </c>
      <c r="E113" s="17">
        <v>2235</v>
      </c>
      <c r="F113" s="17">
        <v>-34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2307</v>
      </c>
      <c r="K113" s="13">
        <f t="shared" si="17"/>
        <v>-72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5"/>
      <c r="W113" s="13">
        <f t="shared" si="18"/>
        <v>447</v>
      </c>
      <c r="X113" s="15"/>
      <c r="Y113" s="16">
        <f t="shared" si="19"/>
        <v>-7.6062639821029079E-2</v>
      </c>
      <c r="Z113" s="13">
        <f t="shared" si="20"/>
        <v>-7.6062639821029079E-2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432</v>
      </c>
      <c r="AF113" s="13">
        <f>VLOOKUP(A:A,[1]TDSheet!$A:$AF,32,0)</f>
        <v>465</v>
      </c>
      <c r="AG113" s="13">
        <f>VLOOKUP(A:A,[1]TDSheet!$A:$AG,33,0)</f>
        <v>482</v>
      </c>
      <c r="AH113" s="13">
        <f>VLOOKUP(A:A,[3]TDSheet!$A:$D,4,0)</f>
        <v>365</v>
      </c>
      <c r="AI113" s="13" t="e">
        <f>VLOOKUP(A:A,[1]TDSheet!$A:$AI,35,0)</f>
        <v>#N/A</v>
      </c>
      <c r="AJ113" s="13">
        <f t="shared" si="21"/>
        <v>0</v>
      </c>
      <c r="AK113" s="13">
        <f t="shared" si="22"/>
        <v>0</v>
      </c>
      <c r="AL113" s="13"/>
      <c r="AM113" s="13"/>
      <c r="AN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2025-06-27T10:08:45Z</dcterms:modified>
</cp:coreProperties>
</file>