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E1E718-F5F0-4379-82CE-5908CB26A6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Z496" i="2"/>
  <c r="Y496" i="2"/>
  <c r="BN496" i="2" s="1"/>
  <c r="X494" i="2"/>
  <c r="X493" i="2"/>
  <c r="BO492" i="2"/>
  <c r="BM492" i="2"/>
  <c r="Z492" i="2"/>
  <c r="Y492" i="2"/>
  <c r="BP492" i="2" s="1"/>
  <c r="BO491" i="2"/>
  <c r="BM491" i="2"/>
  <c r="Y491" i="2"/>
  <c r="BP491" i="2" s="1"/>
  <c r="BO490" i="2"/>
  <c r="BM490" i="2"/>
  <c r="Y490" i="2"/>
  <c r="BP490" i="2" s="1"/>
  <c r="BO489" i="2"/>
  <c r="BM489" i="2"/>
  <c r="Z489" i="2"/>
  <c r="Y489" i="2"/>
  <c r="X487" i="2"/>
  <c r="X486" i="2"/>
  <c r="BO485" i="2"/>
  <c r="BM485" i="2"/>
  <c r="Y485" i="2"/>
  <c r="Z485" i="2" s="1"/>
  <c r="BO484" i="2"/>
  <c r="BM484" i="2"/>
  <c r="Y484" i="2"/>
  <c r="BN484" i="2" s="1"/>
  <c r="BO483" i="2"/>
  <c r="BM483" i="2"/>
  <c r="Y483" i="2"/>
  <c r="BP483" i="2" s="1"/>
  <c r="BO482" i="2"/>
  <c r="BM482" i="2"/>
  <c r="Y482" i="2"/>
  <c r="X478" i="2"/>
  <c r="X477" i="2"/>
  <c r="BO476" i="2"/>
  <c r="BM476" i="2"/>
  <c r="Y476" i="2"/>
  <c r="Z476" i="2" s="1"/>
  <c r="P476" i="2"/>
  <c r="BO475" i="2"/>
  <c r="BM475" i="2"/>
  <c r="Y475" i="2"/>
  <c r="Z475" i="2" s="1"/>
  <c r="P475" i="2"/>
  <c r="BO474" i="2"/>
  <c r="BM474" i="2"/>
  <c r="Y474" i="2"/>
  <c r="BP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Z464" i="2"/>
  <c r="Y464" i="2"/>
  <c r="BN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N451" i="2"/>
  <c r="BM451" i="2"/>
  <c r="Z451" i="2"/>
  <c r="Y451" i="2"/>
  <c r="BP451" i="2" s="1"/>
  <c r="P451" i="2"/>
  <c r="BO450" i="2"/>
  <c r="BM450" i="2"/>
  <c r="Y450" i="2"/>
  <c r="BP450" i="2" s="1"/>
  <c r="BP449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BN434" i="2" s="1"/>
  <c r="P434" i="2"/>
  <c r="X431" i="2"/>
  <c r="X430" i="2"/>
  <c r="BO429" i="2"/>
  <c r="BM429" i="2"/>
  <c r="Y429" i="2"/>
  <c r="X528" i="2" s="1"/>
  <c r="P429" i="2"/>
  <c r="X426" i="2"/>
  <c r="X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Z421" i="2" s="1"/>
  <c r="P421" i="2"/>
  <c r="X419" i="2"/>
  <c r="X418" i="2"/>
  <c r="BO417" i="2"/>
  <c r="BM417" i="2"/>
  <c r="Y417" i="2"/>
  <c r="P417" i="2"/>
  <c r="BO416" i="2"/>
  <c r="BM416" i="2"/>
  <c r="Y416" i="2"/>
  <c r="W528" i="2" s="1"/>
  <c r="P416" i="2"/>
  <c r="X413" i="2"/>
  <c r="X412" i="2"/>
  <c r="BO411" i="2"/>
  <c r="BM411" i="2"/>
  <c r="Y411" i="2"/>
  <c r="BP411" i="2" s="1"/>
  <c r="P411" i="2"/>
  <c r="BO410" i="2"/>
  <c r="BM410" i="2"/>
  <c r="Y410" i="2"/>
  <c r="P410" i="2"/>
  <c r="X408" i="2"/>
  <c r="X407" i="2"/>
  <c r="BO406" i="2"/>
  <c r="BM406" i="2"/>
  <c r="Y406" i="2"/>
  <c r="BP406" i="2" s="1"/>
  <c r="P406" i="2"/>
  <c r="BO405" i="2"/>
  <c r="BM405" i="2"/>
  <c r="Y405" i="2"/>
  <c r="BN405" i="2" s="1"/>
  <c r="P405" i="2"/>
  <c r="BO404" i="2"/>
  <c r="BM404" i="2"/>
  <c r="Y404" i="2"/>
  <c r="P404" i="2"/>
  <c r="BP403" i="2"/>
  <c r="BO403" i="2"/>
  <c r="BN403" i="2"/>
  <c r="BM403" i="2"/>
  <c r="Z403" i="2"/>
  <c r="Y403" i="2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N399" i="2" s="1"/>
  <c r="P399" i="2"/>
  <c r="BO398" i="2"/>
  <c r="BM398" i="2"/>
  <c r="Y398" i="2"/>
  <c r="BN398" i="2" s="1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X384" i="2"/>
  <c r="X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BN375" i="2" s="1"/>
  <c r="P375" i="2"/>
  <c r="X372" i="2"/>
  <c r="X371" i="2"/>
  <c r="BO370" i="2"/>
  <c r="BM370" i="2"/>
  <c r="Y370" i="2"/>
  <c r="Y371" i="2" s="1"/>
  <c r="P370" i="2"/>
  <c r="X368" i="2"/>
  <c r="X367" i="2"/>
  <c r="BO366" i="2"/>
  <c r="BM366" i="2"/>
  <c r="Y366" i="2"/>
  <c r="P366" i="2"/>
  <c r="BO365" i="2"/>
  <c r="BM365" i="2"/>
  <c r="Y365" i="2"/>
  <c r="BP365" i="2" s="1"/>
  <c r="P365" i="2"/>
  <c r="X363" i="2"/>
  <c r="X362" i="2"/>
  <c r="BO361" i="2"/>
  <c r="BM361" i="2"/>
  <c r="Y361" i="2"/>
  <c r="BN361" i="2" s="1"/>
  <c r="P361" i="2"/>
  <c r="BO360" i="2"/>
  <c r="BM360" i="2"/>
  <c r="Y360" i="2"/>
  <c r="P360" i="2"/>
  <c r="X358" i="2"/>
  <c r="X357" i="2"/>
  <c r="BO356" i="2"/>
  <c r="BM356" i="2"/>
  <c r="Y356" i="2"/>
  <c r="BP356" i="2" s="1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Y346" i="2" s="1"/>
  <c r="P342" i="2"/>
  <c r="X339" i="2"/>
  <c r="X338" i="2"/>
  <c r="BO337" i="2"/>
  <c r="BM337" i="2"/>
  <c r="Z337" i="2"/>
  <c r="Y337" i="2"/>
  <c r="BN337" i="2" s="1"/>
  <c r="P337" i="2"/>
  <c r="BO336" i="2"/>
  <c r="BM336" i="2"/>
  <c r="Y336" i="2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Z322" i="2" s="1"/>
  <c r="P322" i="2"/>
  <c r="BO321" i="2"/>
  <c r="BM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Y314" i="2"/>
  <c r="BN314" i="2" s="1"/>
  <c r="P314" i="2"/>
  <c r="BO313" i="2"/>
  <c r="BM313" i="2"/>
  <c r="Y313" i="2"/>
  <c r="BP313" i="2" s="1"/>
  <c r="P313" i="2"/>
  <c r="X311" i="2"/>
  <c r="X310" i="2"/>
  <c r="BO309" i="2"/>
  <c r="BM309" i="2"/>
  <c r="Y309" i="2"/>
  <c r="P309" i="2"/>
  <c r="BP308" i="2"/>
  <c r="BO308" i="2"/>
  <c r="BN308" i="2"/>
  <c r="BM308" i="2"/>
  <c r="Z308" i="2"/>
  <c r="Y308" i="2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BP303" i="2" s="1"/>
  <c r="P303" i="2"/>
  <c r="X301" i="2"/>
  <c r="X300" i="2"/>
  <c r="BO299" i="2"/>
  <c r="BM299" i="2"/>
  <c r="Y299" i="2"/>
  <c r="Z299" i="2" s="1"/>
  <c r="P299" i="2"/>
  <c r="BO298" i="2"/>
  <c r="BM298" i="2"/>
  <c r="Y298" i="2"/>
  <c r="P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N295" i="2" s="1"/>
  <c r="P295" i="2"/>
  <c r="BO294" i="2"/>
  <c r="BM294" i="2"/>
  <c r="Y294" i="2"/>
  <c r="P294" i="2"/>
  <c r="X291" i="2"/>
  <c r="X290" i="2"/>
  <c r="BO289" i="2"/>
  <c r="BM289" i="2"/>
  <c r="Y289" i="2"/>
  <c r="Y291" i="2" s="1"/>
  <c r="P289" i="2"/>
  <c r="X286" i="2"/>
  <c r="X285" i="2"/>
  <c r="BO284" i="2"/>
  <c r="BM284" i="2"/>
  <c r="Y284" i="2"/>
  <c r="Y285" i="2" s="1"/>
  <c r="P284" i="2"/>
  <c r="X282" i="2"/>
  <c r="X281" i="2"/>
  <c r="BO280" i="2"/>
  <c r="BM280" i="2"/>
  <c r="Y280" i="2"/>
  <c r="BN280" i="2" s="1"/>
  <c r="P280" i="2"/>
  <c r="X277" i="2"/>
  <c r="X276" i="2"/>
  <c r="BO275" i="2"/>
  <c r="BM275" i="2"/>
  <c r="Y275" i="2"/>
  <c r="Z275" i="2" s="1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X270" i="2"/>
  <c r="X269" i="2"/>
  <c r="BO268" i="2"/>
  <c r="BM268" i="2"/>
  <c r="Y268" i="2"/>
  <c r="Z268" i="2" s="1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BN260" i="2" s="1"/>
  <c r="P260" i="2"/>
  <c r="BO259" i="2"/>
  <c r="BM259" i="2"/>
  <c r="Y259" i="2"/>
  <c r="P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P256" i="2"/>
  <c r="X253" i="2"/>
  <c r="X252" i="2"/>
  <c r="BO251" i="2"/>
  <c r="BM251" i="2"/>
  <c r="Y251" i="2"/>
  <c r="Z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Y239" i="2" s="1"/>
  <c r="P236" i="2"/>
  <c r="X234" i="2"/>
  <c r="X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Z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X218" i="2"/>
  <c r="X217" i="2"/>
  <c r="BO216" i="2"/>
  <c r="BM216" i="2"/>
  <c r="Y216" i="2"/>
  <c r="P216" i="2"/>
  <c r="BP215" i="2"/>
  <c r="BO215" i="2"/>
  <c r="BN215" i="2"/>
  <c r="BM215" i="2"/>
  <c r="Z215" i="2"/>
  <c r="Y215" i="2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N211" i="2"/>
  <c r="BM211" i="2"/>
  <c r="Z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Z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M201" i="2"/>
  <c r="Y201" i="2"/>
  <c r="BP201" i="2" s="1"/>
  <c r="P201" i="2"/>
  <c r="BO200" i="2"/>
  <c r="BM200" i="2"/>
  <c r="Y200" i="2"/>
  <c r="Z200" i="2" s="1"/>
  <c r="P200" i="2"/>
  <c r="BO199" i="2"/>
  <c r="BM199" i="2"/>
  <c r="Y199" i="2"/>
  <c r="P199" i="2"/>
  <c r="BO198" i="2"/>
  <c r="BM198" i="2"/>
  <c r="Y198" i="2"/>
  <c r="Z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Y183" i="2" s="1"/>
  <c r="P182" i="2"/>
  <c r="X180" i="2"/>
  <c r="X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Z166" i="2" s="1"/>
  <c r="P166" i="2"/>
  <c r="BO165" i="2"/>
  <c r="BM165" i="2"/>
  <c r="Y165" i="2"/>
  <c r="BN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Z152" i="2" s="1"/>
  <c r="P152" i="2"/>
  <c r="X150" i="2"/>
  <c r="X149" i="2"/>
  <c r="BO148" i="2"/>
  <c r="BM148" i="2"/>
  <c r="Y148" i="2"/>
  <c r="Y149" i="2" s="1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BP132" i="2" s="1"/>
  <c r="P132" i="2"/>
  <c r="X129" i="2"/>
  <c r="X128" i="2"/>
  <c r="BO127" i="2"/>
  <c r="BM127" i="2"/>
  <c r="Y127" i="2"/>
  <c r="BN127" i="2" s="1"/>
  <c r="P127" i="2"/>
  <c r="BP126" i="2"/>
  <c r="BO126" i="2"/>
  <c r="BN126" i="2"/>
  <c r="BM126" i="2"/>
  <c r="Z126" i="2"/>
  <c r="Y126" i="2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N120" i="2"/>
  <c r="BM120" i="2"/>
  <c r="Z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BP89" i="2" s="1"/>
  <c r="P89" i="2"/>
  <c r="X86" i="2"/>
  <c r="X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Z79" i="2" s="1"/>
  <c r="P79" i="2"/>
  <c r="BO78" i="2"/>
  <c r="BM78" i="2"/>
  <c r="Y78" i="2"/>
  <c r="BN78" i="2" s="1"/>
  <c r="P78" i="2"/>
  <c r="BO77" i="2"/>
  <c r="BM77" i="2"/>
  <c r="Y77" i="2"/>
  <c r="BP77" i="2" s="1"/>
  <c r="P77" i="2"/>
  <c r="BO76" i="2"/>
  <c r="BM76" i="2"/>
  <c r="Y76" i="2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C528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10" i="2" s="1"/>
  <c r="D7" i="2"/>
  <c r="Q6" i="2"/>
  <c r="P2" i="2"/>
  <c r="Y37" i="2" l="1"/>
  <c r="Z164" i="2"/>
  <c r="BN164" i="2"/>
  <c r="Z295" i="2"/>
  <c r="Z370" i="2"/>
  <c r="Z371" i="2" s="1"/>
  <c r="Z434" i="2"/>
  <c r="Z435" i="2" s="1"/>
  <c r="Y435" i="2"/>
  <c r="Z61" i="2"/>
  <c r="BN61" i="2"/>
  <c r="Z89" i="2"/>
  <c r="BN89" i="2"/>
  <c r="BP98" i="2"/>
  <c r="Z137" i="2"/>
  <c r="BN137" i="2"/>
  <c r="Z178" i="2"/>
  <c r="BN178" i="2"/>
  <c r="Z228" i="2"/>
  <c r="BN228" i="2"/>
  <c r="Z257" i="2"/>
  <c r="BN257" i="2"/>
  <c r="Z280" i="2"/>
  <c r="Z281" i="2" s="1"/>
  <c r="Y281" i="2"/>
  <c r="BP289" i="2"/>
  <c r="Z321" i="2"/>
  <c r="BN321" i="2"/>
  <c r="Z356" i="2"/>
  <c r="BN356" i="2"/>
  <c r="Z382" i="2"/>
  <c r="Z383" i="2" s="1"/>
  <c r="BN382" i="2"/>
  <c r="Y384" i="2"/>
  <c r="Z406" i="2"/>
  <c r="BN406" i="2"/>
  <c r="Z447" i="2"/>
  <c r="Z31" i="2"/>
  <c r="BN31" i="2"/>
  <c r="Z42" i="2"/>
  <c r="BN42" i="2"/>
  <c r="Y71" i="2"/>
  <c r="Y72" i="2"/>
  <c r="Z78" i="2"/>
  <c r="Z100" i="2"/>
  <c r="BN100" i="2"/>
  <c r="F528" i="2"/>
  <c r="Y139" i="2"/>
  <c r="Z148" i="2"/>
  <c r="Z149" i="2" s="1"/>
  <c r="BN148" i="2"/>
  <c r="BP148" i="2"/>
  <c r="Z172" i="2"/>
  <c r="BN172" i="2"/>
  <c r="Z201" i="2"/>
  <c r="BN201" i="2"/>
  <c r="Z208" i="2"/>
  <c r="Z221" i="2"/>
  <c r="BN221" i="2"/>
  <c r="Z236" i="2"/>
  <c r="BN236" i="2"/>
  <c r="BP236" i="2"/>
  <c r="Z241" i="2"/>
  <c r="BN241" i="2"/>
  <c r="Z249" i="2"/>
  <c r="Z252" i="2" s="1"/>
  <c r="Z260" i="2"/>
  <c r="BP297" i="2"/>
  <c r="Z303" i="2"/>
  <c r="BN303" i="2"/>
  <c r="Z313" i="2"/>
  <c r="BN313" i="2"/>
  <c r="Z314" i="2"/>
  <c r="Z327" i="2"/>
  <c r="BN327" i="2"/>
  <c r="Z328" i="2"/>
  <c r="BN328" i="2"/>
  <c r="Z352" i="2"/>
  <c r="Z361" i="2"/>
  <c r="Z365" i="2"/>
  <c r="Z375" i="2"/>
  <c r="Z398" i="2"/>
  <c r="Z399" i="2"/>
  <c r="Z405" i="2"/>
  <c r="Z423" i="2"/>
  <c r="BN423" i="2"/>
  <c r="Z429" i="2"/>
  <c r="Z430" i="2" s="1"/>
  <c r="Z445" i="2"/>
  <c r="BN445" i="2"/>
  <c r="Z448" i="2"/>
  <c r="BN448" i="2"/>
  <c r="Z467" i="2"/>
  <c r="BN467" i="2"/>
  <c r="Z474" i="2"/>
  <c r="BP484" i="2"/>
  <c r="H9" i="2"/>
  <c r="A10" i="2"/>
  <c r="BN344" i="2"/>
  <c r="Z344" i="2"/>
  <c r="Z304" i="2"/>
  <c r="BP322" i="2"/>
  <c r="BN322" i="2"/>
  <c r="BN365" i="2"/>
  <c r="BN351" i="2"/>
  <c r="X518" i="2"/>
  <c r="X520" i="2"/>
  <c r="BN29" i="2"/>
  <c r="Y32" i="2"/>
  <c r="Y45" i="2"/>
  <c r="BP43" i="2"/>
  <c r="Y48" i="2"/>
  <c r="BN55" i="2"/>
  <c r="BP55" i="2"/>
  <c r="Y80" i="2"/>
  <c r="BP76" i="2"/>
  <c r="Y81" i="2"/>
  <c r="BN83" i="2"/>
  <c r="BP83" i="2"/>
  <c r="BN114" i="2"/>
  <c r="BP114" i="2"/>
  <c r="BP127" i="2"/>
  <c r="Y140" i="2"/>
  <c r="BN142" i="2"/>
  <c r="BP142" i="2"/>
  <c r="Y144" i="2"/>
  <c r="BP165" i="2"/>
  <c r="BN166" i="2"/>
  <c r="BP166" i="2"/>
  <c r="BN167" i="2"/>
  <c r="BP167" i="2"/>
  <c r="BN171" i="2"/>
  <c r="Y184" i="2"/>
  <c r="BP216" i="2"/>
  <c r="BN216" i="2"/>
  <c r="Z216" i="2"/>
  <c r="K528" i="2"/>
  <c r="BP226" i="2"/>
  <c r="BN226" i="2"/>
  <c r="Z226" i="2"/>
  <c r="BN229" i="2"/>
  <c r="Z229" i="2"/>
  <c r="Y243" i="2"/>
  <c r="Z242" i="2"/>
  <c r="BN247" i="2"/>
  <c r="Z247" i="2"/>
  <c r="Y261" i="2"/>
  <c r="Z258" i="2"/>
  <c r="BP274" i="2"/>
  <c r="BN274" i="2"/>
  <c r="Z274" i="2"/>
  <c r="Z276" i="2" s="1"/>
  <c r="BN294" i="2"/>
  <c r="Z294" i="2"/>
  <c r="BP298" i="2"/>
  <c r="BN298" i="2"/>
  <c r="Z298" i="2"/>
  <c r="Y325" i="2"/>
  <c r="BN323" i="2"/>
  <c r="Z323" i="2"/>
  <c r="Z324" i="2" s="1"/>
  <c r="BP336" i="2"/>
  <c r="BN336" i="2"/>
  <c r="Z336" i="2"/>
  <c r="Y339" i="2"/>
  <c r="BN343" i="2"/>
  <c r="BP343" i="2"/>
  <c r="BN353" i="2"/>
  <c r="Z353" i="2"/>
  <c r="BP353" i="2"/>
  <c r="BN386" i="2"/>
  <c r="BP386" i="2"/>
  <c r="BN387" i="2"/>
  <c r="Y389" i="2"/>
  <c r="Y392" i="2"/>
  <c r="BP391" i="2"/>
  <c r="BN391" i="2"/>
  <c r="Z391" i="2"/>
  <c r="Z392" i="2" s="1"/>
  <c r="Y393" i="2"/>
  <c r="BP404" i="2"/>
  <c r="BN404" i="2"/>
  <c r="Z404" i="2"/>
  <c r="Y412" i="2"/>
  <c r="Z410" i="2"/>
  <c r="BP410" i="2"/>
  <c r="BN444" i="2"/>
  <c r="BP444" i="2"/>
  <c r="AA528" i="2"/>
  <c r="Y487" i="2"/>
  <c r="BN482" i="2"/>
  <c r="BP482" i="2"/>
  <c r="J9" i="2"/>
  <c r="X519" i="2"/>
  <c r="X522" i="2"/>
  <c r="Z26" i="2"/>
  <c r="BN26" i="2"/>
  <c r="BN30" i="2"/>
  <c r="BP30" i="2"/>
  <c r="BN35" i="2"/>
  <c r="BP35" i="2"/>
  <c r="Z41" i="2"/>
  <c r="BN41" i="2"/>
  <c r="BP41" i="2"/>
  <c r="Z43" i="2"/>
  <c r="Y59" i="2"/>
  <c r="BN54" i="2"/>
  <c r="Z56" i="2"/>
  <c r="BN56" i="2"/>
  <c r="Y58" i="2"/>
  <c r="BN64" i="2"/>
  <c r="Y66" i="2"/>
  <c r="BP68" i="2"/>
  <c r="Z71" i="2"/>
  <c r="BN69" i="2"/>
  <c r="BP69" i="2"/>
  <c r="BN70" i="2"/>
  <c r="BP70" i="2"/>
  <c r="Z74" i="2"/>
  <c r="BN74" i="2"/>
  <c r="Z76" i="2"/>
  <c r="Z77" i="2"/>
  <c r="BN77" i="2"/>
  <c r="BP78" i="2"/>
  <c r="BN79" i="2"/>
  <c r="BP79" i="2"/>
  <c r="Z84" i="2"/>
  <c r="BN84" i="2"/>
  <c r="E528" i="2"/>
  <c r="Y102" i="2"/>
  <c r="BP99" i="2"/>
  <c r="Z105" i="2"/>
  <c r="BN105" i="2"/>
  <c r="BP105" i="2"/>
  <c r="BN113" i="2"/>
  <c r="Y116" i="2"/>
  <c r="BN118" i="2"/>
  <c r="BP118" i="2"/>
  <c r="BN119" i="2"/>
  <c r="BP119" i="2"/>
  <c r="Y128" i="2"/>
  <c r="Z127" i="2"/>
  <c r="Z128" i="2" s="1"/>
  <c r="Y129" i="2"/>
  <c r="G528" i="2"/>
  <c r="BP133" i="2"/>
  <c r="Z138" i="2"/>
  <c r="Z139" i="2" s="1"/>
  <c r="BN138" i="2"/>
  <c r="Z143" i="2"/>
  <c r="Z144" i="2" s="1"/>
  <c r="BN143" i="2"/>
  <c r="H528" i="2"/>
  <c r="Y150" i="2"/>
  <c r="Y156" i="2"/>
  <c r="Z153" i="2"/>
  <c r="I528" i="2"/>
  <c r="Y173" i="2"/>
  <c r="Z165" i="2"/>
  <c r="Z168" i="2"/>
  <c r="BN168" i="2"/>
  <c r="Y174" i="2"/>
  <c r="BN176" i="2"/>
  <c r="BP176" i="2"/>
  <c r="BN177" i="2"/>
  <c r="BP177" i="2"/>
  <c r="Y179" i="2"/>
  <c r="Z182" i="2"/>
  <c r="Z183" i="2" s="1"/>
  <c r="BN182" i="2"/>
  <c r="BP182" i="2"/>
  <c r="Z187" i="2"/>
  <c r="BN187" i="2"/>
  <c r="Z188" i="2"/>
  <c r="Y189" i="2"/>
  <c r="Z197" i="2"/>
  <c r="BN197" i="2"/>
  <c r="Y205" i="2"/>
  <c r="BP198" i="2"/>
  <c r="Z199" i="2"/>
  <c r="BP199" i="2"/>
  <c r="BN199" i="2"/>
  <c r="BP229" i="2"/>
  <c r="BN230" i="2"/>
  <c r="BP230" i="2"/>
  <c r="BN231" i="2"/>
  <c r="BP231" i="2"/>
  <c r="BP232" i="2"/>
  <c r="BN232" i="2"/>
  <c r="Z232" i="2"/>
  <c r="Y233" i="2"/>
  <c r="Y238" i="2"/>
  <c r="Z237" i="2"/>
  <c r="Z238" i="2" s="1"/>
  <c r="BP242" i="2"/>
  <c r="Y244" i="2"/>
  <c r="BN246" i="2"/>
  <c r="Z246" i="2"/>
  <c r="BP247" i="2"/>
  <c r="BP248" i="2"/>
  <c r="BN248" i="2"/>
  <c r="Z248" i="2"/>
  <c r="Y253" i="2"/>
  <c r="L528" i="2"/>
  <c r="BP256" i="2"/>
  <c r="BN256" i="2"/>
  <c r="Z256" i="2"/>
  <c r="BP258" i="2"/>
  <c r="BP259" i="2"/>
  <c r="BN259" i="2"/>
  <c r="Z259" i="2"/>
  <c r="Y262" i="2"/>
  <c r="BN266" i="2"/>
  <c r="BP266" i="2"/>
  <c r="Y290" i="2"/>
  <c r="Z289" i="2"/>
  <c r="Z290" i="2" s="1"/>
  <c r="BN307" i="2"/>
  <c r="BP307" i="2"/>
  <c r="BN315" i="2"/>
  <c r="Z315" i="2"/>
  <c r="BP315" i="2"/>
  <c r="BP360" i="2"/>
  <c r="BN360" i="2"/>
  <c r="Z360" i="2"/>
  <c r="Z362" i="2" s="1"/>
  <c r="BN376" i="2"/>
  <c r="Z376" i="2"/>
  <c r="BP376" i="2"/>
  <c r="BN400" i="2"/>
  <c r="Z400" i="2"/>
  <c r="BP400" i="2"/>
  <c r="BN502" i="2"/>
  <c r="Z502" i="2"/>
  <c r="BP509" i="2"/>
  <c r="BN509" i="2"/>
  <c r="Z509" i="2"/>
  <c r="AB528" i="2"/>
  <c r="BP515" i="2"/>
  <c r="BN200" i="2"/>
  <c r="BP200" i="2"/>
  <c r="Y206" i="2"/>
  <c r="BP208" i="2"/>
  <c r="BN209" i="2"/>
  <c r="BP209" i="2"/>
  <c r="BN210" i="2"/>
  <c r="BP210" i="2"/>
  <c r="Z222" i="2"/>
  <c r="BN220" i="2"/>
  <c r="BP220" i="2"/>
  <c r="Y222" i="2"/>
  <c r="Y234" i="2"/>
  <c r="BP227" i="2"/>
  <c r="BP249" i="2"/>
  <c r="BN250" i="2"/>
  <c r="BP250" i="2"/>
  <c r="BN251" i="2"/>
  <c r="BP251" i="2"/>
  <c r="BP260" i="2"/>
  <c r="BN268" i="2"/>
  <c r="BP268" i="2"/>
  <c r="O528" i="2"/>
  <c r="Y276" i="2"/>
  <c r="BP275" i="2"/>
  <c r="Y277" i="2"/>
  <c r="BP295" i="2"/>
  <c r="BP299" i="2"/>
  <c r="BN299" i="2"/>
  <c r="BN305" i="2"/>
  <c r="Z305" i="2"/>
  <c r="BP309" i="2"/>
  <c r="BN309" i="2"/>
  <c r="Z309" i="2"/>
  <c r="BN317" i="2"/>
  <c r="BP317" i="2"/>
  <c r="BP330" i="2"/>
  <c r="BN330" i="2"/>
  <c r="Z330" i="2"/>
  <c r="Y332" i="2"/>
  <c r="Y338" i="2"/>
  <c r="Z335" i="2"/>
  <c r="Y357" i="2"/>
  <c r="BP350" i="2"/>
  <c r="BN350" i="2"/>
  <c r="Z350" i="2"/>
  <c r="BN355" i="2"/>
  <c r="BP355" i="2"/>
  <c r="BN378" i="2"/>
  <c r="BP378" i="2"/>
  <c r="V528" i="2"/>
  <c r="BP397" i="2"/>
  <c r="BN397" i="2"/>
  <c r="Z397" i="2"/>
  <c r="BN402" i="2"/>
  <c r="BP402" i="2"/>
  <c r="BP417" i="2"/>
  <c r="BN417" i="2"/>
  <c r="Z417" i="2"/>
  <c r="BN421" i="2"/>
  <c r="BP421" i="2"/>
  <c r="BN422" i="2"/>
  <c r="BP446" i="2"/>
  <c r="BN446" i="2"/>
  <c r="Z446" i="2"/>
  <c r="BN449" i="2"/>
  <c r="Z449" i="2"/>
  <c r="BP453" i="2"/>
  <c r="BN453" i="2"/>
  <c r="Z453" i="2"/>
  <c r="BN454" i="2"/>
  <c r="Z454" i="2"/>
  <c r="BN475" i="2"/>
  <c r="BP475" i="2"/>
  <c r="BN476" i="2"/>
  <c r="BP476" i="2"/>
  <c r="Z498" i="2"/>
  <c r="BN503" i="2"/>
  <c r="BP503" i="2"/>
  <c r="Y333" i="2"/>
  <c r="BN329" i="2"/>
  <c r="BP337" i="2"/>
  <c r="Y358" i="2"/>
  <c r="Y363" i="2"/>
  <c r="Y367" i="2"/>
  <c r="BP370" i="2"/>
  <c r="Y372" i="2"/>
  <c r="Y407" i="2"/>
  <c r="BP405" i="2"/>
  <c r="Y425" i="2"/>
  <c r="BP429" i="2"/>
  <c r="Y431" i="2"/>
  <c r="Z528" i="2"/>
  <c r="BP447" i="2"/>
  <c r="BN452" i="2"/>
  <c r="BP464" i="2"/>
  <c r="BN465" i="2"/>
  <c r="BP465" i="2"/>
  <c r="Y472" i="2"/>
  <c r="BN466" i="2"/>
  <c r="BP466" i="2"/>
  <c r="Y478" i="2"/>
  <c r="BN483" i="2"/>
  <c r="BN485" i="2"/>
  <c r="BP485" i="2"/>
  <c r="Y493" i="2"/>
  <c r="BP496" i="2"/>
  <c r="Z477" i="2"/>
  <c r="Z179" i="2"/>
  <c r="Z91" i="2"/>
  <c r="BN91" i="2"/>
  <c r="BN28" i="2"/>
  <c r="BN53" i="2"/>
  <c r="BN63" i="2"/>
  <c r="Z83" i="2"/>
  <c r="Z99" i="2"/>
  <c r="BN112" i="2"/>
  <c r="Y115" i="2"/>
  <c r="BN122" i="2"/>
  <c r="Z133" i="2"/>
  <c r="BN160" i="2"/>
  <c r="BN170" i="2"/>
  <c r="BN193" i="2"/>
  <c r="BN203" i="2"/>
  <c r="BN213" i="2"/>
  <c r="Z266" i="2"/>
  <c r="Y286" i="2"/>
  <c r="Z297" i="2"/>
  <c r="Z307" i="2"/>
  <c r="Z317" i="2"/>
  <c r="Z343" i="2"/>
  <c r="Z355" i="2"/>
  <c r="Y368" i="2"/>
  <c r="Z378" i="2"/>
  <c r="Y383" i="2"/>
  <c r="Z402" i="2"/>
  <c r="Y418" i="2"/>
  <c r="Y426" i="2"/>
  <c r="BN441" i="2"/>
  <c r="Z444" i="2"/>
  <c r="BN459" i="2"/>
  <c r="BN469" i="2"/>
  <c r="Z484" i="2"/>
  <c r="BN497" i="2"/>
  <c r="BP507" i="2"/>
  <c r="BP510" i="2"/>
  <c r="J528" i="2"/>
  <c r="BN107" i="2"/>
  <c r="BN188" i="2"/>
  <c r="F9" i="2"/>
  <c r="Y36" i="2"/>
  <c r="BP47" i="2"/>
  <c r="BN68" i="2"/>
  <c r="BP96" i="2"/>
  <c r="BP107" i="2"/>
  <c r="BP153" i="2"/>
  <c r="BN198" i="2"/>
  <c r="BP246" i="2"/>
  <c r="Y252" i="2"/>
  <c r="Y269" i="2"/>
  <c r="BP280" i="2"/>
  <c r="BP294" i="2"/>
  <c r="BP304" i="2"/>
  <c r="BP314" i="2"/>
  <c r="BP352" i="2"/>
  <c r="BP375" i="2"/>
  <c r="Y388" i="2"/>
  <c r="BP399" i="2"/>
  <c r="Y408" i="2"/>
  <c r="BP434" i="2"/>
  <c r="Z452" i="2"/>
  <c r="BP454" i="2"/>
  <c r="BN474" i="2"/>
  <c r="Y477" i="2"/>
  <c r="BN489" i="2"/>
  <c r="BN492" i="2"/>
  <c r="BP502" i="2"/>
  <c r="Z47" i="2"/>
  <c r="Z48" i="2" s="1"/>
  <c r="Z96" i="2"/>
  <c r="BP28" i="2"/>
  <c r="BP53" i="2"/>
  <c r="BP63" i="2"/>
  <c r="BP112" i="2"/>
  <c r="BP122" i="2"/>
  <c r="BP160" i="2"/>
  <c r="BP170" i="2"/>
  <c r="BP193" i="2"/>
  <c r="BP203" i="2"/>
  <c r="BP213" i="2"/>
  <c r="Y300" i="2"/>
  <c r="Y310" i="2"/>
  <c r="Y413" i="2"/>
  <c r="BP441" i="2"/>
  <c r="BP459" i="2"/>
  <c r="BP469" i="2"/>
  <c r="BP497" i="2"/>
  <c r="Z508" i="2"/>
  <c r="Y511" i="2"/>
  <c r="Y419" i="2"/>
  <c r="Y455" i="2"/>
  <c r="BP489" i="2"/>
  <c r="Z503" i="2"/>
  <c r="M528" i="2"/>
  <c r="Z108" i="2"/>
  <c r="Y123" i="2"/>
  <c r="Z154" i="2"/>
  <c r="Z155" i="2" s="1"/>
  <c r="Y498" i="2"/>
  <c r="BN508" i="2"/>
  <c r="Y92" i="2"/>
  <c r="Z97" i="2"/>
  <c r="Z113" i="2"/>
  <c r="Z115" i="2" s="1"/>
  <c r="Z171" i="2"/>
  <c r="Z204" i="2"/>
  <c r="Z214" i="2"/>
  <c r="BN227" i="2"/>
  <c r="BN237" i="2"/>
  <c r="BN242" i="2"/>
  <c r="BN258" i="2"/>
  <c r="BN275" i="2"/>
  <c r="BN289" i="2"/>
  <c r="Y301" i="2"/>
  <c r="Y311" i="2"/>
  <c r="BN335" i="2"/>
  <c r="BN370" i="2"/>
  <c r="Z416" i="2"/>
  <c r="Z418" i="2" s="1"/>
  <c r="BN429" i="2"/>
  <c r="Z442" i="2"/>
  <c r="Z450" i="2"/>
  <c r="Z460" i="2"/>
  <c r="Z470" i="2"/>
  <c r="Z490" i="2"/>
  <c r="Y512" i="2"/>
  <c r="P528" i="2"/>
  <c r="Y161" i="2"/>
  <c r="Y194" i="2"/>
  <c r="Y270" i="2"/>
  <c r="Z29" i="2"/>
  <c r="BN43" i="2"/>
  <c r="Z54" i="2"/>
  <c r="Z64" i="2"/>
  <c r="BN76" i="2"/>
  <c r="Y49" i="2"/>
  <c r="Y93" i="2"/>
  <c r="BN97" i="2"/>
  <c r="BN108" i="2"/>
  <c r="Y134" i="2"/>
  <c r="BN154" i="2"/>
  <c r="Y190" i="2"/>
  <c r="Y282" i="2"/>
  <c r="Y318" i="2"/>
  <c r="Y379" i="2"/>
  <c r="BN410" i="2"/>
  <c r="Y436" i="2"/>
  <c r="Y456" i="2"/>
  <c r="Z482" i="2"/>
  <c r="Q528" i="2"/>
  <c r="Y124" i="2"/>
  <c r="Y162" i="2"/>
  <c r="Y195" i="2"/>
  <c r="BN204" i="2"/>
  <c r="BN214" i="2"/>
  <c r="Y217" i="2"/>
  <c r="BN416" i="2"/>
  <c r="BN442" i="2"/>
  <c r="BN450" i="2"/>
  <c r="BN460" i="2"/>
  <c r="BN470" i="2"/>
  <c r="BN490" i="2"/>
  <c r="Y499" i="2"/>
  <c r="Z515" i="2"/>
  <c r="Z516" i="2" s="1"/>
  <c r="R528" i="2"/>
  <c r="Y494" i="2"/>
  <c r="S528" i="2"/>
  <c r="Z90" i="2"/>
  <c r="Z95" i="2"/>
  <c r="Z27" i="2"/>
  <c r="Y44" i="2"/>
  <c r="Z52" i="2"/>
  <c r="Z62" i="2"/>
  <c r="Z121" i="2"/>
  <c r="Z123" i="2" s="1"/>
  <c r="Y135" i="2"/>
  <c r="Z169" i="2"/>
  <c r="Z192" i="2"/>
  <c r="Z194" i="2" s="1"/>
  <c r="Z202" i="2"/>
  <c r="Z212" i="2"/>
  <c r="Z217" i="2" s="1"/>
  <c r="Z284" i="2"/>
  <c r="Z285" i="2" s="1"/>
  <c r="Y319" i="2"/>
  <c r="Z331" i="2"/>
  <c r="Z366" i="2"/>
  <c r="Z367" i="2" s="1"/>
  <c r="Y380" i="2"/>
  <c r="BP416" i="2"/>
  <c r="Z424" i="2"/>
  <c r="Y430" i="2"/>
  <c r="Z440" i="2"/>
  <c r="Z458" i="2"/>
  <c r="Z461" i="2" s="1"/>
  <c r="Z468" i="2"/>
  <c r="Z501" i="2"/>
  <c r="Y504" i="2"/>
  <c r="BN515" i="2"/>
  <c r="T528" i="2"/>
  <c r="Z106" i="2"/>
  <c r="B528" i="2"/>
  <c r="U528" i="2"/>
  <c r="BN22" i="2"/>
  <c r="Y33" i="2"/>
  <c r="BN57" i="2"/>
  <c r="BN90" i="2"/>
  <c r="Y65" i="2"/>
  <c r="Z98" i="2"/>
  <c r="BN121" i="2"/>
  <c r="Z132" i="2"/>
  <c r="Y145" i="2"/>
  <c r="BN169" i="2"/>
  <c r="Y180" i="2"/>
  <c r="BN192" i="2"/>
  <c r="BN202" i="2"/>
  <c r="BN212" i="2"/>
  <c r="Y223" i="2"/>
  <c r="Z265" i="2"/>
  <c r="BN284" i="2"/>
  <c r="Z296" i="2"/>
  <c r="Z306" i="2"/>
  <c r="Z316" i="2"/>
  <c r="BN331" i="2"/>
  <c r="Z342" i="2"/>
  <c r="Z345" i="2" s="1"/>
  <c r="Z354" i="2"/>
  <c r="BN366" i="2"/>
  <c r="Z377" i="2"/>
  <c r="Z379" i="2" s="1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Z22" i="2"/>
  <c r="Z23" i="2" s="1"/>
  <c r="Z57" i="2"/>
  <c r="BN106" i="2"/>
  <c r="BN152" i="2"/>
  <c r="Y155" i="2"/>
  <c r="BN27" i="2"/>
  <c r="BN62" i="2"/>
  <c r="BP22" i="2"/>
  <c r="BP323" i="2"/>
  <c r="BP351" i="2"/>
  <c r="BP361" i="2"/>
  <c r="BP398" i="2"/>
  <c r="Z483" i="2"/>
  <c r="Y486" i="2"/>
  <c r="Y505" i="2"/>
  <c r="D528" i="2"/>
  <c r="BN95" i="2"/>
  <c r="Y109" i="2"/>
  <c r="Y218" i="2"/>
  <c r="BN52" i="2"/>
  <c r="BP57" i="2"/>
  <c r="BP95" i="2"/>
  <c r="BP152" i="2"/>
  <c r="BP52" i="2"/>
  <c r="Y85" i="2"/>
  <c r="Y101" i="2"/>
  <c r="Y110" i="2"/>
  <c r="BN132" i="2"/>
  <c r="BP202" i="2"/>
  <c r="BN265" i="2"/>
  <c r="BP284" i="2"/>
  <c r="BN296" i="2"/>
  <c r="BN306" i="2"/>
  <c r="BN316" i="2"/>
  <c r="Z329" i="2"/>
  <c r="BP331" i="2"/>
  <c r="BN342" i="2"/>
  <c r="Y345" i="2"/>
  <c r="BN354" i="2"/>
  <c r="BP366" i="2"/>
  <c r="BN377" i="2"/>
  <c r="Z387" i="2"/>
  <c r="Z388" i="2" s="1"/>
  <c r="BN401" i="2"/>
  <c r="BN411" i="2"/>
  <c r="Z422" i="2"/>
  <c r="Z425" i="2" s="1"/>
  <c r="BP424" i="2"/>
  <c r="BP440" i="2"/>
  <c r="BN443" i="2"/>
  <c r="BP458" i="2"/>
  <c r="Z466" i="2"/>
  <c r="BN491" i="2"/>
  <c r="Y516" i="2"/>
  <c r="Y23" i="2"/>
  <c r="Y324" i="2"/>
  <c r="Y362" i="2"/>
  <c r="Z507" i="2"/>
  <c r="Z510" i="2"/>
  <c r="Y528" i="2"/>
  <c r="BP342" i="2"/>
  <c r="Z160" i="2"/>
  <c r="Z161" i="2" s="1"/>
  <c r="Y517" i="2"/>
  <c r="Z332" i="2" l="1"/>
  <c r="Z205" i="2"/>
  <c r="Z173" i="2"/>
  <c r="Z92" i="2"/>
  <c r="Z243" i="2"/>
  <c r="Z58" i="2"/>
  <c r="Z32" i="2"/>
  <c r="Z493" i="2"/>
  <c r="Z310" i="2"/>
  <c r="X521" i="2"/>
  <c r="Z357" i="2"/>
  <c r="Y518" i="2"/>
  <c r="Z80" i="2"/>
  <c r="Z471" i="2"/>
  <c r="Z407" i="2"/>
  <c r="Z318" i="2"/>
  <c r="Z300" i="2"/>
  <c r="Z504" i="2"/>
  <c r="Z65" i="2"/>
  <c r="Z85" i="2"/>
  <c r="Z338" i="2"/>
  <c r="Z261" i="2"/>
  <c r="Z189" i="2"/>
  <c r="Z44" i="2"/>
  <c r="Z233" i="2"/>
  <c r="Z134" i="2"/>
  <c r="Z101" i="2"/>
  <c r="Y520" i="2"/>
  <c r="Z486" i="2"/>
  <c r="Z455" i="2"/>
  <c r="Z511" i="2"/>
  <c r="Y519" i="2"/>
  <c r="Y522" i="2"/>
  <c r="Z269" i="2"/>
  <c r="Z109" i="2"/>
  <c r="Z523" i="2" l="1"/>
  <c r="Y521" i="2"/>
</calcChain>
</file>

<file path=xl/sharedStrings.xml><?xml version="1.0" encoding="utf-8"?>
<sst xmlns="http://schemas.openxmlformats.org/spreadsheetml/2006/main" count="3899" uniqueCount="833">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</sst>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 t="s">
        <v>832</v>
      </c>
      <c r="I5" s="597"/>
      <c r="J5" s="597"/>
      <c r="K5" s="597"/>
      <c r="L5" s="597"/>
      <c r="M5" s="597"/>
      <c r="N5" s="72"/>
      <c r="P5" s="27" t="s">
        <v>4</v>
      </c>
      <c r="Q5" s="599">
        <v>45837</v>
      </c>
      <c r="R5" s="599"/>
      <c r="T5" s="600" t="s">
        <v>3</v>
      </c>
      <c r="U5" s="601"/>
      <c r="V5" s="602" t="s">
        <v>818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Воскресенье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0.45833333333333331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hidden="1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hidden="1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hidden="1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hidden="1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hidden="1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663">
        <v>4680115882539</v>
      </c>
      <c r="E42" s="66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123</v>
      </c>
      <c r="B43" s="63" t="s">
        <v>124</v>
      </c>
      <c r="C43" s="36">
        <v>4301011382</v>
      </c>
      <c r="D43" s="663">
        <v>4607091385687</v>
      </c>
      <c r="E43" s="66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hidden="1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hidden="1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hidden="1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232</v>
      </c>
      <c r="B119" s="63" t="s">
        <v>235</v>
      </c>
      <c r="C119" s="36">
        <v>4301051360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2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hidden="1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hidden="1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hidden="1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hidden="1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hidden="1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hidden="1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hidden="1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hidden="1" customHeight="1" x14ac:dyDescent="0.25">
      <c r="A137" s="63" t="s">
        <v>255</v>
      </c>
      <c r="B137" s="63" t="s">
        <v>256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hidden="1" customHeight="1" x14ac:dyDescent="0.25">
      <c r="A138" s="63" t="s">
        <v>255</v>
      </c>
      <c r="B138" s="63" t="s">
        <v>258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hidden="1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hidden="1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hidden="1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hidden="1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hidden="1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hidden="1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hidden="1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hidden="1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hidden="1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hidden="1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hidden="1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hidden="1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hidden="1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hidden="1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hidden="1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hidden="1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hidden="1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hidden="1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hidden="1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idden="1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hidden="1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hidden="1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hidden="1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hidden="1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hidden="1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hidden="1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hidden="1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hidden="1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hidden="1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hidden="1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hidden="1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hidden="1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idden="1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hidden="1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hidden="1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hidden="1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hidden="1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hidden="1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idden="1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hidden="1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hidden="1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hidden="1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hidden="1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idden="1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hidden="1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hidden="1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hidden="1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hidden="1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hidden="1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idden="1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hidden="1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hidden="1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hidden="1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hidden="1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hidden="1" customHeight="1" x14ac:dyDescent="0.25">
      <c r="A241" s="63" t="s">
        <v>400</v>
      </c>
      <c r="B241" s="63" t="s">
        <v>401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">
        <v>402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400</v>
      </c>
      <c r="B242" s="63" t="s">
        <v>404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hidden="1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hidden="1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hidden="1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hidden="1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hidden="1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hidden="1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hidden="1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hidden="1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hidden="1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hidden="1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hidden="1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hidden="1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hidden="1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hidden="1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hidden="1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hidden="1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hidden="1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hidden="1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hidden="1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hidden="1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hidden="1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hidden="1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hidden="1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hidden="1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hidden="1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hidden="1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200</v>
      </c>
      <c r="Y304" s="55">
        <f t="shared" si="53"/>
        <v>201.60000000000002</v>
      </c>
      <c r="Z304" s="41">
        <f>IFERROR(IF(Y304=0,"",ROUNDUP(Y304/H304,0)*0.00902),"")</f>
        <v>0.43296000000000001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212.85714285714286</v>
      </c>
      <c r="BN304" s="78">
        <f t="shared" si="55"/>
        <v>214.56</v>
      </c>
      <c r="BO304" s="78">
        <f t="shared" si="56"/>
        <v>0.36075036075036077</v>
      </c>
      <c r="BP304" s="78">
        <f t="shared" si="57"/>
        <v>0.36363636363636365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hidden="1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47.61904761904762</v>
      </c>
      <c r="Y310" s="43">
        <f>IFERROR(Y303/H303,"0")+IFERROR(Y304/H304,"0")+IFERROR(Y305/H305,"0")+IFERROR(Y306/H306,"0")+IFERROR(Y307/H307,"0")+IFERROR(Y308/H308,"0")+IFERROR(Y309/H309,"0")</f>
        <v>48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0.43296000000000001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200</v>
      </c>
      <c r="Y311" s="43">
        <f>IFERROR(SUM(Y303:Y309),"0")</f>
        <v>201.60000000000002</v>
      </c>
      <c r="Z311" s="42"/>
      <c r="AA311" s="67"/>
      <c r="AB311" s="67"/>
      <c r="AC311" s="67"/>
    </row>
    <row r="312" spans="1:68" ht="14.25" hidden="1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2000</v>
      </c>
      <c r="Y313" s="55">
        <f>IFERROR(IF(X313="",0,CEILING((X313/$H313),1)*$H313),"")</f>
        <v>2004.6</v>
      </c>
      <c r="Z313" s="41">
        <f>IFERROR(IF(Y313=0,"",ROUNDUP(Y313/H313,0)*0.01898),"")</f>
        <v>4.8778600000000001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2131.5384615384614</v>
      </c>
      <c r="BN313" s="78">
        <f>IFERROR(Y313*I313/H313,"0")</f>
        <v>2136.4409999999998</v>
      </c>
      <c r="BO313" s="78">
        <f>IFERROR(1/J313*(X313/H313),"0")</f>
        <v>4.0064102564102564</v>
      </c>
      <c r="BP313" s="78">
        <f>IFERROR(1/J313*(Y313/H313),"0")</f>
        <v>4.015625</v>
      </c>
    </row>
    <row r="314" spans="1:68" ht="27" hidden="1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hidden="1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256.41025641025641</v>
      </c>
      <c r="Y318" s="43">
        <f>IFERROR(Y313/H313,"0")+IFERROR(Y314/H314,"0")+IFERROR(Y315/H315,"0")+IFERROR(Y316/H316,"0")+IFERROR(Y317/H317,"0")</f>
        <v>257</v>
      </c>
      <c r="Z318" s="43">
        <f>IFERROR(IF(Z313="",0,Z313),"0")+IFERROR(IF(Z314="",0,Z314),"0")+IFERROR(IF(Z315="",0,Z315),"0")+IFERROR(IF(Z316="",0,Z316),"0")+IFERROR(IF(Z317="",0,Z317),"0")</f>
        <v>4.8778600000000001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2000</v>
      </c>
      <c r="Y319" s="43">
        <f>IFERROR(SUM(Y313:Y317),"0")</f>
        <v>2004.6</v>
      </c>
      <c r="Z319" s="42"/>
      <c r="AA319" s="67"/>
      <c r="AB319" s="67"/>
      <c r="AC319" s="67"/>
    </row>
    <row r="320" spans="1:68" ht="14.25" hidden="1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hidden="1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200</v>
      </c>
      <c r="Y322" s="55">
        <f>IFERROR(IF(X322="",0,CEILING((X322/$H322),1)*$H322),"")</f>
        <v>202.79999999999998</v>
      </c>
      <c r="Z322" s="41">
        <f>IFERROR(IF(Y322=0,"",ROUNDUP(Y322/H322,0)*0.01898),"")</f>
        <v>0.49348000000000003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213.30769230769235</v>
      </c>
      <c r="BN322" s="78">
        <f>IFERROR(Y322*I322/H322,"0")</f>
        <v>216.29400000000001</v>
      </c>
      <c r="BO322" s="78">
        <f>IFERROR(1/J322*(X322/H322),"0")</f>
        <v>0.40064102564102566</v>
      </c>
      <c r="BP322" s="78">
        <f>IFERROR(1/J322*(Y322/H322),"0")</f>
        <v>0.40625</v>
      </c>
    </row>
    <row r="323" spans="1:68" ht="16.5" hidden="1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25.641025641025642</v>
      </c>
      <c r="Y324" s="43">
        <f>IFERROR(Y321/H321,"0")+IFERROR(Y322/H322,"0")+IFERROR(Y323/H323,"0")</f>
        <v>26</v>
      </c>
      <c r="Z324" s="43">
        <f>IFERROR(IF(Z321="",0,Z321),"0")+IFERROR(IF(Z322="",0,Z322),"0")+IFERROR(IF(Z323="",0,Z323),"0")</f>
        <v>0.49348000000000003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200</v>
      </c>
      <c r="Y325" s="43">
        <f>IFERROR(SUM(Y321:Y323),"0")</f>
        <v>202.79999999999998</v>
      </c>
      <c r="Z325" s="42"/>
      <c r="AA325" s="67"/>
      <c r="AB325" s="67"/>
      <c r="AC325" s="67"/>
    </row>
    <row r="326" spans="1:68" ht="14.25" hidden="1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hidden="1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hidden="1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hidden="1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hidden="1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150</v>
      </c>
      <c r="Y342" s="55">
        <f>IFERROR(IF(X342="",0,CEILING((X342/$H342),1)*$H342),"")</f>
        <v>153.9</v>
      </c>
      <c r="Z342" s="41">
        <f>IFERROR(IF(Y342=0,"",ROUNDUP(Y342/H342,0)*0.01898),"")</f>
        <v>0.36062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159.61111111111111</v>
      </c>
      <c r="BN342" s="78">
        <f>IFERROR(Y342*I342/H342,"0")</f>
        <v>163.761</v>
      </c>
      <c r="BO342" s="78">
        <f>IFERROR(1/J342*(X342/H342),"0")</f>
        <v>0.28935185185185186</v>
      </c>
      <c r="BP342" s="78">
        <f>IFERROR(1/J342*(Y342/H342),"0")</f>
        <v>0.296875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35</v>
      </c>
      <c r="Y343" s="55">
        <f>IFERROR(IF(X343="",0,CEILING((X343/$H343),1)*$H343),"")</f>
        <v>35.700000000000003</v>
      </c>
      <c r="Z343" s="41">
        <f>IFERROR(IF(Y343=0,"",ROUNDUP(Y343/H343,0)*0.00651),"")</f>
        <v>0.11067</v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39.199999999999996</v>
      </c>
      <c r="BN343" s="78">
        <f>IFERROR(Y343*I343/H343,"0")</f>
        <v>39.984000000000002</v>
      </c>
      <c r="BO343" s="78">
        <f>IFERROR(1/J343*(X343/H343),"0")</f>
        <v>9.1575091575091569E-2</v>
      </c>
      <c r="BP343" s="78">
        <f>IFERROR(1/J343*(Y343/H343),"0")</f>
        <v>9.3406593406593408E-2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35</v>
      </c>
      <c r="Y344" s="55">
        <f>IFERROR(IF(X344="",0,CEILING((X344/$H344),1)*$H344),"")</f>
        <v>35.700000000000003</v>
      </c>
      <c r="Z344" s="41">
        <f>IFERROR(IF(Y344=0,"",ROUNDUP(Y344/H344,0)*0.00651),"")</f>
        <v>0.11067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38.999999999999993</v>
      </c>
      <c r="BN344" s="78">
        <f>IFERROR(Y344*I344/H344,"0")</f>
        <v>39.779999999999994</v>
      </c>
      <c r="BO344" s="78">
        <f>IFERROR(1/J344*(X344/H344),"0")</f>
        <v>9.1575091575091569E-2</v>
      </c>
      <c r="BP344" s="78">
        <f>IFERROR(1/J344*(Y344/H344),"0")</f>
        <v>9.3406593406593408E-2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51.851851851851848</v>
      </c>
      <c r="Y345" s="43">
        <f>IFERROR(Y342/H342,"0")+IFERROR(Y343/H343,"0")+IFERROR(Y344/H344,"0")</f>
        <v>53</v>
      </c>
      <c r="Z345" s="43">
        <f>IFERROR(IF(Z342="",0,Z342),"0")+IFERROR(IF(Z343="",0,Z343),"0")+IFERROR(IF(Z344="",0,Z344),"0")</f>
        <v>0.58196000000000003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220</v>
      </c>
      <c r="Y346" s="43">
        <f>IFERROR(SUM(Y342:Y344),"0")</f>
        <v>225.3</v>
      </c>
      <c r="Z346" s="42"/>
      <c r="AA346" s="67"/>
      <c r="AB346" s="67"/>
      <c r="AC346" s="67"/>
    </row>
    <row r="347" spans="1:68" ht="27.75" hidden="1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hidden="1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hidden="1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1440</v>
      </c>
      <c r="Y350" s="55">
        <f t="shared" ref="Y350:Y356" si="58">IFERROR(IF(X350="",0,CEILING((X350/$H350),1)*$H350),"")</f>
        <v>1440</v>
      </c>
      <c r="Z350" s="41">
        <f>IFERROR(IF(Y350=0,"",ROUNDUP(Y350/H350,0)*0.02175),"")</f>
        <v>2.0880000000000001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1486.0800000000002</v>
      </c>
      <c r="BN350" s="78">
        <f t="shared" ref="BN350:BN356" si="60">IFERROR(Y350*I350/H350,"0")</f>
        <v>1486.0800000000002</v>
      </c>
      <c r="BO350" s="78">
        <f t="shared" ref="BO350:BO356" si="61">IFERROR(1/J350*(X350/H350),"0")</f>
        <v>2</v>
      </c>
      <c r="BP350" s="78">
        <f t="shared" ref="BP350:BP356" si="62">IFERROR(1/J350*(Y350/H350),"0")</f>
        <v>2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37.5" hidden="1" customHeight="1" x14ac:dyDescent="0.25">
      <c r="A352" s="63" t="s">
        <v>574</v>
      </c>
      <c r="B352" s="63" t="s">
        <v>575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4320</v>
      </c>
      <c r="Y353" s="55">
        <f t="shared" si="58"/>
        <v>4320</v>
      </c>
      <c r="Z353" s="41">
        <f>IFERROR(IF(Y353=0,"",ROUNDUP(Y353/H353,0)*0.02175),"")</f>
        <v>6.2639999999999993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4458.2400000000007</v>
      </c>
      <c r="BN353" s="78">
        <f t="shared" si="60"/>
        <v>4458.2400000000007</v>
      </c>
      <c r="BO353" s="78">
        <f t="shared" si="61"/>
        <v>6</v>
      </c>
      <c r="BP353" s="78">
        <f t="shared" si="62"/>
        <v>6</v>
      </c>
    </row>
    <row r="354" spans="1:68" ht="27" hidden="1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hidden="1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hidden="1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528</v>
      </c>
      <c r="Y357" s="43">
        <f>IFERROR(Y350/H350,"0")+IFERROR(Y351/H351,"0")+IFERROR(Y352/H352,"0")+IFERROR(Y353/H353,"0")+IFERROR(Y354/H354,"0")+IFERROR(Y355/H355,"0")+IFERROR(Y356/H356,"0")</f>
        <v>528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11.483999999999998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7920</v>
      </c>
      <c r="Y358" s="43">
        <f>IFERROR(SUM(Y350:Y356),"0")</f>
        <v>7920</v>
      </c>
      <c r="Z358" s="42"/>
      <c r="AA358" s="67"/>
      <c r="AB358" s="67"/>
      <c r="AC358" s="67"/>
    </row>
    <row r="359" spans="1:68" ht="14.25" hidden="1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4320</v>
      </c>
      <c r="Y360" s="55">
        <f>IFERROR(IF(X360="",0,CEILING((X360/$H360),1)*$H360),"")</f>
        <v>4320</v>
      </c>
      <c r="Z360" s="41">
        <f>IFERROR(IF(Y360=0,"",ROUNDUP(Y360/H360,0)*0.02175),"")</f>
        <v>6.2639999999999993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4458.2400000000007</v>
      </c>
      <c r="BN360" s="78">
        <f>IFERROR(Y360*I360/H360,"0")</f>
        <v>4458.2400000000007</v>
      </c>
      <c r="BO360" s="78">
        <f>IFERROR(1/J360*(X360/H360),"0")</f>
        <v>6</v>
      </c>
      <c r="BP360" s="78">
        <f>IFERROR(1/J360*(Y360/H360),"0")</f>
        <v>6</v>
      </c>
    </row>
    <row r="361" spans="1:68" ht="16.5" hidden="1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288</v>
      </c>
      <c r="Y362" s="43">
        <f>IFERROR(Y360/H360,"0")+IFERROR(Y361/H361,"0")</f>
        <v>288</v>
      </c>
      <c r="Z362" s="43">
        <f>IFERROR(IF(Z360="",0,Z360),"0")+IFERROR(IF(Z361="",0,Z361),"0")</f>
        <v>6.2639999999999993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4320</v>
      </c>
      <c r="Y363" s="43">
        <f>IFERROR(SUM(Y360:Y361),"0")</f>
        <v>4320</v>
      </c>
      <c r="Z363" s="42"/>
      <c r="AA363" s="67"/>
      <c r="AB363" s="67"/>
      <c r="AC363" s="67"/>
    </row>
    <row r="364" spans="1:68" ht="14.25" hidden="1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1152</v>
      </c>
      <c r="Y365" s="55">
        <f>IFERROR(IF(X365="",0,CEILING((X365/$H365),1)*$H365),"")</f>
        <v>1152</v>
      </c>
      <c r="Z365" s="41">
        <f>IFERROR(IF(Y365=0,"",ROUNDUP(Y365/H365,0)*0.01898),"")</f>
        <v>2.42944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1219.2</v>
      </c>
      <c r="BN365" s="78">
        <f>IFERROR(Y365*I365/H365,"0")</f>
        <v>1219.2</v>
      </c>
      <c r="BO365" s="78">
        <f>IFERROR(1/J365*(X365/H365),"0")</f>
        <v>2</v>
      </c>
      <c r="BP365" s="78">
        <f>IFERROR(1/J365*(Y365/H365),"0")</f>
        <v>2</v>
      </c>
    </row>
    <row r="366" spans="1:68" ht="27" hidden="1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128</v>
      </c>
      <c r="Y367" s="43">
        <f>IFERROR(Y365/H365,"0")+IFERROR(Y366/H366,"0")</f>
        <v>128</v>
      </c>
      <c r="Z367" s="43">
        <f>IFERROR(IF(Z365="",0,Z365),"0")+IFERROR(IF(Z366="",0,Z366),"0")</f>
        <v>2.42944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1152</v>
      </c>
      <c r="Y368" s="43">
        <f>IFERROR(SUM(Y365:Y366),"0")</f>
        <v>1152</v>
      </c>
      <c r="Z368" s="42"/>
      <c r="AA368" s="67"/>
      <c r="AB368" s="67"/>
      <c r="AC368" s="67"/>
    </row>
    <row r="369" spans="1:68" ht="14.25" hidden="1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hidden="1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hidden="1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hidden="1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hidden="1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hidden="1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hidden="1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hidden="1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hidden="1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hidden="1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hidden="1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idden="1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hidden="1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hidden="1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hidden="1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hidden="1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hidden="1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hidden="1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hidden="1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hidden="1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hidden="1" customHeight="1" x14ac:dyDescent="0.25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hidden="1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hidden="1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hidden="1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hidden="1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hidden="1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hidden="1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hidden="1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hidden="1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hidden="1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hidden="1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hidden="1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hidden="1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hidden="1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hidden="1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hidden="1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hidden="1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hidden="1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hidden="1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idden="1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hidden="1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hidden="1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hidden="1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hidden="1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hidden="1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hidden="1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hidden="1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hidden="1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hidden="1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hidden="1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hidden="1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hidden="1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hidden="1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hidden="1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hidden="1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hidden="1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hidden="1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hidden="1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hidden="1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hidden="1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hidden="1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hidden="1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hidden="1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idden="1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hidden="1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hidden="1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hidden="1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hidden="1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hidden="1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hidden="1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hidden="1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hidden="1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hidden="1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hidden="1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hidden="1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hidden="1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hidden="1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hidden="1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hidden="1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hidden="1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hidden="1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idden="1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hidden="1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hidden="1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hidden="1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hidden="1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hidden="1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2000</v>
      </c>
      <c r="Y497" s="55">
        <f>IFERROR(IF(X497="",0,CEILING((X497/$H497),1)*$H497),"")</f>
        <v>2003.4</v>
      </c>
      <c r="Z497" s="41">
        <f>IFERROR(IF(Y497=0,"",ROUNDUP(Y497/H497,0)*0.00902),"")</f>
        <v>4.3025400000000005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2128.5714285714284</v>
      </c>
      <c r="BN497" s="78">
        <f>IFERROR(Y497*I497/H497,"0")</f>
        <v>2132.19</v>
      </c>
      <c r="BO497" s="78">
        <f>IFERROR(1/J497*(X497/H497),"0")</f>
        <v>3.6075036075036073</v>
      </c>
      <c r="BP497" s="78">
        <f>IFERROR(1/J497*(Y497/H497),"0")</f>
        <v>3.6136363636363638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476.19047619047615</v>
      </c>
      <c r="Y498" s="43">
        <f>IFERROR(Y496/H496,"0")+IFERROR(Y497/H497,"0")</f>
        <v>477</v>
      </c>
      <c r="Z498" s="43">
        <f>IFERROR(IF(Z496="",0,Z496),"0")+IFERROR(IF(Z497="",0,Z497),"0")</f>
        <v>4.3025400000000005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2000</v>
      </c>
      <c r="Y499" s="43">
        <f>IFERROR(SUM(Y496:Y497),"0")</f>
        <v>2003.4</v>
      </c>
      <c r="Z499" s="42"/>
      <c r="AA499" s="67"/>
      <c r="AB499" s="67"/>
      <c r="AC499" s="67"/>
    </row>
    <row r="500" spans="1:68" ht="14.25" hidden="1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hidden="1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796</v>
      </c>
      <c r="B503" s="63" t="s">
        <v>797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798</v>
      </c>
      <c r="Q503" s="665"/>
      <c r="R503" s="665"/>
      <c r="S503" s="665"/>
      <c r="T503" s="666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hidden="1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hidden="1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hidden="1" customHeight="1" x14ac:dyDescent="0.25">
      <c r="A507" s="63" t="s">
        <v>799</v>
      </c>
      <c r="B507" s="63" t="s">
        <v>800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801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hidden="1" customHeight="1" x14ac:dyDescent="0.25">
      <c r="A508" s="63" t="s">
        <v>799</v>
      </c>
      <c r="B508" s="63" t="s">
        <v>803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804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805</v>
      </c>
      <c r="B509" s="63" t="s">
        <v>806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807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hidden="1" customHeight="1" x14ac:dyDescent="0.25">
      <c r="A510" s="63" t="s">
        <v>805</v>
      </c>
      <c r="B510" s="63" t="s">
        <v>809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810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hidden="1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hidden="1" customHeight="1" x14ac:dyDescent="0.25">
      <c r="A513" s="661" t="s">
        <v>811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hidden="1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hidden="1" customHeight="1" x14ac:dyDescent="0.25">
      <c r="A515" s="63" t="s">
        <v>812</v>
      </c>
      <c r="B515" s="63" t="s">
        <v>813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814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idden="1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hidden="1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18012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18029.7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18774.96583638584</v>
      </c>
      <c r="Y519" s="43">
        <f>IFERROR(SUM(BN22:BN515),"0")</f>
        <v>18793.890000000003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28</v>
      </c>
      <c r="Y520" s="44">
        <f>ROUNDUP(SUM(BP22:BP515),0)</f>
        <v>28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19474.96583638584</v>
      </c>
      <c r="Y521" s="43">
        <f>GrossWeightTotalR+PalletQtyTotalR*25</f>
        <v>19493.890000000003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1801.7126577126578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1805</v>
      </c>
      <c r="Z522" s="42"/>
      <c r="AA522" s="67"/>
      <c r="AB522" s="67"/>
      <c r="AC522" s="67"/>
    </row>
    <row r="523" spans="1:68" ht="14.25" hidden="1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30.866239999999998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811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2409</v>
      </c>
      <c r="S528" s="52">
        <f>IFERROR(Y342*1,"0")+IFERROR(Y343*1,"0")+IFERROR(Y344*1,"0")</f>
        <v>225.3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13392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2003.4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2,00"/>
        <filter val="1 440,00"/>
        <filter val="1 801,71"/>
        <filter val="128,00"/>
        <filter val="150,00"/>
        <filter val="18 012,00"/>
        <filter val="18 774,97"/>
        <filter val="19 474,97"/>
        <filter val="2 000,00"/>
        <filter val="2 160,00"/>
        <filter val="200,00"/>
        <filter val="220,00"/>
        <filter val="25,64"/>
        <filter val="256,41"/>
        <filter val="28"/>
        <filter val="288,00"/>
        <filter val="35,00"/>
        <filter val="4 320,00"/>
        <filter val="47,62"/>
        <filter val="476,19"/>
        <filter val="51,85"/>
        <filter val="528,00"/>
        <filter val="7 920,00"/>
      </filters>
    </filterColumn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2025-06-27T09:21:31Z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