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59075B4C-CEAF-454B-BACD-D08C454BF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AH7" i="1"/>
  <c r="Q44" i="1" l="1"/>
  <c r="Q7" i="1"/>
  <c r="Q8" i="1"/>
  <c r="R8" i="1" s="1"/>
  <c r="Q9" i="1"/>
  <c r="Q10" i="1"/>
  <c r="R10" i="1" s="1"/>
  <c r="Q11" i="1"/>
  <c r="Q12" i="1"/>
  <c r="R12" i="1" s="1"/>
  <c r="Q13" i="1"/>
  <c r="Q14" i="1"/>
  <c r="Q15" i="1"/>
  <c r="Q16" i="1"/>
  <c r="Q17" i="1"/>
  <c r="R17" i="1" s="1"/>
  <c r="Q18" i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U25" i="1" s="1"/>
  <c r="Q26" i="1"/>
  <c r="Q27" i="1"/>
  <c r="R27" i="1" s="1"/>
  <c r="Q28" i="1"/>
  <c r="U28" i="1" s="1"/>
  <c r="Q29" i="1"/>
  <c r="Q30" i="1"/>
  <c r="R30" i="1" s="1"/>
  <c r="Q31" i="1"/>
  <c r="Q32" i="1"/>
  <c r="Q33" i="1"/>
  <c r="Q34" i="1"/>
  <c r="Q35" i="1"/>
  <c r="R35" i="1" s="1"/>
  <c r="Q36" i="1"/>
  <c r="Q37" i="1"/>
  <c r="U37" i="1" s="1"/>
  <c r="Q38" i="1"/>
  <c r="Q39" i="1"/>
  <c r="R39" i="1" s="1"/>
  <c r="Q40" i="1"/>
  <c r="Q41" i="1"/>
  <c r="R41" i="1" s="1"/>
  <c r="Q42" i="1"/>
  <c r="Q43" i="1"/>
  <c r="R43" i="1" s="1"/>
  <c r="Q45" i="1"/>
  <c r="R45" i="1" s="1"/>
  <c r="Q46" i="1"/>
  <c r="R46" i="1" s="1"/>
  <c r="Q47" i="1"/>
  <c r="R47" i="1" s="1"/>
  <c r="Q48" i="1"/>
  <c r="Q49" i="1"/>
  <c r="U49" i="1" s="1"/>
  <c r="Q50" i="1"/>
  <c r="Q51" i="1"/>
  <c r="Q52" i="1"/>
  <c r="U52" i="1" s="1"/>
  <c r="Q53" i="1"/>
  <c r="Q54" i="1"/>
  <c r="Q55" i="1"/>
  <c r="R55" i="1" s="1"/>
  <c r="Q56" i="1"/>
  <c r="Q57" i="1"/>
  <c r="R57" i="1" s="1"/>
  <c r="Q58" i="1"/>
  <c r="Q59" i="1"/>
  <c r="R59" i="1" s="1"/>
  <c r="Q60" i="1"/>
  <c r="Q61" i="1"/>
  <c r="U61" i="1" s="1"/>
  <c r="Q62" i="1"/>
  <c r="U62" i="1" s="1"/>
  <c r="Q63" i="1"/>
  <c r="U63" i="1" s="1"/>
  <c r="Q64" i="1"/>
  <c r="Q65" i="1"/>
  <c r="U65" i="1" s="1"/>
  <c r="Q66" i="1"/>
  <c r="U66" i="1" s="1"/>
  <c r="Q67" i="1"/>
  <c r="U67" i="1" s="1"/>
  <c r="Q68" i="1"/>
  <c r="Q69" i="1"/>
  <c r="U69" i="1" s="1"/>
  <c r="Q70" i="1"/>
  <c r="U70" i="1" s="1"/>
  <c r="Q71" i="1"/>
  <c r="U71" i="1" s="1"/>
  <c r="Q72" i="1"/>
  <c r="Q73" i="1"/>
  <c r="R73" i="1" s="1"/>
  <c r="Q74" i="1"/>
  <c r="Q75" i="1"/>
  <c r="R75" i="1" s="1"/>
  <c r="Q76" i="1"/>
  <c r="R76" i="1" s="1"/>
  <c r="Q77" i="1"/>
  <c r="R77" i="1" s="1"/>
  <c r="Q78" i="1"/>
  <c r="Q79" i="1"/>
  <c r="U79" i="1" s="1"/>
  <c r="Q80" i="1"/>
  <c r="U80" i="1" s="1"/>
  <c r="Q81" i="1"/>
  <c r="Q82" i="1"/>
  <c r="Q83" i="1"/>
  <c r="Q84" i="1"/>
  <c r="Q85" i="1"/>
  <c r="R85" i="1" s="1"/>
  <c r="Q86" i="1"/>
  <c r="Q87" i="1"/>
  <c r="Q88" i="1"/>
  <c r="Q89" i="1"/>
  <c r="Q90" i="1"/>
  <c r="Q91" i="1"/>
  <c r="V91" i="1" s="1"/>
  <c r="Q92" i="1"/>
  <c r="Q93" i="1"/>
  <c r="V93" i="1" s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24" i="1" l="1"/>
  <c r="R74" i="1"/>
  <c r="R53" i="1"/>
  <c r="V92" i="1"/>
  <c r="R92" i="1"/>
  <c r="U88" i="1"/>
  <c r="U84" i="1"/>
  <c r="U78" i="1"/>
  <c r="U76" i="1"/>
  <c r="U64" i="1"/>
  <c r="R60" i="1"/>
  <c r="R58" i="1"/>
  <c r="R56" i="1"/>
  <c r="R48" i="1"/>
  <c r="R42" i="1"/>
  <c r="R40" i="1"/>
  <c r="R38" i="1"/>
  <c r="U34" i="1"/>
  <c r="U30" i="1"/>
  <c r="R26" i="1"/>
  <c r="U24" i="1"/>
  <c r="U20" i="1"/>
  <c r="U16" i="1"/>
  <c r="U12" i="1"/>
  <c r="U10" i="1"/>
  <c r="U8" i="1"/>
  <c r="R32" i="1"/>
  <c r="R36" i="1"/>
  <c r="R72" i="1"/>
  <c r="R82" i="1"/>
  <c r="R86" i="1"/>
  <c r="R90" i="1"/>
  <c r="U47" i="1"/>
  <c r="U45" i="1"/>
  <c r="U43" i="1"/>
  <c r="U41" i="1"/>
  <c r="U39" i="1"/>
  <c r="U21" i="1"/>
  <c r="U17" i="1"/>
  <c r="R9" i="1"/>
  <c r="R13" i="1"/>
  <c r="R33" i="1"/>
  <c r="R81" i="1"/>
  <c r="R83" i="1"/>
  <c r="R87" i="1"/>
  <c r="R91" i="1"/>
  <c r="U59" i="1"/>
  <c r="U57" i="1"/>
  <c r="U55" i="1"/>
  <c r="U27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18" i="1"/>
  <c r="V14" i="1"/>
  <c r="V10" i="1"/>
  <c r="K5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20" i="1"/>
  <c r="V16" i="1"/>
  <c r="V12" i="1"/>
  <c r="V8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Q5" i="1"/>
  <c r="U74" i="1" l="1"/>
  <c r="U53" i="1"/>
  <c r="U54" i="1"/>
  <c r="U56" i="1"/>
  <c r="U58" i="1"/>
  <c r="U60" i="1"/>
  <c r="U92" i="1"/>
  <c r="U9" i="1"/>
  <c r="U29" i="1"/>
  <c r="AH5" i="1"/>
  <c r="U18" i="1"/>
  <c r="U50" i="1"/>
  <c r="U93" i="1"/>
  <c r="R5" i="1"/>
  <c r="U13" i="1"/>
  <c r="U33" i="1"/>
  <c r="U86" i="1"/>
  <c r="U73" i="1"/>
  <c r="U77" i="1"/>
  <c r="U83" i="1"/>
  <c r="U87" i="1"/>
  <c r="U14" i="1"/>
  <c r="U22" i="1"/>
  <c r="U72" i="1"/>
  <c r="U82" i="1"/>
  <c r="U90" i="1"/>
  <c r="U91" i="1"/>
  <c r="U7" i="1"/>
  <c r="U11" i="1"/>
  <c r="U15" i="1"/>
  <c r="U19" i="1"/>
  <c r="U23" i="1"/>
  <c r="U31" i="1"/>
  <c r="U35" i="1"/>
  <c r="U51" i="1"/>
  <c r="U75" i="1"/>
  <c r="U81" i="1"/>
  <c r="U85" i="1"/>
  <c r="U89" i="1"/>
  <c r="U26" i="1"/>
  <c r="U32" i="1"/>
  <c r="U36" i="1"/>
  <c r="U38" i="1"/>
  <c r="U40" i="1"/>
  <c r="U42" i="1"/>
  <c r="U44" i="1"/>
  <c r="U46" i="1"/>
  <c r="U48" i="1"/>
  <c r="U68" i="1"/>
  <c r="U6" i="1"/>
</calcChain>
</file>

<file path=xl/sharedStrings.xml><?xml version="1.0" encoding="utf-8"?>
<sst xmlns="http://schemas.openxmlformats.org/spreadsheetml/2006/main" count="362" uniqueCount="149">
  <si>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</si>
  <si>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</si>
  <si>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</si>
  <si>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</si>
  <si>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</si>
  <si>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</si>
  <si>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</si>
  <si>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</si>
  <si>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</si>
  <si>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</si>
  <si>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</si>
  <si>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</si>
  <si>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</si>
  <si>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</si>
  <si>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</si>
  <si>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</si>
  <si>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</si>
  <si>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</si>
  <si>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</si>
  <si>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</si>
  <si>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</si>
  <si>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</si>
  <si>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</si>
  <si>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</si>
  <si>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</si>
  <si>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</si>
  <si>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</si>
  <si>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</si>
  <si>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</si>
  <si>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</si>
  <si>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</si>
  <si>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</si>
  <si>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</si>
  <si>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</si>
  <si>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</si>
  <si>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</si>
  <si>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</si>
  <si>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</si>
  <si>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</si>
  <si>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</si>
  <si>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</si>
  <si>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</si>
  <si>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</si>
  <si>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</si>
  <si>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</si>
  <si>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</si>
  <si>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</si>
  <si>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</si>
  <si>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</si>
  <si>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</si>
  <si>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</si>
  <si>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</si>
  <si>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</si>
  <si>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</si>
  <si>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</si>
  <si>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</si>
  <si>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</si>
  <si>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</si>
  <si>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</si>
  <si>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</si>
  <si>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</si>
  <si>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</si>
  <si>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</si>
  <si>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</si>
  <si>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</si>
  <si>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</si>
  <si>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</si>
  <si>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</si>
  <si>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</si>
  <si>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</si>
  <si>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</si>
  <si>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</si>
  <si>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</si>
  <si>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</si>
  <si>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</si>
  <si>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</si>
  <si>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</si>
  <si>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</si>
  <si>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</si>
  <si>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</si>
  <si>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</si>
  <si>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</si>
  <si>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</si>
  <si>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</si>
  <si>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</si>
  <si>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</si>
  <si>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</si>
  <si>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</si>
  <si>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</si>
  <si>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</si>
  <si>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</si>
  <si>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</si>
  <si>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</si>
  <si>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</si>
  <si>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</si>
  <si>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</si>
  <si>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</si>
  <si>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</si>
  <si>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</si>
  <si>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</si>
  <si>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</si>
  <si>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</si>
  <si>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</si>
  <si>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</si>
  <si>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</si>
  <si>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</si>
  <si>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</si>
  <si>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</si>
  <si>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</si>
  <si>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</si>
  <si>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</si>
  <si>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</si>
  <si>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</si>
  <si>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</si>
  <si>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</si>
  <si>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</si>
  <si>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</si>
  <si>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</si>
  <si>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</si>
  <si>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</si>
  <si>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</si>
  <si>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</si>
  <si>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</si>
  <si>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</si>
  <si>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</si>
  <si>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</si>
  <si>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</si>
  <si>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</si>
  <si>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</si>
  <si>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</si>
  <si>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</si>
  <si>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</si>
  <si>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</si>
  <si>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</si>
  <si>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</si>
  <si>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</si>
  <si>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</si>
  <si>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</si>
  <si>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</si>
  <si>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</si>
  <si>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</si>
  <si>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</si>
  <si>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</si>
  <si>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</si>
  <si>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</si>
  <si>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</si>
  <si>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20,03,25 в уценку 26кг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</si>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</sst>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0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147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10902.071999999996</v>
      </c>
      <c r="F5" s="4">
        <f>SUM(F6:F499)</f>
        <v>8311.8019999999997</v>
      </c>
      <c r="G5" s="7"/>
      <c r="H5" s="1"/>
      <c r="I5" s="1"/>
      <c r="J5" s="4">
        <f t="shared" ref="J5:S5" si="0">SUM(J6:J499)</f>
        <v>11200.279999999997</v>
      </c>
      <c r="K5" s="4">
        <f t="shared" si="0"/>
        <v>-298.20799999999986</v>
      </c>
      <c r="L5" s="4">
        <f t="shared" si="0"/>
        <v>0</v>
      </c>
      <c r="M5" s="4">
        <f t="shared" si="0"/>
        <v>0</v>
      </c>
      <c r="N5" s="4">
        <f t="shared" si="0"/>
        <v>3552.7522000000004</v>
      </c>
      <c r="O5" s="4">
        <f t="shared" si="0"/>
        <v>4824.0155999999997</v>
      </c>
      <c r="P5" s="4">
        <f t="shared" si="0"/>
        <v>3360</v>
      </c>
      <c r="Q5" s="4">
        <f t="shared" si="0"/>
        <v>2180.4144000000001</v>
      </c>
      <c r="R5" s="4">
        <f t="shared" si="0"/>
        <v>4821.3351999999986</v>
      </c>
      <c r="S5" s="4">
        <f t="shared" si="0"/>
        <v>0</v>
      </c>
      <c r="T5" s="1"/>
      <c r="U5" s="1"/>
      <c r="V5" s="1"/>
      <c r="W5" s="4">
        <f t="shared" ref="W5:AF5" si="1">SUM(W6:W499)</f>
        <v>2200.4896000000003</v>
      </c>
      <c r="X5" s="4">
        <f t="shared" si="1"/>
        <v>1627.5090000000002</v>
      </c>
      <c r="Y5" s="4">
        <f t="shared" si="1"/>
        <v>1615.1204</v>
      </c>
      <c r="Z5" s="4">
        <f t="shared" si="1"/>
        <v>2197.9983999999995</v>
      </c>
      <c r="AA5" s="4">
        <f t="shared" si="1"/>
        <v>2326.1106000000009</v>
      </c>
      <c r="AB5" s="4">
        <f t="shared" si="1"/>
        <v>1606.0932000000005</v>
      </c>
      <c r="AC5" s="4">
        <f t="shared" si="1"/>
        <v>1456.6170000000004</v>
      </c>
      <c r="AD5" s="4">
        <f t="shared" si="1"/>
        <v>1640.569</v>
      </c>
      <c r="AE5" s="4">
        <f t="shared" si="1"/>
        <v>1619.2334000000001</v>
      </c>
      <c r="AF5" s="4">
        <f t="shared" si="1"/>
        <v>1973.2437999999997</v>
      </c>
      <c r="AG5" s="1"/>
      <c r="AH5" s="4">
        <f>SUM(AH6:AH499)</f>
        <v>3283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36</v>
      </c>
      <c r="B6" s="15" t="s">
        <v>37</v>
      </c>
      <c r="C6" s="15">
        <v>56.677</v>
      </c>
      <c r="D6" s="15">
        <v>163.709</v>
      </c>
      <c r="E6" s="15">
        <v>76.718000000000004</v>
      </c>
      <c r="F6" s="15">
        <v>118.998</v>
      </c>
      <c r="G6" s="16">
        <v>1</v>
      </c>
      <c r="H6" s="15">
        <v>50</v>
      </c>
      <c r="I6" s="15" t="s">
        <v>38</v>
      </c>
      <c r="J6" s="15">
        <v>72.400000000000006</v>
      </c>
      <c r="K6" s="15">
        <f t="shared" ref="K6:K36" si="2">E6-J6</f>
        <v>4.3179999999999978</v>
      </c>
      <c r="L6" s="15"/>
      <c r="M6" s="15"/>
      <c r="N6" s="15">
        <v>104.30199999999989</v>
      </c>
      <c r="O6" s="15">
        <v>0</v>
      </c>
      <c r="P6" s="15"/>
      <c r="Q6" s="15">
        <f>E6/5</f>
        <v>15.3436</v>
      </c>
      <c r="R6" s="17"/>
      <c r="S6" s="17"/>
      <c r="T6" s="15"/>
      <c r="U6" s="15">
        <f>(F6+N6+O6+P6+R6)/Q6</f>
        <v>14.553299095388299</v>
      </c>
      <c r="V6" s="15">
        <f>(F6+N6+O6+P6)/Q6</f>
        <v>14.553299095388299</v>
      </c>
      <c r="W6" s="15">
        <v>16.416799999999999</v>
      </c>
      <c r="X6" s="15">
        <v>25.577999999999999</v>
      </c>
      <c r="Y6" s="15">
        <v>22.064399999999999</v>
      </c>
      <c r="Z6" s="15">
        <v>16.670200000000001</v>
      </c>
      <c r="AA6" s="15">
        <v>16.945</v>
      </c>
      <c r="AB6" s="15">
        <v>15.804600000000001</v>
      </c>
      <c r="AC6" s="15">
        <v>18.623799999999999</v>
      </c>
      <c r="AD6" s="15">
        <v>12.897600000000001</v>
      </c>
      <c r="AE6" s="15">
        <v>8.4556000000000004</v>
      </c>
      <c r="AF6" s="15">
        <v>15.535399999999999</v>
      </c>
      <c r="AG6" s="15" t="s">
        <v>39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47.191000000000003</v>
      </c>
      <c r="D7" s="1">
        <v>138.47300000000001</v>
      </c>
      <c r="E7" s="1">
        <v>42.932000000000002</v>
      </c>
      <c r="F7" s="1">
        <v>111.364</v>
      </c>
      <c r="G7" s="7">
        <v>1</v>
      </c>
      <c r="H7" s="1">
        <v>45</v>
      </c>
      <c r="I7" s="10" t="s">
        <v>41</v>
      </c>
      <c r="J7" s="1">
        <v>52.8</v>
      </c>
      <c r="K7" s="1">
        <f t="shared" si="2"/>
        <v>-9.867999999999995</v>
      </c>
      <c r="L7" s="1"/>
      <c r="M7" s="1"/>
      <c r="N7" s="1"/>
      <c r="O7" s="1">
        <v>50</v>
      </c>
      <c r="P7" s="1"/>
      <c r="Q7" s="1">
        <f t="shared" ref="Q7:Q69" si="3">E7/5</f>
        <v>8.5864000000000011</v>
      </c>
      <c r="R7" s="5"/>
      <c r="S7" s="5"/>
      <c r="T7" s="1"/>
      <c r="U7" s="1">
        <f t="shared" ref="U7:U69" si="4">(F7+N7+O7+P7+R7)/Q7</f>
        <v>18.792974937109847</v>
      </c>
      <c r="V7" s="1">
        <f t="shared" ref="V7:V69" si="5">(F7+N7+O7+P7)/Q7</f>
        <v>18.792974937109847</v>
      </c>
      <c r="W7" s="1">
        <v>10.2408</v>
      </c>
      <c r="X7" s="1">
        <v>11.5708</v>
      </c>
      <c r="Y7" s="1">
        <v>16.191199999999998</v>
      </c>
      <c r="Z7" s="1">
        <v>19.369</v>
      </c>
      <c r="AA7" s="1">
        <v>12.768000000000001</v>
      </c>
      <c r="AB7" s="1">
        <v>12.4322</v>
      </c>
      <c r="AC7" s="1">
        <v>13.8132</v>
      </c>
      <c r="AD7" s="1">
        <v>6.9249999999999998</v>
      </c>
      <c r="AE7" s="1">
        <v>12.549799999999999</v>
      </c>
      <c r="AF7" s="1">
        <v>17.000800000000002</v>
      </c>
      <c r="AG7" s="1" t="s">
        <v>42</v>
      </c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37</v>
      </c>
      <c r="C8" s="1">
        <v>89.44</v>
      </c>
      <c r="D8" s="1">
        <v>27.495999999999999</v>
      </c>
      <c r="E8" s="1">
        <v>77.697000000000003</v>
      </c>
      <c r="F8" s="1">
        <v>22.884</v>
      </c>
      <c r="G8" s="7">
        <v>1</v>
      </c>
      <c r="H8" s="1">
        <v>45</v>
      </c>
      <c r="I8" s="1" t="s">
        <v>38</v>
      </c>
      <c r="J8" s="1">
        <v>74.8</v>
      </c>
      <c r="K8" s="1">
        <f t="shared" si="2"/>
        <v>2.8970000000000056</v>
      </c>
      <c r="L8" s="1"/>
      <c r="M8" s="1"/>
      <c r="N8" s="1">
        <v>5.5724000000000018</v>
      </c>
      <c r="O8" s="1">
        <v>73.968599999999981</v>
      </c>
      <c r="P8" s="1"/>
      <c r="Q8" s="1">
        <f t="shared" si="3"/>
        <v>15.539400000000001</v>
      </c>
      <c r="R8" s="5">
        <f t="shared" ref="R8:R20" si="6">11*Q8-P8-O8-N8-F8</f>
        <v>68.508400000000023</v>
      </c>
      <c r="S8" s="5"/>
      <c r="T8" s="1"/>
      <c r="U8" s="1">
        <f t="shared" si="4"/>
        <v>11</v>
      </c>
      <c r="V8" s="1">
        <f t="shared" si="5"/>
        <v>6.5913098317824357</v>
      </c>
      <c r="W8" s="1">
        <v>13.347</v>
      </c>
      <c r="X8" s="1">
        <v>9.3233999999999995</v>
      </c>
      <c r="Y8" s="1">
        <v>10.1456</v>
      </c>
      <c r="Z8" s="1">
        <v>12.9762</v>
      </c>
      <c r="AA8" s="1">
        <v>15.037599999999999</v>
      </c>
      <c r="AB8" s="1">
        <v>8.7544000000000004</v>
      </c>
      <c r="AC8" s="1">
        <v>9.4916</v>
      </c>
      <c r="AD8" s="1">
        <v>8.7736000000000001</v>
      </c>
      <c r="AE8" s="1">
        <v>7.1635999999999997</v>
      </c>
      <c r="AF8" s="1">
        <v>10.969200000000001</v>
      </c>
      <c r="AG8" s="1"/>
      <c r="AH8" s="1">
        <f t="shared" ref="AH8:AH71" si="7">ROUND(G8*R8,0)</f>
        <v>69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199</v>
      </c>
      <c r="D9" s="1">
        <v>149</v>
      </c>
      <c r="E9" s="1">
        <v>246</v>
      </c>
      <c r="F9" s="1">
        <v>79</v>
      </c>
      <c r="G9" s="7">
        <v>0.45</v>
      </c>
      <c r="H9" s="1">
        <v>45</v>
      </c>
      <c r="I9" s="1" t="s">
        <v>38</v>
      </c>
      <c r="J9" s="1">
        <v>248</v>
      </c>
      <c r="K9" s="1">
        <f t="shared" si="2"/>
        <v>-2</v>
      </c>
      <c r="L9" s="1"/>
      <c r="M9" s="1"/>
      <c r="N9" s="1">
        <v>43.000000000000057</v>
      </c>
      <c r="O9" s="1">
        <v>264.99999999999989</v>
      </c>
      <c r="P9" s="1"/>
      <c r="Q9" s="1">
        <f t="shared" si="3"/>
        <v>49.2</v>
      </c>
      <c r="R9" s="5">
        <f t="shared" si="6"/>
        <v>154.2000000000001</v>
      </c>
      <c r="S9" s="5"/>
      <c r="T9" s="1"/>
      <c r="U9" s="1">
        <f t="shared" si="4"/>
        <v>11</v>
      </c>
      <c r="V9" s="1">
        <f t="shared" si="5"/>
        <v>7.8658536585365839</v>
      </c>
      <c r="W9" s="1">
        <v>44.4</v>
      </c>
      <c r="X9" s="1">
        <v>34.200000000000003</v>
      </c>
      <c r="Y9" s="1">
        <v>35.200000000000003</v>
      </c>
      <c r="Z9" s="1">
        <v>36.799999999999997</v>
      </c>
      <c r="AA9" s="1">
        <v>39</v>
      </c>
      <c r="AB9" s="1">
        <v>34</v>
      </c>
      <c r="AC9" s="1">
        <v>39.6</v>
      </c>
      <c r="AD9" s="1">
        <v>38</v>
      </c>
      <c r="AE9" s="1">
        <v>35</v>
      </c>
      <c r="AF9" s="1">
        <v>37.6</v>
      </c>
      <c r="AG9" s="1" t="s">
        <v>42</v>
      </c>
      <c r="AH9" s="1">
        <f t="shared" si="7"/>
        <v>69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46</v>
      </c>
      <c r="B10" s="15" t="s">
        <v>45</v>
      </c>
      <c r="C10" s="15">
        <v>295</v>
      </c>
      <c r="D10" s="15">
        <v>177</v>
      </c>
      <c r="E10" s="15">
        <v>320</v>
      </c>
      <c r="F10" s="15">
        <v>127</v>
      </c>
      <c r="G10" s="16">
        <v>0.45</v>
      </c>
      <c r="H10" s="15">
        <v>45</v>
      </c>
      <c r="I10" s="15" t="s">
        <v>38</v>
      </c>
      <c r="J10" s="15">
        <v>313</v>
      </c>
      <c r="K10" s="15">
        <f t="shared" si="2"/>
        <v>7</v>
      </c>
      <c r="L10" s="15"/>
      <c r="M10" s="15"/>
      <c r="N10" s="15"/>
      <c r="O10" s="15">
        <v>223</v>
      </c>
      <c r="P10" s="15">
        <v>250</v>
      </c>
      <c r="Q10" s="15">
        <f t="shared" si="3"/>
        <v>64</v>
      </c>
      <c r="R10" s="17">
        <f>14*Q10-P10-O10-N10-F10</f>
        <v>296</v>
      </c>
      <c r="S10" s="17"/>
      <c r="T10" s="15"/>
      <c r="U10" s="15">
        <f t="shared" si="4"/>
        <v>14</v>
      </c>
      <c r="V10" s="15">
        <f t="shared" si="5"/>
        <v>9.375</v>
      </c>
      <c r="W10" s="15">
        <v>56</v>
      </c>
      <c r="X10" s="15">
        <v>20.8</v>
      </c>
      <c r="Y10" s="15">
        <v>26</v>
      </c>
      <c r="Z10" s="15">
        <v>51.2</v>
      </c>
      <c r="AA10" s="15">
        <v>48.6</v>
      </c>
      <c r="AB10" s="15">
        <v>33.6</v>
      </c>
      <c r="AC10" s="15">
        <v>36.200000000000003</v>
      </c>
      <c r="AD10" s="15">
        <v>38.6</v>
      </c>
      <c r="AE10" s="15">
        <v>40.200000000000003</v>
      </c>
      <c r="AF10" s="15">
        <v>37.799999999999997</v>
      </c>
      <c r="AG10" s="15" t="s">
        <v>39</v>
      </c>
      <c r="AH10" s="1">
        <f t="shared" si="7"/>
        <v>133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85.19</v>
      </c>
      <c r="D11" s="1">
        <v>50</v>
      </c>
      <c r="E11" s="1">
        <v>12.81</v>
      </c>
      <c r="F11" s="1">
        <v>114.38</v>
      </c>
      <c r="G11" s="7">
        <v>0.17</v>
      </c>
      <c r="H11" s="1">
        <v>180</v>
      </c>
      <c r="I11" s="1" t="s">
        <v>38</v>
      </c>
      <c r="J11" s="1">
        <v>17</v>
      </c>
      <c r="K11" s="1">
        <f t="shared" si="2"/>
        <v>-4.1899999999999995</v>
      </c>
      <c r="L11" s="1"/>
      <c r="M11" s="1"/>
      <c r="N11" s="1"/>
      <c r="O11" s="1">
        <v>0</v>
      </c>
      <c r="P11" s="1"/>
      <c r="Q11" s="1">
        <f t="shared" si="3"/>
        <v>2.5620000000000003</v>
      </c>
      <c r="R11" s="5"/>
      <c r="S11" s="5"/>
      <c r="T11" s="1"/>
      <c r="U11" s="1">
        <f t="shared" si="4"/>
        <v>44.644808743169392</v>
      </c>
      <c r="V11" s="1">
        <f t="shared" si="5"/>
        <v>44.644808743169392</v>
      </c>
      <c r="W11" s="1">
        <v>3.6</v>
      </c>
      <c r="X11" s="1">
        <v>9</v>
      </c>
      <c r="Y11" s="1">
        <v>12.2</v>
      </c>
      <c r="Z11" s="1">
        <v>8.5620000000000012</v>
      </c>
      <c r="AA11" s="1">
        <v>10.962</v>
      </c>
      <c r="AB11" s="1">
        <v>2</v>
      </c>
      <c r="AC11" s="1">
        <v>8</v>
      </c>
      <c r="AD11" s="1">
        <v>8.6</v>
      </c>
      <c r="AE11" s="1">
        <v>2.2000000000000002</v>
      </c>
      <c r="AF11" s="1">
        <v>1.6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28</v>
      </c>
      <c r="D12" s="1">
        <v>18</v>
      </c>
      <c r="E12" s="1">
        <v>38</v>
      </c>
      <c r="F12" s="1">
        <v>2</v>
      </c>
      <c r="G12" s="7">
        <v>0.3</v>
      </c>
      <c r="H12" s="1">
        <v>40</v>
      </c>
      <c r="I12" s="1" t="s">
        <v>38</v>
      </c>
      <c r="J12" s="1">
        <v>39</v>
      </c>
      <c r="K12" s="1">
        <f t="shared" si="2"/>
        <v>-1</v>
      </c>
      <c r="L12" s="1"/>
      <c r="M12" s="1"/>
      <c r="N12" s="1"/>
      <c r="O12" s="1">
        <v>38.200000000000003</v>
      </c>
      <c r="P12" s="1"/>
      <c r="Q12" s="1">
        <f t="shared" si="3"/>
        <v>7.6</v>
      </c>
      <c r="R12" s="5">
        <f t="shared" si="6"/>
        <v>43.399999999999991</v>
      </c>
      <c r="S12" s="5"/>
      <c r="T12" s="1"/>
      <c r="U12" s="1">
        <f t="shared" si="4"/>
        <v>11</v>
      </c>
      <c r="V12" s="1">
        <f t="shared" si="5"/>
        <v>5.2894736842105265</v>
      </c>
      <c r="W12" s="1">
        <v>6.6</v>
      </c>
      <c r="X12" s="1">
        <v>3</v>
      </c>
      <c r="Y12" s="1">
        <v>3.8</v>
      </c>
      <c r="Z12" s="1">
        <v>5.2</v>
      </c>
      <c r="AA12" s="1">
        <v>4.4000000000000004</v>
      </c>
      <c r="AB12" s="1">
        <v>1.4</v>
      </c>
      <c r="AC12" s="1">
        <v>2.4</v>
      </c>
      <c r="AD12" s="1">
        <v>2.4</v>
      </c>
      <c r="AE12" s="1">
        <v>2.6</v>
      </c>
      <c r="AF12" s="1">
        <v>7.2</v>
      </c>
      <c r="AG12" s="1"/>
      <c r="AH12" s="1">
        <f t="shared" si="7"/>
        <v>13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88</v>
      </c>
      <c r="D13" s="1">
        <v>62</v>
      </c>
      <c r="E13" s="1">
        <v>48</v>
      </c>
      <c r="F13" s="1">
        <v>98</v>
      </c>
      <c r="G13" s="7">
        <v>0.17</v>
      </c>
      <c r="H13" s="1">
        <v>180</v>
      </c>
      <c r="I13" s="1" t="s">
        <v>38</v>
      </c>
      <c r="J13" s="1">
        <v>48</v>
      </c>
      <c r="K13" s="1">
        <f t="shared" si="2"/>
        <v>0</v>
      </c>
      <c r="L13" s="1"/>
      <c r="M13" s="1"/>
      <c r="N13" s="1"/>
      <c r="O13" s="1">
        <v>0</v>
      </c>
      <c r="P13" s="1"/>
      <c r="Q13" s="1">
        <f t="shared" si="3"/>
        <v>9.6</v>
      </c>
      <c r="R13" s="5">
        <f t="shared" si="6"/>
        <v>7.5999999999999943</v>
      </c>
      <c r="S13" s="5"/>
      <c r="T13" s="1"/>
      <c r="U13" s="1">
        <f t="shared" si="4"/>
        <v>11</v>
      </c>
      <c r="V13" s="1">
        <f t="shared" si="5"/>
        <v>10.208333333333334</v>
      </c>
      <c r="W13" s="1">
        <v>9</v>
      </c>
      <c r="X13" s="1">
        <v>7</v>
      </c>
      <c r="Y13" s="1">
        <v>10.4</v>
      </c>
      <c r="Z13" s="1">
        <v>10.4</v>
      </c>
      <c r="AA13" s="1">
        <v>13</v>
      </c>
      <c r="AB13" s="1">
        <v>2</v>
      </c>
      <c r="AC13" s="1">
        <v>8</v>
      </c>
      <c r="AD13" s="1">
        <v>8</v>
      </c>
      <c r="AE13" s="1">
        <v>1.6</v>
      </c>
      <c r="AF13" s="1">
        <v>2.2000000000000002</v>
      </c>
      <c r="AG13" s="1"/>
      <c r="AH13" s="1">
        <f t="shared" si="7"/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45</v>
      </c>
      <c r="C14" s="1">
        <v>6</v>
      </c>
      <c r="D14" s="1">
        <v>6</v>
      </c>
      <c r="E14" s="1">
        <v>6</v>
      </c>
      <c r="F14" s="1">
        <v>5</v>
      </c>
      <c r="G14" s="7">
        <v>0.35</v>
      </c>
      <c r="H14" s="1">
        <v>50</v>
      </c>
      <c r="I14" s="1" t="s">
        <v>38</v>
      </c>
      <c r="J14" s="1">
        <v>8</v>
      </c>
      <c r="K14" s="1">
        <f t="shared" si="2"/>
        <v>-2</v>
      </c>
      <c r="L14" s="1"/>
      <c r="M14" s="1"/>
      <c r="N14" s="1"/>
      <c r="O14" s="1">
        <v>6</v>
      </c>
      <c r="P14" s="1"/>
      <c r="Q14" s="1">
        <f t="shared" si="3"/>
        <v>1.2</v>
      </c>
      <c r="R14" s="5">
        <v>6</v>
      </c>
      <c r="S14" s="5"/>
      <c r="T14" s="1"/>
      <c r="U14" s="1">
        <f t="shared" si="4"/>
        <v>14.166666666666668</v>
      </c>
      <c r="V14" s="1">
        <f t="shared" si="5"/>
        <v>9.1666666666666679</v>
      </c>
      <c r="W14" s="1">
        <v>1</v>
      </c>
      <c r="X14" s="1">
        <v>-0.2</v>
      </c>
      <c r="Y14" s="1">
        <v>-0.2</v>
      </c>
      <c r="Z14" s="1">
        <v>0</v>
      </c>
      <c r="AA14" s="1">
        <v>0.8</v>
      </c>
      <c r="AB14" s="1">
        <v>0.8</v>
      </c>
      <c r="AC14" s="1">
        <v>0.6</v>
      </c>
      <c r="AD14" s="1">
        <v>0.8</v>
      </c>
      <c r="AE14" s="1">
        <v>0.4</v>
      </c>
      <c r="AF14" s="1">
        <v>1.6</v>
      </c>
      <c r="AG14" s="1" t="s">
        <v>51</v>
      </c>
      <c r="AH14" s="1">
        <f t="shared" si="7"/>
        <v>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/>
      <c r="D15" s="1">
        <v>26</v>
      </c>
      <c r="E15" s="1"/>
      <c r="F15" s="1">
        <v>11</v>
      </c>
      <c r="G15" s="7">
        <v>0.35</v>
      </c>
      <c r="H15" s="1">
        <v>50</v>
      </c>
      <c r="I15" s="1" t="s">
        <v>38</v>
      </c>
      <c r="J15" s="1">
        <v>16</v>
      </c>
      <c r="K15" s="1">
        <f t="shared" si="2"/>
        <v>-16</v>
      </c>
      <c r="L15" s="1"/>
      <c r="M15" s="1"/>
      <c r="N15" s="1"/>
      <c r="O15" s="1">
        <v>6</v>
      </c>
      <c r="P15" s="1"/>
      <c r="Q15" s="1">
        <f t="shared" si="3"/>
        <v>0</v>
      </c>
      <c r="R15" s="5"/>
      <c r="S15" s="5"/>
      <c r="T15" s="1"/>
      <c r="U15" s="1" t="e">
        <f t="shared" si="4"/>
        <v>#DIV/0!</v>
      </c>
      <c r="V15" s="1" t="e">
        <f t="shared" si="5"/>
        <v>#DIV/0!</v>
      </c>
      <c r="W15" s="1">
        <v>1.8</v>
      </c>
      <c r="X15" s="1">
        <v>-1</v>
      </c>
      <c r="Y15" s="1">
        <v>-0.6</v>
      </c>
      <c r="Z15" s="1">
        <v>1.6</v>
      </c>
      <c r="AA15" s="1">
        <v>0.6</v>
      </c>
      <c r="AB15" s="1">
        <v>1.2</v>
      </c>
      <c r="AC15" s="1">
        <v>2</v>
      </c>
      <c r="AD15" s="1">
        <v>2.6</v>
      </c>
      <c r="AE15" s="1">
        <v>2</v>
      </c>
      <c r="AF15" s="1">
        <v>1.8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53</v>
      </c>
      <c r="B16" s="18" t="s">
        <v>37</v>
      </c>
      <c r="C16" s="18">
        <v>102.96899999999999</v>
      </c>
      <c r="D16" s="18">
        <v>202.97300000000001</v>
      </c>
      <c r="E16" s="18">
        <v>114.97799999999999</v>
      </c>
      <c r="F16" s="18">
        <v>168.99600000000001</v>
      </c>
      <c r="G16" s="19">
        <v>1</v>
      </c>
      <c r="H16" s="18">
        <v>55</v>
      </c>
      <c r="I16" s="18" t="s">
        <v>38</v>
      </c>
      <c r="J16" s="18">
        <v>126.9</v>
      </c>
      <c r="K16" s="18">
        <f t="shared" si="2"/>
        <v>-11.922000000000011</v>
      </c>
      <c r="L16" s="18"/>
      <c r="M16" s="18"/>
      <c r="N16" s="18"/>
      <c r="O16" s="18">
        <v>120</v>
      </c>
      <c r="P16" s="18"/>
      <c r="Q16" s="18">
        <f t="shared" si="3"/>
        <v>22.9956</v>
      </c>
      <c r="R16" s="20"/>
      <c r="S16" s="20"/>
      <c r="T16" s="18"/>
      <c r="U16" s="18">
        <f t="shared" si="4"/>
        <v>12.567447685644209</v>
      </c>
      <c r="V16" s="18">
        <f t="shared" si="5"/>
        <v>12.567447685644209</v>
      </c>
      <c r="W16" s="18">
        <v>23.9008</v>
      </c>
      <c r="X16" s="18">
        <v>26.327000000000002</v>
      </c>
      <c r="Y16" s="18">
        <v>24.0578</v>
      </c>
      <c r="Z16" s="18">
        <v>16.845199999999998</v>
      </c>
      <c r="AA16" s="18">
        <v>19.133400000000002</v>
      </c>
      <c r="AB16" s="18">
        <v>21.893799999999999</v>
      </c>
      <c r="AC16" s="18">
        <v>18.8796</v>
      </c>
      <c r="AD16" s="18">
        <v>19.947199999999999</v>
      </c>
      <c r="AE16" s="18">
        <v>18.540800000000001</v>
      </c>
      <c r="AF16" s="18">
        <v>19.453800000000001</v>
      </c>
      <c r="AG16" s="18" t="s">
        <v>54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55</v>
      </c>
      <c r="B17" s="15" t="s">
        <v>37</v>
      </c>
      <c r="C17" s="15">
        <v>1043.93</v>
      </c>
      <c r="D17" s="15">
        <v>1355.694</v>
      </c>
      <c r="E17" s="15">
        <v>934.81399999999996</v>
      </c>
      <c r="F17" s="15">
        <v>1280.482</v>
      </c>
      <c r="G17" s="16">
        <v>1</v>
      </c>
      <c r="H17" s="15">
        <v>50</v>
      </c>
      <c r="I17" s="15" t="s">
        <v>38</v>
      </c>
      <c r="J17" s="15">
        <v>937.5</v>
      </c>
      <c r="K17" s="15">
        <f t="shared" si="2"/>
        <v>-2.6860000000000355</v>
      </c>
      <c r="L17" s="15"/>
      <c r="M17" s="15"/>
      <c r="N17" s="15"/>
      <c r="O17" s="15">
        <v>200</v>
      </c>
      <c r="P17" s="15">
        <v>500</v>
      </c>
      <c r="Q17" s="15">
        <f t="shared" si="3"/>
        <v>186.96279999999999</v>
      </c>
      <c r="R17" s="17">
        <f>14*Q17-P17-O17-N17-F17</f>
        <v>636.99719999999979</v>
      </c>
      <c r="S17" s="17"/>
      <c r="T17" s="15"/>
      <c r="U17" s="15">
        <f t="shared" si="4"/>
        <v>14</v>
      </c>
      <c r="V17" s="15">
        <f t="shared" si="5"/>
        <v>10.592920088916085</v>
      </c>
      <c r="W17" s="15">
        <v>179.75380000000001</v>
      </c>
      <c r="X17" s="15">
        <v>48.911200000000001</v>
      </c>
      <c r="Y17" s="15">
        <v>58.927999999999997</v>
      </c>
      <c r="Z17" s="15">
        <v>184.47620000000001</v>
      </c>
      <c r="AA17" s="15">
        <v>196.3614</v>
      </c>
      <c r="AB17" s="15">
        <v>123.3182</v>
      </c>
      <c r="AC17" s="15">
        <v>119.4722</v>
      </c>
      <c r="AD17" s="15">
        <v>174.51400000000001</v>
      </c>
      <c r="AE17" s="15">
        <v>173.89599999999999</v>
      </c>
      <c r="AF17" s="15">
        <v>189.08680000000001</v>
      </c>
      <c r="AG17" s="15" t="s">
        <v>39</v>
      </c>
      <c r="AH17" s="1">
        <f t="shared" si="7"/>
        <v>637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15.769</v>
      </c>
      <c r="D18" s="1">
        <v>47.444000000000003</v>
      </c>
      <c r="E18" s="1">
        <v>18.402000000000001</v>
      </c>
      <c r="F18" s="1">
        <v>43.92</v>
      </c>
      <c r="G18" s="7">
        <v>1</v>
      </c>
      <c r="H18" s="1">
        <v>60</v>
      </c>
      <c r="I18" s="1" t="s">
        <v>38</v>
      </c>
      <c r="J18" s="1">
        <v>15.78</v>
      </c>
      <c r="K18" s="1">
        <f t="shared" si="2"/>
        <v>2.6220000000000017</v>
      </c>
      <c r="L18" s="1"/>
      <c r="M18" s="1"/>
      <c r="N18" s="1">
        <v>21.005400000000002</v>
      </c>
      <c r="O18" s="1">
        <v>0</v>
      </c>
      <c r="P18" s="1"/>
      <c r="Q18" s="1">
        <f t="shared" si="3"/>
        <v>3.6804000000000001</v>
      </c>
      <c r="R18" s="5"/>
      <c r="S18" s="5"/>
      <c r="T18" s="1"/>
      <c r="U18" s="1">
        <f t="shared" si="4"/>
        <v>17.640854254972282</v>
      </c>
      <c r="V18" s="1">
        <f t="shared" si="5"/>
        <v>17.640854254972282</v>
      </c>
      <c r="W18" s="1">
        <v>2.613</v>
      </c>
      <c r="X18" s="1">
        <v>6.5693999999999999</v>
      </c>
      <c r="Y18" s="1">
        <v>6.3945999999999996</v>
      </c>
      <c r="Z18" s="1">
        <v>4.7472000000000003</v>
      </c>
      <c r="AA18" s="1">
        <v>4.7465999999999999</v>
      </c>
      <c r="AB18" s="1">
        <v>4.9101999999999997</v>
      </c>
      <c r="AC18" s="1">
        <v>5.2624000000000004</v>
      </c>
      <c r="AD18" s="1">
        <v>7.0506000000000002</v>
      </c>
      <c r="AE18" s="1">
        <v>6.8697999999999997</v>
      </c>
      <c r="AF18" s="1">
        <v>4.7909999999999986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57</v>
      </c>
      <c r="B19" s="18" t="s">
        <v>37</v>
      </c>
      <c r="C19" s="18">
        <v>550.79999999999995</v>
      </c>
      <c r="D19" s="18">
        <v>453.70800000000003</v>
      </c>
      <c r="E19" s="18">
        <v>615.44500000000005</v>
      </c>
      <c r="F19" s="18">
        <v>195.84899999999999</v>
      </c>
      <c r="G19" s="19">
        <v>1</v>
      </c>
      <c r="H19" s="18">
        <v>60</v>
      </c>
      <c r="I19" s="18" t="s">
        <v>38</v>
      </c>
      <c r="J19" s="18">
        <v>630.79999999999995</v>
      </c>
      <c r="K19" s="18">
        <f t="shared" si="2"/>
        <v>-15.354999999999905</v>
      </c>
      <c r="L19" s="18"/>
      <c r="M19" s="18"/>
      <c r="N19" s="18">
        <v>453.43880000000001</v>
      </c>
      <c r="O19" s="18">
        <v>100.15859999999989</v>
      </c>
      <c r="P19" s="18"/>
      <c r="Q19" s="18">
        <f t="shared" si="3"/>
        <v>123.08900000000001</v>
      </c>
      <c r="R19" s="20">
        <f>8*Q19-P19-O19-N19-F19</f>
        <v>235.26560000000023</v>
      </c>
      <c r="S19" s="20"/>
      <c r="T19" s="18"/>
      <c r="U19" s="18">
        <f t="shared" si="4"/>
        <v>8.0000000000000018</v>
      </c>
      <c r="V19" s="18">
        <f t="shared" si="5"/>
        <v>6.0886545507722039</v>
      </c>
      <c r="W19" s="18">
        <v>126.0908</v>
      </c>
      <c r="X19" s="18">
        <v>119.1194</v>
      </c>
      <c r="Y19" s="18">
        <v>97.721800000000002</v>
      </c>
      <c r="Z19" s="18">
        <v>70.846599999999995</v>
      </c>
      <c r="AA19" s="18">
        <v>112.23180000000001</v>
      </c>
      <c r="AB19" s="18">
        <v>84.060400000000001</v>
      </c>
      <c r="AC19" s="18">
        <v>51.664999999999999</v>
      </c>
      <c r="AD19" s="18">
        <v>45.2928</v>
      </c>
      <c r="AE19" s="18">
        <v>45.804000000000002</v>
      </c>
      <c r="AF19" s="18">
        <v>65.795400000000001</v>
      </c>
      <c r="AG19" s="18" t="s">
        <v>58</v>
      </c>
      <c r="AH19" s="1">
        <f t="shared" si="7"/>
        <v>235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37.814</v>
      </c>
      <c r="D20" s="1">
        <v>14.041</v>
      </c>
      <c r="E20" s="1">
        <v>21.841000000000001</v>
      </c>
      <c r="F20" s="1">
        <v>23.738</v>
      </c>
      <c r="G20" s="7">
        <v>1</v>
      </c>
      <c r="H20" s="1">
        <v>60</v>
      </c>
      <c r="I20" s="1" t="s">
        <v>38</v>
      </c>
      <c r="J20" s="1">
        <v>21</v>
      </c>
      <c r="K20" s="1">
        <f t="shared" si="2"/>
        <v>0.84100000000000108</v>
      </c>
      <c r="L20" s="1"/>
      <c r="M20" s="1"/>
      <c r="N20" s="1"/>
      <c r="O20" s="1">
        <v>7.6589999999999989</v>
      </c>
      <c r="P20" s="1"/>
      <c r="Q20" s="1">
        <f t="shared" si="3"/>
        <v>4.3681999999999999</v>
      </c>
      <c r="R20" s="5">
        <f t="shared" si="6"/>
        <v>16.653199999999998</v>
      </c>
      <c r="S20" s="5"/>
      <c r="T20" s="1"/>
      <c r="U20" s="1">
        <f t="shared" si="4"/>
        <v>11</v>
      </c>
      <c r="V20" s="1">
        <f t="shared" si="5"/>
        <v>7.1876287715763931</v>
      </c>
      <c r="W20" s="1">
        <v>4.0166000000000004</v>
      </c>
      <c r="X20" s="1">
        <v>3.1436000000000002</v>
      </c>
      <c r="Y20" s="1">
        <v>2.2749999999999999</v>
      </c>
      <c r="Z20" s="1">
        <v>5.1387999999999998</v>
      </c>
      <c r="AA20" s="1">
        <v>4.9648000000000003</v>
      </c>
      <c r="AB20" s="1">
        <v>3.7004000000000001</v>
      </c>
      <c r="AC20" s="1">
        <v>4.2173999999999996</v>
      </c>
      <c r="AD20" s="1">
        <v>3.5501999999999998</v>
      </c>
      <c r="AE20" s="1">
        <v>3.4950000000000001</v>
      </c>
      <c r="AF20" s="1">
        <v>3.8235999999999999</v>
      </c>
      <c r="AG20" s="1"/>
      <c r="AH20" s="1">
        <f t="shared" si="7"/>
        <v>17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60</v>
      </c>
      <c r="B21" s="15" t="s">
        <v>37</v>
      </c>
      <c r="C21" s="15">
        <v>160.298</v>
      </c>
      <c r="D21" s="15">
        <v>88.873999999999995</v>
      </c>
      <c r="E21" s="15">
        <v>168.72800000000001</v>
      </c>
      <c r="F21" s="15">
        <v>68.096000000000004</v>
      </c>
      <c r="G21" s="16">
        <v>1</v>
      </c>
      <c r="H21" s="15">
        <v>60</v>
      </c>
      <c r="I21" s="15" t="s">
        <v>38</v>
      </c>
      <c r="J21" s="15">
        <v>156.30000000000001</v>
      </c>
      <c r="K21" s="15">
        <f t="shared" si="2"/>
        <v>12.427999999999997</v>
      </c>
      <c r="L21" s="15"/>
      <c r="M21" s="15"/>
      <c r="N21" s="15">
        <v>122.23</v>
      </c>
      <c r="O21" s="15">
        <v>124.2728</v>
      </c>
      <c r="P21" s="15">
        <v>100</v>
      </c>
      <c r="Q21" s="15">
        <f t="shared" si="3"/>
        <v>33.745600000000003</v>
      </c>
      <c r="R21" s="17">
        <f t="shared" ref="R21:R22" si="8">14*Q21-P21-O21-N21-F21</f>
        <v>57.839600000000033</v>
      </c>
      <c r="S21" s="17"/>
      <c r="T21" s="15"/>
      <c r="U21" s="15">
        <f t="shared" si="4"/>
        <v>14</v>
      </c>
      <c r="V21" s="15">
        <f t="shared" si="5"/>
        <v>12.286010620643877</v>
      </c>
      <c r="W21" s="15">
        <v>36.382399999999997</v>
      </c>
      <c r="X21" s="15">
        <v>29.8918</v>
      </c>
      <c r="Y21" s="15">
        <v>26.012799999999999</v>
      </c>
      <c r="Z21" s="15">
        <v>27.558399999999999</v>
      </c>
      <c r="AA21" s="15">
        <v>30.894400000000001</v>
      </c>
      <c r="AB21" s="15">
        <v>24.330400000000001</v>
      </c>
      <c r="AC21" s="15">
        <v>22.218</v>
      </c>
      <c r="AD21" s="15">
        <v>32.658999999999999</v>
      </c>
      <c r="AE21" s="15">
        <v>30.229399999999998</v>
      </c>
      <c r="AF21" s="15">
        <v>27.745000000000001</v>
      </c>
      <c r="AG21" s="15" t="s">
        <v>61</v>
      </c>
      <c r="AH21" s="1">
        <f t="shared" si="7"/>
        <v>58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62</v>
      </c>
      <c r="B22" s="15" t="s">
        <v>37</v>
      </c>
      <c r="C22" s="15">
        <v>41.064</v>
      </c>
      <c r="D22" s="15">
        <v>87.497</v>
      </c>
      <c r="E22" s="15">
        <v>49.223999999999997</v>
      </c>
      <c r="F22" s="15">
        <v>74.063000000000002</v>
      </c>
      <c r="G22" s="16">
        <v>1</v>
      </c>
      <c r="H22" s="15">
        <v>60</v>
      </c>
      <c r="I22" s="15" t="s">
        <v>38</v>
      </c>
      <c r="J22" s="15">
        <v>55.18</v>
      </c>
      <c r="K22" s="15">
        <f t="shared" si="2"/>
        <v>-5.9560000000000031</v>
      </c>
      <c r="L22" s="15"/>
      <c r="M22" s="15"/>
      <c r="N22" s="15">
        <v>46.517400000000009</v>
      </c>
      <c r="O22" s="15">
        <v>0</v>
      </c>
      <c r="P22" s="15"/>
      <c r="Q22" s="15">
        <f t="shared" si="3"/>
        <v>9.8447999999999993</v>
      </c>
      <c r="R22" s="17">
        <f t="shared" si="8"/>
        <v>17.246799999999993</v>
      </c>
      <c r="S22" s="17"/>
      <c r="T22" s="15"/>
      <c r="U22" s="15">
        <f t="shared" si="4"/>
        <v>14.000000000000002</v>
      </c>
      <c r="V22" s="15">
        <f t="shared" si="5"/>
        <v>12.248130993011541</v>
      </c>
      <c r="W22" s="15">
        <v>9.4893999999999998</v>
      </c>
      <c r="X22" s="15">
        <v>14.4114</v>
      </c>
      <c r="Y22" s="15">
        <v>14.2376</v>
      </c>
      <c r="Z22" s="15">
        <v>9.9025999999999996</v>
      </c>
      <c r="AA22" s="15">
        <v>11.4842</v>
      </c>
      <c r="AB22" s="15">
        <v>9.3140000000000001</v>
      </c>
      <c r="AC22" s="15">
        <v>8.7748000000000008</v>
      </c>
      <c r="AD22" s="15">
        <v>2.2772000000000001</v>
      </c>
      <c r="AE22" s="15">
        <v>0.52600000000000002</v>
      </c>
      <c r="AF22" s="15">
        <v>15.9482</v>
      </c>
      <c r="AG22" s="15" t="s">
        <v>39</v>
      </c>
      <c r="AH22" s="1">
        <f t="shared" si="7"/>
        <v>17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63</v>
      </c>
      <c r="B23" s="18" t="s">
        <v>37</v>
      </c>
      <c r="C23" s="18">
        <v>96.135999999999996</v>
      </c>
      <c r="D23" s="18">
        <v>51.23</v>
      </c>
      <c r="E23" s="18">
        <v>105.43600000000001</v>
      </c>
      <c r="F23" s="18">
        <v>27.904</v>
      </c>
      <c r="G23" s="19">
        <v>1</v>
      </c>
      <c r="H23" s="18">
        <v>60</v>
      </c>
      <c r="I23" s="18" t="s">
        <v>38</v>
      </c>
      <c r="J23" s="18">
        <v>98.76</v>
      </c>
      <c r="K23" s="18">
        <f t="shared" si="2"/>
        <v>6.6760000000000019</v>
      </c>
      <c r="L23" s="18"/>
      <c r="M23" s="18"/>
      <c r="N23" s="18">
        <v>56.835599999999999</v>
      </c>
      <c r="O23" s="18">
        <v>56.286999999999999</v>
      </c>
      <c r="P23" s="18"/>
      <c r="Q23" s="18">
        <f t="shared" si="3"/>
        <v>21.087200000000003</v>
      </c>
      <c r="R23" s="20">
        <f>8*Q23-P23-O23-N23-F23</f>
        <v>27.671000000000017</v>
      </c>
      <c r="S23" s="20"/>
      <c r="T23" s="18"/>
      <c r="U23" s="18">
        <f t="shared" si="4"/>
        <v>8</v>
      </c>
      <c r="V23" s="18">
        <f t="shared" si="5"/>
        <v>6.6877821616905031</v>
      </c>
      <c r="W23" s="18">
        <v>20.3752</v>
      </c>
      <c r="X23" s="18">
        <v>15.800800000000001</v>
      </c>
      <c r="Y23" s="18">
        <v>15.2666</v>
      </c>
      <c r="Z23" s="18">
        <v>18.239000000000001</v>
      </c>
      <c r="AA23" s="18">
        <v>18.058199999999999</v>
      </c>
      <c r="AB23" s="18">
        <v>10.784800000000001</v>
      </c>
      <c r="AC23" s="18">
        <v>8.3469999999999995</v>
      </c>
      <c r="AD23" s="18">
        <v>4.0414000000000003</v>
      </c>
      <c r="AE23" s="18">
        <v>3.8635999999999999</v>
      </c>
      <c r="AF23" s="18">
        <v>13.1774</v>
      </c>
      <c r="AG23" s="18" t="s">
        <v>58</v>
      </c>
      <c r="AH23" s="1">
        <f t="shared" si="7"/>
        <v>28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64</v>
      </c>
      <c r="B24" s="15" t="s">
        <v>37</v>
      </c>
      <c r="C24" s="15">
        <v>99.415999999999997</v>
      </c>
      <c r="D24" s="15">
        <v>56.16</v>
      </c>
      <c r="E24" s="15">
        <v>68.212000000000003</v>
      </c>
      <c r="F24" s="15">
        <v>72.507999999999996</v>
      </c>
      <c r="G24" s="16">
        <v>1</v>
      </c>
      <c r="H24" s="15">
        <v>60</v>
      </c>
      <c r="I24" s="15" t="s">
        <v>38</v>
      </c>
      <c r="J24" s="15">
        <v>66.8</v>
      </c>
      <c r="K24" s="15">
        <f t="shared" si="2"/>
        <v>1.4120000000000061</v>
      </c>
      <c r="L24" s="15"/>
      <c r="M24" s="15"/>
      <c r="N24" s="15"/>
      <c r="O24" s="15">
        <v>56.540200000000013</v>
      </c>
      <c r="P24" s="15"/>
      <c r="Q24" s="15">
        <f t="shared" si="3"/>
        <v>13.6424</v>
      </c>
      <c r="R24" s="17">
        <f>14*Q24-P24-O24-N24-F24</f>
        <v>61.945399999999992</v>
      </c>
      <c r="S24" s="17"/>
      <c r="T24" s="15"/>
      <c r="U24" s="15">
        <f t="shared" si="4"/>
        <v>14</v>
      </c>
      <c r="V24" s="15">
        <f t="shared" si="5"/>
        <v>9.459347328915733</v>
      </c>
      <c r="W24" s="15">
        <v>12.067600000000001</v>
      </c>
      <c r="X24" s="15">
        <v>7.1962000000000002</v>
      </c>
      <c r="Y24" s="15">
        <v>8.4280000000000008</v>
      </c>
      <c r="Z24" s="15">
        <v>15.796799999999999</v>
      </c>
      <c r="AA24" s="15">
        <v>16.840800000000002</v>
      </c>
      <c r="AB24" s="15">
        <v>12.359</v>
      </c>
      <c r="AC24" s="15">
        <v>11.8392</v>
      </c>
      <c r="AD24" s="15">
        <v>12.8748</v>
      </c>
      <c r="AE24" s="15">
        <v>13.7438</v>
      </c>
      <c r="AF24" s="15">
        <v>19.859200000000001</v>
      </c>
      <c r="AG24" s="15" t="s">
        <v>39</v>
      </c>
      <c r="AH24" s="1">
        <f t="shared" si="7"/>
        <v>62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>
        <f t="shared" si="2"/>
        <v>0</v>
      </c>
      <c r="L25" s="11"/>
      <c r="M25" s="11"/>
      <c r="N25" s="11"/>
      <c r="O25" s="11">
        <v>0</v>
      </c>
      <c r="P25" s="11"/>
      <c r="Q25" s="11">
        <f t="shared" si="3"/>
        <v>0</v>
      </c>
      <c r="R25" s="13"/>
      <c r="S25" s="13"/>
      <c r="T25" s="11"/>
      <c r="U25" s="11" t="e">
        <f t="shared" si="4"/>
        <v>#DIV/0!</v>
      </c>
      <c r="V25" s="11" t="e">
        <f t="shared" si="5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66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158.84</v>
      </c>
      <c r="D26" s="1"/>
      <c r="E26" s="1">
        <v>92.847999999999999</v>
      </c>
      <c r="F26" s="1">
        <v>36.124000000000002</v>
      </c>
      <c r="G26" s="7">
        <v>1</v>
      </c>
      <c r="H26" s="1">
        <v>30</v>
      </c>
      <c r="I26" s="1" t="s">
        <v>38</v>
      </c>
      <c r="J26" s="1">
        <v>89.3</v>
      </c>
      <c r="K26" s="1">
        <f t="shared" si="2"/>
        <v>3.5480000000000018</v>
      </c>
      <c r="L26" s="1"/>
      <c r="M26" s="1"/>
      <c r="N26" s="1">
        <v>40.351200000000027</v>
      </c>
      <c r="O26" s="1">
        <v>84.49579999999996</v>
      </c>
      <c r="P26" s="1"/>
      <c r="Q26" s="1">
        <f t="shared" si="3"/>
        <v>18.569600000000001</v>
      </c>
      <c r="R26" s="5">
        <f t="shared" ref="R26:R27" si="9">11*Q26-P26-O26-N26-F26</f>
        <v>43.294600000000024</v>
      </c>
      <c r="S26" s="5"/>
      <c r="T26" s="1"/>
      <c r="U26" s="1">
        <f t="shared" si="4"/>
        <v>11.000000000000002</v>
      </c>
      <c r="V26" s="1">
        <f t="shared" si="5"/>
        <v>8.668522746855075</v>
      </c>
      <c r="W26" s="1">
        <v>19.45</v>
      </c>
      <c r="X26" s="1">
        <v>17.203199999999999</v>
      </c>
      <c r="Y26" s="1">
        <v>11.179399999999999</v>
      </c>
      <c r="Z26" s="1">
        <v>18.6492</v>
      </c>
      <c r="AA26" s="1">
        <v>26.089200000000002</v>
      </c>
      <c r="AB26" s="1">
        <v>15.828799999999999</v>
      </c>
      <c r="AC26" s="1">
        <v>9.8486000000000011</v>
      </c>
      <c r="AD26" s="1">
        <v>8.1230000000000011</v>
      </c>
      <c r="AE26" s="1">
        <v>10.2006</v>
      </c>
      <c r="AF26" s="1">
        <v>19.416599999999999</v>
      </c>
      <c r="AG26" s="1"/>
      <c r="AH26" s="1">
        <f t="shared" si="7"/>
        <v>43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41.088000000000001</v>
      </c>
      <c r="D27" s="1">
        <v>166.512</v>
      </c>
      <c r="E27" s="1">
        <v>64.912000000000006</v>
      </c>
      <c r="F27" s="1">
        <v>33.765000000000001</v>
      </c>
      <c r="G27" s="7">
        <v>1</v>
      </c>
      <c r="H27" s="1">
        <v>30</v>
      </c>
      <c r="I27" s="1" t="s">
        <v>38</v>
      </c>
      <c r="J27" s="1">
        <v>138.80000000000001</v>
      </c>
      <c r="K27" s="1">
        <f t="shared" si="2"/>
        <v>-73.888000000000005</v>
      </c>
      <c r="L27" s="1"/>
      <c r="M27" s="1"/>
      <c r="N27" s="1">
        <v>78.625199999999978</v>
      </c>
      <c r="O27" s="1">
        <v>0</v>
      </c>
      <c r="P27" s="1"/>
      <c r="Q27" s="1">
        <f t="shared" si="3"/>
        <v>12.982400000000002</v>
      </c>
      <c r="R27" s="5">
        <f t="shared" si="9"/>
        <v>30.416200000000046</v>
      </c>
      <c r="S27" s="5"/>
      <c r="T27" s="1"/>
      <c r="U27" s="1">
        <f t="shared" si="4"/>
        <v>11</v>
      </c>
      <c r="V27" s="1">
        <f t="shared" si="5"/>
        <v>8.6571204091693339</v>
      </c>
      <c r="W27" s="1">
        <v>14.2888</v>
      </c>
      <c r="X27" s="1">
        <v>24.3264</v>
      </c>
      <c r="Y27" s="1">
        <v>22.954000000000001</v>
      </c>
      <c r="Z27" s="1">
        <v>15.523999999999999</v>
      </c>
      <c r="AA27" s="1">
        <v>17.735600000000002</v>
      </c>
      <c r="AB27" s="1">
        <v>16.4602</v>
      </c>
      <c r="AC27" s="1">
        <v>14.284000000000001</v>
      </c>
      <c r="AD27" s="1">
        <v>10.55</v>
      </c>
      <c r="AE27" s="1">
        <v>8.7118000000000002</v>
      </c>
      <c r="AF27" s="1">
        <v>16.401599999999998</v>
      </c>
      <c r="AG27" s="1"/>
      <c r="AH27" s="1">
        <f t="shared" si="7"/>
        <v>30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2"/>
        <v>0</v>
      </c>
      <c r="L28" s="11"/>
      <c r="M28" s="11"/>
      <c r="N28" s="11"/>
      <c r="O28" s="11">
        <v>0</v>
      </c>
      <c r="P28" s="11"/>
      <c r="Q28" s="11">
        <f t="shared" si="3"/>
        <v>0</v>
      </c>
      <c r="R28" s="13"/>
      <c r="S28" s="13"/>
      <c r="T28" s="11"/>
      <c r="U28" s="11" t="e">
        <f t="shared" si="4"/>
        <v>#DIV/0!</v>
      </c>
      <c r="V28" s="11" t="e">
        <f t="shared" si="5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66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43.238</v>
      </c>
      <c r="D29" s="1">
        <v>4.468</v>
      </c>
      <c r="E29" s="1">
        <v>19.282</v>
      </c>
      <c r="F29" s="1">
        <v>19.521000000000001</v>
      </c>
      <c r="G29" s="7">
        <v>1</v>
      </c>
      <c r="H29" s="1">
        <v>40</v>
      </c>
      <c r="I29" s="1" t="s">
        <v>38</v>
      </c>
      <c r="J29" s="1">
        <v>17.100000000000001</v>
      </c>
      <c r="K29" s="1">
        <f t="shared" si="2"/>
        <v>2.1819999999999986</v>
      </c>
      <c r="L29" s="1"/>
      <c r="M29" s="1"/>
      <c r="N29" s="1">
        <v>15.249000000000001</v>
      </c>
      <c r="O29" s="1">
        <v>22.210999999999991</v>
      </c>
      <c r="P29" s="1"/>
      <c r="Q29" s="1">
        <f t="shared" si="3"/>
        <v>3.8563999999999998</v>
      </c>
      <c r="R29" s="5"/>
      <c r="S29" s="5"/>
      <c r="T29" s="1"/>
      <c r="U29" s="1">
        <f t="shared" si="4"/>
        <v>14.77569754174878</v>
      </c>
      <c r="V29" s="1">
        <f t="shared" si="5"/>
        <v>14.77569754174878</v>
      </c>
      <c r="W29" s="1">
        <v>6.1416000000000004</v>
      </c>
      <c r="X29" s="1">
        <v>5.3170000000000002</v>
      </c>
      <c r="Y29" s="1">
        <v>3.0318000000000001</v>
      </c>
      <c r="Z29" s="1">
        <v>2.5213999999999999</v>
      </c>
      <c r="AA29" s="1">
        <v>3.1156000000000001</v>
      </c>
      <c r="AB29" s="1">
        <v>3.5129999999999999</v>
      </c>
      <c r="AC29" s="1">
        <v>3.2187999999999999</v>
      </c>
      <c r="AD29" s="1">
        <v>-0.13639999999999999</v>
      </c>
      <c r="AE29" s="1">
        <v>0.71940000000000004</v>
      </c>
      <c r="AF29" s="1">
        <v>7.7378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43.186</v>
      </c>
      <c r="D30" s="1">
        <v>35.112000000000002</v>
      </c>
      <c r="E30" s="1">
        <v>31.754000000000001</v>
      </c>
      <c r="F30" s="1">
        <v>42.182000000000002</v>
      </c>
      <c r="G30" s="7">
        <v>1</v>
      </c>
      <c r="H30" s="1">
        <v>30</v>
      </c>
      <c r="I30" s="1" t="s">
        <v>38</v>
      </c>
      <c r="J30" s="1">
        <v>30</v>
      </c>
      <c r="K30" s="1">
        <f t="shared" si="2"/>
        <v>1.7540000000000013</v>
      </c>
      <c r="L30" s="1"/>
      <c r="M30" s="1"/>
      <c r="N30" s="1"/>
      <c r="O30" s="1">
        <v>9.7439999999999998</v>
      </c>
      <c r="P30" s="1"/>
      <c r="Q30" s="1">
        <f t="shared" si="3"/>
        <v>6.3508000000000004</v>
      </c>
      <c r="R30" s="5">
        <f t="shared" ref="R30:R48" si="10">11*Q30-P30-O30-N30-F30</f>
        <v>17.9328</v>
      </c>
      <c r="S30" s="5"/>
      <c r="T30" s="1"/>
      <c r="U30" s="1">
        <f t="shared" si="4"/>
        <v>11</v>
      </c>
      <c r="V30" s="1">
        <f t="shared" si="5"/>
        <v>8.1762927505196199</v>
      </c>
      <c r="W30" s="1">
        <v>5.7728000000000002</v>
      </c>
      <c r="X30" s="1">
        <v>3.4988000000000001</v>
      </c>
      <c r="Y30" s="1">
        <v>4.6845999999999997</v>
      </c>
      <c r="Z30" s="1">
        <v>7.1407999999999996</v>
      </c>
      <c r="AA30" s="1">
        <v>6.8135999999999992</v>
      </c>
      <c r="AB30" s="1">
        <v>3.8382000000000001</v>
      </c>
      <c r="AC30" s="1">
        <v>3.5663999999999998</v>
      </c>
      <c r="AD30" s="1">
        <v>2.0619999999999998</v>
      </c>
      <c r="AE30" s="1">
        <v>1.1832</v>
      </c>
      <c r="AF30" s="1">
        <v>1.4474</v>
      </c>
      <c r="AG30" s="1" t="s">
        <v>72</v>
      </c>
      <c r="AH30" s="1">
        <f t="shared" si="7"/>
        <v>18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151.38999999999999</v>
      </c>
      <c r="D31" s="1">
        <v>1.8280000000000001</v>
      </c>
      <c r="E31" s="1">
        <v>38.137999999999998</v>
      </c>
      <c r="F31" s="1">
        <v>55.3</v>
      </c>
      <c r="G31" s="7">
        <v>1</v>
      </c>
      <c r="H31" s="1">
        <v>50</v>
      </c>
      <c r="I31" s="1" t="s">
        <v>38</v>
      </c>
      <c r="J31" s="1">
        <v>39.6</v>
      </c>
      <c r="K31" s="1">
        <f t="shared" si="2"/>
        <v>-1.4620000000000033</v>
      </c>
      <c r="L31" s="1"/>
      <c r="M31" s="1"/>
      <c r="N31" s="1">
        <v>137.6712</v>
      </c>
      <c r="O31" s="1">
        <v>0</v>
      </c>
      <c r="P31" s="1"/>
      <c r="Q31" s="1">
        <f t="shared" si="3"/>
        <v>7.6275999999999993</v>
      </c>
      <c r="R31" s="5"/>
      <c r="S31" s="5"/>
      <c r="T31" s="1"/>
      <c r="U31" s="1">
        <f t="shared" si="4"/>
        <v>25.29907179191358</v>
      </c>
      <c r="V31" s="1">
        <f t="shared" si="5"/>
        <v>25.29907179191358</v>
      </c>
      <c r="W31" s="1">
        <v>18.778199999999998</v>
      </c>
      <c r="X31" s="1">
        <v>21.281600000000001</v>
      </c>
      <c r="Y31" s="1">
        <v>12.0596</v>
      </c>
      <c r="Z31" s="1">
        <v>20.6554</v>
      </c>
      <c r="AA31" s="1">
        <v>23.596800000000002</v>
      </c>
      <c r="AB31" s="1">
        <v>17.353400000000001</v>
      </c>
      <c r="AC31" s="1">
        <v>13.5602</v>
      </c>
      <c r="AD31" s="1">
        <v>10.616</v>
      </c>
      <c r="AE31" s="1">
        <v>11.342599999999999</v>
      </c>
      <c r="AF31" s="1">
        <v>21.8964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84.212999999999994</v>
      </c>
      <c r="D32" s="1">
        <v>55.686999999999998</v>
      </c>
      <c r="E32" s="1">
        <v>45.546999999999997</v>
      </c>
      <c r="F32" s="1">
        <v>74.852000000000004</v>
      </c>
      <c r="G32" s="7">
        <v>1</v>
      </c>
      <c r="H32" s="1">
        <v>50</v>
      </c>
      <c r="I32" s="1" t="s">
        <v>38</v>
      </c>
      <c r="J32" s="1">
        <v>39.6</v>
      </c>
      <c r="K32" s="1">
        <f t="shared" si="2"/>
        <v>5.9469999999999956</v>
      </c>
      <c r="L32" s="1"/>
      <c r="M32" s="1"/>
      <c r="N32" s="1"/>
      <c r="O32" s="1">
        <v>0</v>
      </c>
      <c r="P32" s="1"/>
      <c r="Q32" s="1">
        <f t="shared" si="3"/>
        <v>9.1093999999999991</v>
      </c>
      <c r="R32" s="5">
        <f t="shared" si="10"/>
        <v>25.351399999999984</v>
      </c>
      <c r="S32" s="5"/>
      <c r="T32" s="1"/>
      <c r="U32" s="1">
        <f t="shared" si="4"/>
        <v>11</v>
      </c>
      <c r="V32" s="1">
        <f t="shared" si="5"/>
        <v>8.2170066085581936</v>
      </c>
      <c r="W32" s="1">
        <v>8.5602</v>
      </c>
      <c r="X32" s="1">
        <v>1.3049999999999999</v>
      </c>
      <c r="Y32" s="1">
        <v>0.74099999999999999</v>
      </c>
      <c r="Z32" s="1">
        <v>12.202999999999999</v>
      </c>
      <c r="AA32" s="1">
        <v>14.78</v>
      </c>
      <c r="AB32" s="1">
        <v>5.8310000000000004</v>
      </c>
      <c r="AC32" s="1">
        <v>3.0691999999999999</v>
      </c>
      <c r="AD32" s="1">
        <v>8.7701999999999991</v>
      </c>
      <c r="AE32" s="1">
        <v>9.8938000000000006</v>
      </c>
      <c r="AF32" s="1">
        <v>12.867000000000001</v>
      </c>
      <c r="AG32" s="1"/>
      <c r="AH32" s="1">
        <f t="shared" si="7"/>
        <v>25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45</v>
      </c>
      <c r="C33" s="1">
        <v>784</v>
      </c>
      <c r="D33" s="1">
        <v>572</v>
      </c>
      <c r="E33" s="1">
        <v>620</v>
      </c>
      <c r="F33" s="1">
        <v>676</v>
      </c>
      <c r="G33" s="7">
        <v>0.4</v>
      </c>
      <c r="H33" s="1">
        <v>45</v>
      </c>
      <c r="I33" s="1" t="s">
        <v>38</v>
      </c>
      <c r="J33" s="1">
        <v>621</v>
      </c>
      <c r="K33" s="1">
        <f t="shared" si="2"/>
        <v>-1</v>
      </c>
      <c r="L33" s="1"/>
      <c r="M33" s="1"/>
      <c r="N33" s="1"/>
      <c r="O33" s="1">
        <v>153</v>
      </c>
      <c r="P33" s="1">
        <v>100</v>
      </c>
      <c r="Q33" s="1">
        <f t="shared" si="3"/>
        <v>124</v>
      </c>
      <c r="R33" s="5">
        <f t="shared" si="10"/>
        <v>435</v>
      </c>
      <c r="S33" s="5"/>
      <c r="T33" s="1"/>
      <c r="U33" s="1">
        <f t="shared" si="4"/>
        <v>11</v>
      </c>
      <c r="V33" s="1">
        <f t="shared" si="5"/>
        <v>7.491935483870968</v>
      </c>
      <c r="W33" s="1">
        <v>105</v>
      </c>
      <c r="X33" s="1">
        <v>28.8</v>
      </c>
      <c r="Y33" s="1">
        <v>50.8</v>
      </c>
      <c r="Z33" s="1">
        <v>131.6</v>
      </c>
      <c r="AA33" s="1">
        <v>128.6</v>
      </c>
      <c r="AB33" s="1">
        <v>86</v>
      </c>
      <c r="AC33" s="1">
        <v>81.599999999999994</v>
      </c>
      <c r="AD33" s="1">
        <v>103.6</v>
      </c>
      <c r="AE33" s="1">
        <v>113.2</v>
      </c>
      <c r="AF33" s="1">
        <v>126</v>
      </c>
      <c r="AG33" s="1" t="s">
        <v>42</v>
      </c>
      <c r="AH33" s="1">
        <f t="shared" si="7"/>
        <v>174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45</v>
      </c>
      <c r="C34" s="1">
        <v>208</v>
      </c>
      <c r="D34" s="1">
        <v>117</v>
      </c>
      <c r="E34" s="1">
        <v>125</v>
      </c>
      <c r="F34" s="1">
        <v>178</v>
      </c>
      <c r="G34" s="7">
        <v>0.45</v>
      </c>
      <c r="H34" s="1">
        <v>50</v>
      </c>
      <c r="I34" s="10" t="s">
        <v>41</v>
      </c>
      <c r="J34" s="1">
        <v>128</v>
      </c>
      <c r="K34" s="1">
        <f t="shared" si="2"/>
        <v>-3</v>
      </c>
      <c r="L34" s="1"/>
      <c r="M34" s="1"/>
      <c r="N34" s="1">
        <v>100</v>
      </c>
      <c r="O34" s="1">
        <v>0</v>
      </c>
      <c r="P34" s="1"/>
      <c r="Q34" s="1">
        <f t="shared" si="3"/>
        <v>25</v>
      </c>
      <c r="R34" s="5"/>
      <c r="S34" s="5"/>
      <c r="T34" s="1"/>
      <c r="U34" s="1">
        <f t="shared" si="4"/>
        <v>11.12</v>
      </c>
      <c r="V34" s="1">
        <f t="shared" si="5"/>
        <v>11.12</v>
      </c>
      <c r="W34" s="1">
        <v>24.6</v>
      </c>
      <c r="X34" s="1">
        <v>29.2</v>
      </c>
      <c r="Y34" s="1">
        <v>29</v>
      </c>
      <c r="Z34" s="1">
        <v>24.2</v>
      </c>
      <c r="AA34" s="1">
        <v>21.8</v>
      </c>
      <c r="AB34" s="1">
        <v>23</v>
      </c>
      <c r="AC34" s="1">
        <v>19.600000000000001</v>
      </c>
      <c r="AD34" s="1">
        <v>14.2</v>
      </c>
      <c r="AE34" s="1">
        <v>16.2</v>
      </c>
      <c r="AF34" s="1">
        <v>16</v>
      </c>
      <c r="AG34" s="1" t="s">
        <v>42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77</v>
      </c>
      <c r="B35" s="15" t="s">
        <v>45</v>
      </c>
      <c r="C35" s="15">
        <v>430</v>
      </c>
      <c r="D35" s="15">
        <v>314</v>
      </c>
      <c r="E35" s="15">
        <v>509</v>
      </c>
      <c r="F35" s="15">
        <v>155</v>
      </c>
      <c r="G35" s="16">
        <v>0.4</v>
      </c>
      <c r="H35" s="15">
        <v>45</v>
      </c>
      <c r="I35" s="15" t="s">
        <v>38</v>
      </c>
      <c r="J35" s="15">
        <v>565</v>
      </c>
      <c r="K35" s="15">
        <f t="shared" si="2"/>
        <v>-56</v>
      </c>
      <c r="L35" s="15"/>
      <c r="M35" s="15"/>
      <c r="N35" s="15"/>
      <c r="O35" s="15">
        <v>220.2</v>
      </c>
      <c r="P35" s="15">
        <v>500</v>
      </c>
      <c r="Q35" s="15">
        <f t="shared" si="3"/>
        <v>101.8</v>
      </c>
      <c r="R35" s="17">
        <f>14*Q35-P35-O35-N35-F35</f>
        <v>550</v>
      </c>
      <c r="S35" s="17"/>
      <c r="T35" s="15"/>
      <c r="U35" s="15">
        <f t="shared" si="4"/>
        <v>14</v>
      </c>
      <c r="V35" s="15">
        <f t="shared" si="5"/>
        <v>8.5972495088408643</v>
      </c>
      <c r="W35" s="15">
        <v>91.2</v>
      </c>
      <c r="X35" s="15">
        <v>51</v>
      </c>
      <c r="Y35" s="15">
        <v>69</v>
      </c>
      <c r="Z35" s="15">
        <v>87</v>
      </c>
      <c r="AA35" s="15">
        <v>80.2</v>
      </c>
      <c r="AB35" s="15">
        <v>74.599999999999994</v>
      </c>
      <c r="AC35" s="15">
        <v>73.8</v>
      </c>
      <c r="AD35" s="15">
        <v>78</v>
      </c>
      <c r="AE35" s="15">
        <v>76</v>
      </c>
      <c r="AF35" s="15">
        <v>102.4</v>
      </c>
      <c r="AG35" s="15" t="s">
        <v>39</v>
      </c>
      <c r="AH35" s="1">
        <f t="shared" si="7"/>
        <v>220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37</v>
      </c>
      <c r="C36" s="1">
        <v>79.718000000000004</v>
      </c>
      <c r="D36" s="1">
        <v>54.866</v>
      </c>
      <c r="E36" s="1">
        <v>53.08</v>
      </c>
      <c r="F36" s="1">
        <v>57.432000000000002</v>
      </c>
      <c r="G36" s="7">
        <v>1</v>
      </c>
      <c r="H36" s="1">
        <v>45</v>
      </c>
      <c r="I36" s="1" t="s">
        <v>38</v>
      </c>
      <c r="J36" s="1">
        <v>45.4</v>
      </c>
      <c r="K36" s="1">
        <f t="shared" si="2"/>
        <v>7.68</v>
      </c>
      <c r="L36" s="1"/>
      <c r="M36" s="1"/>
      <c r="N36" s="1">
        <v>30.48360000000002</v>
      </c>
      <c r="O36" s="1">
        <v>0</v>
      </c>
      <c r="P36" s="1"/>
      <c r="Q36" s="1">
        <f t="shared" si="3"/>
        <v>10.616</v>
      </c>
      <c r="R36" s="5">
        <f t="shared" si="10"/>
        <v>28.86039999999997</v>
      </c>
      <c r="S36" s="5"/>
      <c r="T36" s="1"/>
      <c r="U36" s="1">
        <f t="shared" si="4"/>
        <v>11</v>
      </c>
      <c r="V36" s="1">
        <f t="shared" si="5"/>
        <v>8.2814242652599876</v>
      </c>
      <c r="W36" s="1">
        <v>10.249000000000001</v>
      </c>
      <c r="X36" s="1">
        <v>12.419</v>
      </c>
      <c r="Y36" s="1">
        <v>12.277200000000001</v>
      </c>
      <c r="Z36" s="1">
        <v>10.392799999999999</v>
      </c>
      <c r="AA36" s="1">
        <v>13.1028</v>
      </c>
      <c r="AB36" s="1">
        <v>8.7489999999999988</v>
      </c>
      <c r="AC36" s="1">
        <v>9.2010000000000005</v>
      </c>
      <c r="AD36" s="1">
        <v>10.602600000000001</v>
      </c>
      <c r="AE36" s="1">
        <v>8.16</v>
      </c>
      <c r="AF36" s="1">
        <v>8.3394000000000013</v>
      </c>
      <c r="AG36" s="1"/>
      <c r="AH36" s="1">
        <f t="shared" si="7"/>
        <v>29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7">
        <v>0.45</v>
      </c>
      <c r="H37" s="1">
        <v>45</v>
      </c>
      <c r="I37" s="1" t="s">
        <v>38</v>
      </c>
      <c r="J37" s="1">
        <v>17</v>
      </c>
      <c r="K37" s="1">
        <f t="shared" ref="K37:K68" si="11">E37-J37</f>
        <v>-18</v>
      </c>
      <c r="L37" s="1"/>
      <c r="M37" s="1"/>
      <c r="N37" s="1"/>
      <c r="O37" s="10"/>
      <c r="P37" s="1"/>
      <c r="Q37" s="1">
        <f t="shared" si="3"/>
        <v>-0.2</v>
      </c>
      <c r="R37" s="14">
        <v>10</v>
      </c>
      <c r="S37" s="5"/>
      <c r="T37" s="1"/>
      <c r="U37" s="1">
        <f t="shared" si="4"/>
        <v>-50</v>
      </c>
      <c r="V37" s="1">
        <f t="shared" si="5"/>
        <v>0</v>
      </c>
      <c r="W37" s="1">
        <v>-0.2</v>
      </c>
      <c r="X37" s="1">
        <v>-0.4</v>
      </c>
      <c r="Y37" s="1">
        <v>1</v>
      </c>
      <c r="Z37" s="1">
        <v>9</v>
      </c>
      <c r="AA37" s="1">
        <v>10</v>
      </c>
      <c r="AB37" s="1">
        <v>7.8</v>
      </c>
      <c r="AC37" s="1">
        <v>6.8</v>
      </c>
      <c r="AD37" s="1">
        <v>7.4</v>
      </c>
      <c r="AE37" s="1">
        <v>6.6</v>
      </c>
      <c r="AF37" s="1">
        <v>5.8</v>
      </c>
      <c r="AG37" s="10" t="s">
        <v>80</v>
      </c>
      <c r="AH37" s="1">
        <f t="shared" si="7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45</v>
      </c>
      <c r="C38" s="1">
        <v>217</v>
      </c>
      <c r="D38" s="1">
        <v>79</v>
      </c>
      <c r="E38" s="1">
        <v>171</v>
      </c>
      <c r="F38" s="1">
        <v>114</v>
      </c>
      <c r="G38" s="7">
        <v>0.35</v>
      </c>
      <c r="H38" s="1">
        <v>40</v>
      </c>
      <c r="I38" s="1" t="s">
        <v>38</v>
      </c>
      <c r="J38" s="1">
        <v>176</v>
      </c>
      <c r="K38" s="1">
        <f t="shared" si="11"/>
        <v>-5</v>
      </c>
      <c r="L38" s="1"/>
      <c r="M38" s="1"/>
      <c r="N38" s="1"/>
      <c r="O38" s="1">
        <v>250</v>
      </c>
      <c r="P38" s="1"/>
      <c r="Q38" s="1">
        <f t="shared" si="3"/>
        <v>34.200000000000003</v>
      </c>
      <c r="R38" s="5">
        <f t="shared" si="10"/>
        <v>12.200000000000045</v>
      </c>
      <c r="S38" s="5"/>
      <c r="T38" s="1"/>
      <c r="U38" s="1">
        <f t="shared" si="4"/>
        <v>11</v>
      </c>
      <c r="V38" s="1">
        <f t="shared" si="5"/>
        <v>10.643274853801168</v>
      </c>
      <c r="W38" s="1">
        <v>31</v>
      </c>
      <c r="X38" s="1">
        <v>5.2</v>
      </c>
      <c r="Y38" s="1">
        <v>2.2000000000000002</v>
      </c>
      <c r="Z38" s="1">
        <v>28</v>
      </c>
      <c r="AA38" s="1">
        <v>33.4</v>
      </c>
      <c r="AB38" s="1">
        <v>19.2</v>
      </c>
      <c r="AC38" s="1">
        <v>17</v>
      </c>
      <c r="AD38" s="1">
        <v>26.2</v>
      </c>
      <c r="AE38" s="1">
        <v>31.8</v>
      </c>
      <c r="AF38" s="1">
        <v>35.6</v>
      </c>
      <c r="AG38" s="1" t="s">
        <v>42</v>
      </c>
      <c r="AH38" s="1">
        <f t="shared" si="7"/>
        <v>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156.54599999999999</v>
      </c>
      <c r="D39" s="1">
        <v>49.607999999999997</v>
      </c>
      <c r="E39" s="1">
        <v>80.119</v>
      </c>
      <c r="F39" s="1">
        <v>67.878</v>
      </c>
      <c r="G39" s="7">
        <v>1</v>
      </c>
      <c r="H39" s="1">
        <v>40</v>
      </c>
      <c r="I39" s="1" t="s">
        <v>38</v>
      </c>
      <c r="J39" s="1">
        <v>84.42</v>
      </c>
      <c r="K39" s="1">
        <f t="shared" si="11"/>
        <v>-4.3010000000000019</v>
      </c>
      <c r="L39" s="1"/>
      <c r="M39" s="1"/>
      <c r="N39" s="1">
        <v>42.069600000000086</v>
      </c>
      <c r="O39" s="1">
        <v>47.728399999999908</v>
      </c>
      <c r="P39" s="1"/>
      <c r="Q39" s="1">
        <f t="shared" si="3"/>
        <v>16.023800000000001</v>
      </c>
      <c r="R39" s="5">
        <f t="shared" si="10"/>
        <v>18.58580000000002</v>
      </c>
      <c r="S39" s="5"/>
      <c r="T39" s="1"/>
      <c r="U39" s="1">
        <f t="shared" si="4"/>
        <v>10.999999999999998</v>
      </c>
      <c r="V39" s="1">
        <f t="shared" si="5"/>
        <v>9.8401128321621574</v>
      </c>
      <c r="W39" s="1">
        <v>19.886800000000001</v>
      </c>
      <c r="X39" s="1">
        <v>20.380199999999999</v>
      </c>
      <c r="Y39" s="1">
        <v>16.939599999999999</v>
      </c>
      <c r="Z39" s="1">
        <v>25.219000000000001</v>
      </c>
      <c r="AA39" s="1">
        <v>29.1966</v>
      </c>
      <c r="AB39" s="1">
        <v>17.870999999999999</v>
      </c>
      <c r="AC39" s="1">
        <v>13.701000000000001</v>
      </c>
      <c r="AD39" s="1">
        <v>20.641400000000001</v>
      </c>
      <c r="AE39" s="1">
        <v>19.6478</v>
      </c>
      <c r="AF39" s="1">
        <v>18.955400000000001</v>
      </c>
      <c r="AG39" s="1"/>
      <c r="AH39" s="1">
        <f t="shared" si="7"/>
        <v>19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61</v>
      </c>
      <c r="D40" s="1">
        <v>209</v>
      </c>
      <c r="E40" s="1">
        <v>102</v>
      </c>
      <c r="F40" s="1">
        <v>156</v>
      </c>
      <c r="G40" s="7">
        <v>0.4</v>
      </c>
      <c r="H40" s="1">
        <v>40</v>
      </c>
      <c r="I40" s="1" t="s">
        <v>38</v>
      </c>
      <c r="J40" s="1">
        <v>111</v>
      </c>
      <c r="K40" s="1">
        <f t="shared" si="11"/>
        <v>-9</v>
      </c>
      <c r="L40" s="1"/>
      <c r="M40" s="1"/>
      <c r="N40" s="1"/>
      <c r="O40" s="1">
        <v>0</v>
      </c>
      <c r="P40" s="1"/>
      <c r="Q40" s="1">
        <f t="shared" si="3"/>
        <v>20.399999999999999</v>
      </c>
      <c r="R40" s="5">
        <f t="shared" si="10"/>
        <v>68.399999999999977</v>
      </c>
      <c r="S40" s="5"/>
      <c r="T40" s="1"/>
      <c r="U40" s="1">
        <f t="shared" si="4"/>
        <v>11</v>
      </c>
      <c r="V40" s="1">
        <f t="shared" si="5"/>
        <v>7.6470588235294121</v>
      </c>
      <c r="W40" s="1">
        <v>16.2</v>
      </c>
      <c r="X40" s="1">
        <v>20.2</v>
      </c>
      <c r="Y40" s="1">
        <v>26.2</v>
      </c>
      <c r="Z40" s="1">
        <v>25.4</v>
      </c>
      <c r="AA40" s="1">
        <v>19</v>
      </c>
      <c r="AB40" s="1">
        <v>18.2</v>
      </c>
      <c r="AC40" s="1">
        <v>20.2</v>
      </c>
      <c r="AD40" s="1">
        <v>13.6</v>
      </c>
      <c r="AE40" s="1">
        <v>14.4</v>
      </c>
      <c r="AF40" s="1">
        <v>17.8</v>
      </c>
      <c r="AG40" s="1"/>
      <c r="AH40" s="1">
        <f t="shared" si="7"/>
        <v>27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45</v>
      </c>
      <c r="C41" s="1">
        <v>176</v>
      </c>
      <c r="D41" s="1">
        <v>269</v>
      </c>
      <c r="E41" s="1">
        <v>201</v>
      </c>
      <c r="F41" s="1">
        <v>228</v>
      </c>
      <c r="G41" s="7">
        <v>0.4</v>
      </c>
      <c r="H41" s="1">
        <v>45</v>
      </c>
      <c r="I41" s="1" t="s">
        <v>38</v>
      </c>
      <c r="J41" s="1">
        <v>212</v>
      </c>
      <c r="K41" s="1">
        <f t="shared" si="11"/>
        <v>-11</v>
      </c>
      <c r="L41" s="1"/>
      <c r="M41" s="1"/>
      <c r="N41" s="1"/>
      <c r="O41" s="1">
        <v>98</v>
      </c>
      <c r="P41" s="1"/>
      <c r="Q41" s="1">
        <f t="shared" si="3"/>
        <v>40.200000000000003</v>
      </c>
      <c r="R41" s="5">
        <f t="shared" si="10"/>
        <v>116.20000000000005</v>
      </c>
      <c r="S41" s="5"/>
      <c r="T41" s="1"/>
      <c r="U41" s="1">
        <f t="shared" si="4"/>
        <v>11</v>
      </c>
      <c r="V41" s="1">
        <f t="shared" si="5"/>
        <v>8.1094527363184081</v>
      </c>
      <c r="W41" s="1">
        <v>35.6</v>
      </c>
      <c r="X41" s="1">
        <v>35.200000000000003</v>
      </c>
      <c r="Y41" s="1">
        <v>45.4</v>
      </c>
      <c r="Z41" s="1">
        <v>49.6</v>
      </c>
      <c r="AA41" s="1">
        <v>42.4</v>
      </c>
      <c r="AB41" s="1">
        <v>36</v>
      </c>
      <c r="AC41" s="1">
        <v>33</v>
      </c>
      <c r="AD41" s="1">
        <v>32.4</v>
      </c>
      <c r="AE41" s="1">
        <v>38.799999999999997</v>
      </c>
      <c r="AF41" s="1">
        <v>33</v>
      </c>
      <c r="AG41" s="1" t="s">
        <v>42</v>
      </c>
      <c r="AH41" s="1">
        <f t="shared" si="7"/>
        <v>46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175.62200000000001</v>
      </c>
      <c r="D42" s="1">
        <v>52.746000000000002</v>
      </c>
      <c r="E42" s="1">
        <v>125.321</v>
      </c>
      <c r="F42" s="1">
        <v>64.840999999999994</v>
      </c>
      <c r="G42" s="7">
        <v>1</v>
      </c>
      <c r="H42" s="1">
        <v>40</v>
      </c>
      <c r="I42" s="1" t="s">
        <v>38</v>
      </c>
      <c r="J42" s="1">
        <v>132.69999999999999</v>
      </c>
      <c r="K42" s="1">
        <f t="shared" si="11"/>
        <v>-7.3789999999999907</v>
      </c>
      <c r="L42" s="1"/>
      <c r="M42" s="1"/>
      <c r="N42" s="1">
        <v>25.295999999999911</v>
      </c>
      <c r="O42" s="1">
        <v>68.61000000000007</v>
      </c>
      <c r="P42" s="1">
        <v>110</v>
      </c>
      <c r="Q42" s="1">
        <f t="shared" si="3"/>
        <v>25.0642</v>
      </c>
      <c r="R42" s="5">
        <f t="shared" si="10"/>
        <v>6.9591999999999956</v>
      </c>
      <c r="S42" s="5"/>
      <c r="T42" s="1"/>
      <c r="U42" s="1">
        <f t="shared" si="4"/>
        <v>10.999999999999998</v>
      </c>
      <c r="V42" s="1">
        <f t="shared" si="5"/>
        <v>10.72234501799379</v>
      </c>
      <c r="W42" s="1">
        <v>29.783200000000001</v>
      </c>
      <c r="X42" s="1">
        <v>21.630600000000001</v>
      </c>
      <c r="Y42" s="1">
        <v>19.884599999999999</v>
      </c>
      <c r="Z42" s="1">
        <v>28.749400000000001</v>
      </c>
      <c r="AA42" s="1">
        <v>32.388199999999998</v>
      </c>
      <c r="AB42" s="1">
        <v>18.582599999999999</v>
      </c>
      <c r="AC42" s="1">
        <v>12.483000000000001</v>
      </c>
      <c r="AD42" s="1">
        <v>21.6206</v>
      </c>
      <c r="AE42" s="1">
        <v>21.176600000000001</v>
      </c>
      <c r="AF42" s="1">
        <v>23.903199999999998</v>
      </c>
      <c r="AG42" s="1"/>
      <c r="AH42" s="1">
        <f t="shared" si="7"/>
        <v>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45</v>
      </c>
      <c r="C43" s="1">
        <v>130</v>
      </c>
      <c r="D43" s="1">
        <v>68</v>
      </c>
      <c r="E43" s="1">
        <v>104</v>
      </c>
      <c r="F43" s="1">
        <v>81</v>
      </c>
      <c r="G43" s="7">
        <v>0.35</v>
      </c>
      <c r="H43" s="1">
        <v>40</v>
      </c>
      <c r="I43" s="1" t="s">
        <v>38</v>
      </c>
      <c r="J43" s="1">
        <v>108</v>
      </c>
      <c r="K43" s="1">
        <f t="shared" si="11"/>
        <v>-4</v>
      </c>
      <c r="L43" s="1"/>
      <c r="M43" s="1"/>
      <c r="N43" s="1"/>
      <c r="O43" s="1">
        <v>101</v>
      </c>
      <c r="P43" s="1"/>
      <c r="Q43" s="1">
        <f t="shared" si="3"/>
        <v>20.8</v>
      </c>
      <c r="R43" s="5">
        <f t="shared" si="10"/>
        <v>46.800000000000011</v>
      </c>
      <c r="S43" s="5"/>
      <c r="T43" s="1"/>
      <c r="U43" s="1">
        <f t="shared" si="4"/>
        <v>11</v>
      </c>
      <c r="V43" s="1">
        <f t="shared" si="5"/>
        <v>8.75</v>
      </c>
      <c r="W43" s="1">
        <v>19.8</v>
      </c>
      <c r="X43" s="1">
        <v>5.2</v>
      </c>
      <c r="Y43" s="1">
        <v>5</v>
      </c>
      <c r="Z43" s="1">
        <v>20.399999999999999</v>
      </c>
      <c r="AA43" s="1">
        <v>21.4</v>
      </c>
      <c r="AB43" s="1">
        <v>13.4</v>
      </c>
      <c r="AC43" s="1">
        <v>14.2</v>
      </c>
      <c r="AD43" s="1">
        <v>21.2</v>
      </c>
      <c r="AE43" s="1">
        <v>20.399999999999999</v>
      </c>
      <c r="AF43" s="1">
        <v>21.4</v>
      </c>
      <c r="AG43" s="1"/>
      <c r="AH43" s="1">
        <f t="shared" si="7"/>
        <v>16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45</v>
      </c>
      <c r="C44" s="1">
        <v>297</v>
      </c>
      <c r="D44" s="1">
        <v>307</v>
      </c>
      <c r="E44" s="1">
        <v>431</v>
      </c>
      <c r="F44" s="1">
        <v>120</v>
      </c>
      <c r="G44" s="7">
        <v>0.4</v>
      </c>
      <c r="H44" s="1">
        <v>40</v>
      </c>
      <c r="I44" s="10" t="s">
        <v>41</v>
      </c>
      <c r="J44" s="1">
        <v>435</v>
      </c>
      <c r="K44" s="1">
        <f t="shared" si="11"/>
        <v>-4</v>
      </c>
      <c r="L44" s="1"/>
      <c r="M44" s="1"/>
      <c r="N44" s="1"/>
      <c r="O44" s="1">
        <v>200</v>
      </c>
      <c r="P44" s="1"/>
      <c r="Q44" s="1">
        <f t="shared" si="3"/>
        <v>86.2</v>
      </c>
      <c r="R44" s="5">
        <v>120</v>
      </c>
      <c r="S44" s="5"/>
      <c r="T44" s="1"/>
      <c r="U44" s="1">
        <f t="shared" si="4"/>
        <v>5.1044083526682131</v>
      </c>
      <c r="V44" s="1">
        <f t="shared" si="5"/>
        <v>3.7122969837587005</v>
      </c>
      <c r="W44" s="1">
        <v>82.6</v>
      </c>
      <c r="X44" s="1">
        <v>39.799999999999997</v>
      </c>
      <c r="Y44" s="1">
        <v>44</v>
      </c>
      <c r="Z44" s="1">
        <v>71.599999999999994</v>
      </c>
      <c r="AA44" s="1">
        <v>57.6</v>
      </c>
      <c r="AB44" s="1">
        <v>2.8</v>
      </c>
      <c r="AC44" s="1">
        <v>1</v>
      </c>
      <c r="AD44" s="1">
        <v>40.4</v>
      </c>
      <c r="AE44" s="1">
        <v>42.2</v>
      </c>
      <c r="AF44" s="1">
        <v>0.8</v>
      </c>
      <c r="AG44" s="1" t="s">
        <v>42</v>
      </c>
      <c r="AH44" s="1">
        <f t="shared" si="7"/>
        <v>48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37</v>
      </c>
      <c r="C45" s="1">
        <v>67.179000000000002</v>
      </c>
      <c r="D45" s="1">
        <v>91.337000000000003</v>
      </c>
      <c r="E45" s="1">
        <v>77.597999999999999</v>
      </c>
      <c r="F45" s="1">
        <v>65.44</v>
      </c>
      <c r="G45" s="7">
        <v>1</v>
      </c>
      <c r="H45" s="1">
        <v>50</v>
      </c>
      <c r="I45" s="1" t="s">
        <v>38</v>
      </c>
      <c r="J45" s="1">
        <v>71.8</v>
      </c>
      <c r="K45" s="1">
        <f t="shared" si="11"/>
        <v>5.7980000000000018</v>
      </c>
      <c r="L45" s="1"/>
      <c r="M45" s="1"/>
      <c r="N45" s="1"/>
      <c r="O45" s="1">
        <v>78.621000000000009</v>
      </c>
      <c r="P45" s="1"/>
      <c r="Q45" s="1">
        <f t="shared" si="3"/>
        <v>15.519600000000001</v>
      </c>
      <c r="R45" s="5">
        <f t="shared" si="10"/>
        <v>26.654599999999988</v>
      </c>
      <c r="S45" s="5"/>
      <c r="T45" s="1"/>
      <c r="U45" s="1">
        <f t="shared" si="4"/>
        <v>11</v>
      </c>
      <c r="V45" s="1">
        <f t="shared" si="5"/>
        <v>9.2825201680455685</v>
      </c>
      <c r="W45" s="1">
        <v>15.782400000000001</v>
      </c>
      <c r="X45" s="1">
        <v>11.5402</v>
      </c>
      <c r="Y45" s="1">
        <v>10.4696</v>
      </c>
      <c r="Z45" s="1">
        <v>17.5776</v>
      </c>
      <c r="AA45" s="1">
        <v>15.1488</v>
      </c>
      <c r="AB45" s="1">
        <v>10.155799999999999</v>
      </c>
      <c r="AC45" s="1">
        <v>12.047800000000001</v>
      </c>
      <c r="AD45" s="1">
        <v>10.2218</v>
      </c>
      <c r="AE45" s="1">
        <v>7.8041999999999998</v>
      </c>
      <c r="AF45" s="1">
        <v>12.151400000000001</v>
      </c>
      <c r="AG45" s="1"/>
      <c r="AH45" s="1">
        <f t="shared" si="7"/>
        <v>27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89</v>
      </c>
      <c r="B46" s="18" t="s">
        <v>37</v>
      </c>
      <c r="C46" s="18">
        <v>138.696</v>
      </c>
      <c r="D46" s="18">
        <v>132.84700000000001</v>
      </c>
      <c r="E46" s="18">
        <v>147.53100000000001</v>
      </c>
      <c r="F46" s="18">
        <v>69.421999999999997</v>
      </c>
      <c r="G46" s="19">
        <v>1</v>
      </c>
      <c r="H46" s="18">
        <v>50</v>
      </c>
      <c r="I46" s="18" t="s">
        <v>38</v>
      </c>
      <c r="J46" s="18">
        <v>147.9</v>
      </c>
      <c r="K46" s="18">
        <f t="shared" si="11"/>
        <v>-0.36899999999999977</v>
      </c>
      <c r="L46" s="18"/>
      <c r="M46" s="18"/>
      <c r="N46" s="18">
        <v>126.9550000000001</v>
      </c>
      <c r="O46" s="18">
        <v>0</v>
      </c>
      <c r="P46" s="18"/>
      <c r="Q46" s="18">
        <f t="shared" si="3"/>
        <v>29.5062</v>
      </c>
      <c r="R46" s="20">
        <f>8*Q46-P46-O46-N46-F46</f>
        <v>39.672599999999903</v>
      </c>
      <c r="S46" s="20"/>
      <c r="T46" s="18"/>
      <c r="U46" s="18">
        <f t="shared" si="4"/>
        <v>8</v>
      </c>
      <c r="V46" s="18">
        <f t="shared" si="5"/>
        <v>6.6554486853610459</v>
      </c>
      <c r="W46" s="18">
        <v>31.128399999999999</v>
      </c>
      <c r="X46" s="18">
        <v>31.532399999999999</v>
      </c>
      <c r="Y46" s="18">
        <v>27.1844</v>
      </c>
      <c r="Z46" s="18">
        <v>27.139600000000002</v>
      </c>
      <c r="AA46" s="18">
        <v>27.975999999999999</v>
      </c>
      <c r="AB46" s="18">
        <v>19.445</v>
      </c>
      <c r="AC46" s="18">
        <v>18.906199999999998</v>
      </c>
      <c r="AD46" s="18">
        <v>13.785600000000001</v>
      </c>
      <c r="AE46" s="18">
        <v>14.3576</v>
      </c>
      <c r="AF46" s="18">
        <v>22.6172</v>
      </c>
      <c r="AG46" s="18" t="s">
        <v>58</v>
      </c>
      <c r="AH46" s="1">
        <f t="shared" si="7"/>
        <v>40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125.137</v>
      </c>
      <c r="D47" s="1">
        <v>66.373999999999995</v>
      </c>
      <c r="E47" s="1">
        <v>71.137</v>
      </c>
      <c r="F47" s="1">
        <v>105.746</v>
      </c>
      <c r="G47" s="7">
        <v>1</v>
      </c>
      <c r="H47" s="1">
        <v>40</v>
      </c>
      <c r="I47" s="1" t="s">
        <v>38</v>
      </c>
      <c r="J47" s="1">
        <v>63.7</v>
      </c>
      <c r="K47" s="1">
        <f t="shared" si="11"/>
        <v>7.4369999999999976</v>
      </c>
      <c r="L47" s="1"/>
      <c r="M47" s="1"/>
      <c r="N47" s="1"/>
      <c r="O47" s="1">
        <v>44.162000000000013</v>
      </c>
      <c r="P47" s="1"/>
      <c r="Q47" s="1">
        <f t="shared" si="3"/>
        <v>14.227399999999999</v>
      </c>
      <c r="R47" s="5">
        <f t="shared" si="10"/>
        <v>6.5933999999999884</v>
      </c>
      <c r="S47" s="5"/>
      <c r="T47" s="1"/>
      <c r="U47" s="1">
        <f t="shared" si="4"/>
        <v>11</v>
      </c>
      <c r="V47" s="1">
        <f t="shared" si="5"/>
        <v>10.536570279882481</v>
      </c>
      <c r="W47" s="1">
        <v>16.300599999999999</v>
      </c>
      <c r="X47" s="1">
        <v>9.8141999999999996</v>
      </c>
      <c r="Y47" s="1">
        <v>9.2121999999999993</v>
      </c>
      <c r="Z47" s="1">
        <v>17.984200000000001</v>
      </c>
      <c r="AA47" s="1">
        <v>17.122</v>
      </c>
      <c r="AB47" s="1">
        <v>14.597</v>
      </c>
      <c r="AC47" s="1">
        <v>14.2966</v>
      </c>
      <c r="AD47" s="1">
        <v>16.062799999999999</v>
      </c>
      <c r="AE47" s="1">
        <v>16.366800000000001</v>
      </c>
      <c r="AF47" s="1">
        <v>26.561399999999999</v>
      </c>
      <c r="AG47" s="1"/>
      <c r="AH47" s="1">
        <f t="shared" si="7"/>
        <v>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45</v>
      </c>
      <c r="C48" s="1">
        <v>95</v>
      </c>
      <c r="D48" s="1">
        <v>117</v>
      </c>
      <c r="E48" s="1">
        <v>108</v>
      </c>
      <c r="F48" s="1">
        <v>86</v>
      </c>
      <c r="G48" s="7">
        <v>0.45</v>
      </c>
      <c r="H48" s="1">
        <v>50</v>
      </c>
      <c r="I48" s="1" t="s">
        <v>38</v>
      </c>
      <c r="J48" s="1">
        <v>115</v>
      </c>
      <c r="K48" s="1">
        <f t="shared" si="11"/>
        <v>-7</v>
      </c>
      <c r="L48" s="1"/>
      <c r="M48" s="1"/>
      <c r="N48" s="1"/>
      <c r="O48" s="1">
        <v>95</v>
      </c>
      <c r="P48" s="1"/>
      <c r="Q48" s="1">
        <f t="shared" si="3"/>
        <v>21.6</v>
      </c>
      <c r="R48" s="5">
        <f t="shared" si="10"/>
        <v>56.600000000000023</v>
      </c>
      <c r="S48" s="5"/>
      <c r="T48" s="1"/>
      <c r="U48" s="1">
        <f t="shared" si="4"/>
        <v>11</v>
      </c>
      <c r="V48" s="1">
        <f t="shared" si="5"/>
        <v>8.3796296296296298</v>
      </c>
      <c r="W48" s="1">
        <v>19.399999999999999</v>
      </c>
      <c r="X48" s="1">
        <v>6.6</v>
      </c>
      <c r="Y48" s="1">
        <v>11.6</v>
      </c>
      <c r="Z48" s="1">
        <v>21</v>
      </c>
      <c r="AA48" s="1">
        <v>17.399999999999999</v>
      </c>
      <c r="AB48" s="1">
        <v>11.8</v>
      </c>
      <c r="AC48" s="1">
        <v>10.6</v>
      </c>
      <c r="AD48" s="1">
        <v>13.4</v>
      </c>
      <c r="AE48" s="1">
        <v>12.8</v>
      </c>
      <c r="AF48" s="1">
        <v>15.2</v>
      </c>
      <c r="AG48" s="1"/>
      <c r="AH48" s="1">
        <f t="shared" si="7"/>
        <v>25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92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1"/>
        <v>0</v>
      </c>
      <c r="L49" s="1"/>
      <c r="M49" s="1"/>
      <c r="N49" s="1"/>
      <c r="O49" s="10"/>
      <c r="P49" s="1"/>
      <c r="Q49" s="1">
        <f t="shared" si="3"/>
        <v>0</v>
      </c>
      <c r="R49" s="14">
        <v>4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93</v>
      </c>
      <c r="AH49" s="1">
        <f t="shared" si="7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48</v>
      </c>
      <c r="D50" s="1">
        <v>94</v>
      </c>
      <c r="E50" s="1">
        <v>36</v>
      </c>
      <c r="F50" s="1">
        <v>75</v>
      </c>
      <c r="G50" s="7">
        <v>0.4</v>
      </c>
      <c r="H50" s="1">
        <v>40</v>
      </c>
      <c r="I50" s="1" t="s">
        <v>38</v>
      </c>
      <c r="J50" s="1">
        <v>53</v>
      </c>
      <c r="K50" s="1">
        <f t="shared" si="11"/>
        <v>-17</v>
      </c>
      <c r="L50" s="1"/>
      <c r="M50" s="1"/>
      <c r="N50" s="1">
        <v>89.399999999999977</v>
      </c>
      <c r="O50" s="1">
        <v>0</v>
      </c>
      <c r="P50" s="1"/>
      <c r="Q50" s="1">
        <f t="shared" si="3"/>
        <v>7.2</v>
      </c>
      <c r="R50" s="5"/>
      <c r="S50" s="5"/>
      <c r="T50" s="1"/>
      <c r="U50" s="1">
        <f t="shared" si="4"/>
        <v>22.833333333333329</v>
      </c>
      <c r="V50" s="1">
        <f t="shared" si="5"/>
        <v>22.833333333333329</v>
      </c>
      <c r="W50" s="1">
        <v>10</v>
      </c>
      <c r="X50" s="1">
        <v>19.399999999999999</v>
      </c>
      <c r="Y50" s="1">
        <v>15</v>
      </c>
      <c r="Z50" s="1">
        <v>5.6</v>
      </c>
      <c r="AA50" s="1">
        <v>5.4</v>
      </c>
      <c r="AB50" s="1">
        <v>14.8</v>
      </c>
      <c r="AC50" s="1">
        <v>14.8</v>
      </c>
      <c r="AD50" s="1">
        <v>8.8000000000000007</v>
      </c>
      <c r="AE50" s="1">
        <v>8.1999999999999993</v>
      </c>
      <c r="AF50" s="1">
        <v>12.4</v>
      </c>
      <c r="AG50" s="1" t="s">
        <v>95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45</v>
      </c>
      <c r="C51" s="1">
        <v>41</v>
      </c>
      <c r="D51" s="1">
        <v>148</v>
      </c>
      <c r="E51" s="1">
        <v>21</v>
      </c>
      <c r="F51" s="1">
        <v>137</v>
      </c>
      <c r="G51" s="7">
        <v>0.4</v>
      </c>
      <c r="H51" s="1">
        <v>40</v>
      </c>
      <c r="I51" s="1" t="s">
        <v>38</v>
      </c>
      <c r="J51" s="1">
        <v>31</v>
      </c>
      <c r="K51" s="1">
        <f t="shared" si="11"/>
        <v>-10</v>
      </c>
      <c r="L51" s="1"/>
      <c r="M51" s="1"/>
      <c r="N51" s="1">
        <v>47.80000000000004</v>
      </c>
      <c r="O51" s="1">
        <v>0</v>
      </c>
      <c r="P51" s="1"/>
      <c r="Q51" s="1">
        <f t="shared" si="3"/>
        <v>4.2</v>
      </c>
      <c r="R51" s="5"/>
      <c r="S51" s="5"/>
      <c r="T51" s="1"/>
      <c r="U51" s="1">
        <f t="shared" si="4"/>
        <v>44.000000000000007</v>
      </c>
      <c r="V51" s="1">
        <f t="shared" si="5"/>
        <v>44.000000000000007</v>
      </c>
      <c r="W51" s="1">
        <v>7.4</v>
      </c>
      <c r="X51" s="1">
        <v>19.8</v>
      </c>
      <c r="Y51" s="1">
        <v>19.2</v>
      </c>
      <c r="Z51" s="1">
        <v>11.6</v>
      </c>
      <c r="AA51" s="1">
        <v>12</v>
      </c>
      <c r="AB51" s="1">
        <v>17.600000000000001</v>
      </c>
      <c r="AC51" s="1">
        <v>16.600000000000001</v>
      </c>
      <c r="AD51" s="1">
        <v>9.8000000000000007</v>
      </c>
      <c r="AE51" s="1">
        <v>9.8000000000000007</v>
      </c>
      <c r="AF51" s="1">
        <v>15</v>
      </c>
      <c r="AG51" s="1"/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1"/>
        <v>0</v>
      </c>
      <c r="L52" s="11"/>
      <c r="M52" s="11"/>
      <c r="N52" s="11"/>
      <c r="O52" s="11">
        <v>0</v>
      </c>
      <c r="P52" s="11"/>
      <c r="Q52" s="11">
        <f t="shared" si="3"/>
        <v>0</v>
      </c>
      <c r="R52" s="13"/>
      <c r="S52" s="13"/>
      <c r="T52" s="11"/>
      <c r="U52" s="11" t="e">
        <f t="shared" si="4"/>
        <v>#DIV/0!</v>
      </c>
      <c r="V52" s="11" t="e">
        <f t="shared" si="5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66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98</v>
      </c>
      <c r="B53" s="18" t="s">
        <v>37</v>
      </c>
      <c r="C53" s="18">
        <v>153.66999999999999</v>
      </c>
      <c r="D53" s="18">
        <v>164.423</v>
      </c>
      <c r="E53" s="18">
        <v>183.262</v>
      </c>
      <c r="F53" s="18">
        <v>108.023</v>
      </c>
      <c r="G53" s="19">
        <v>1</v>
      </c>
      <c r="H53" s="18">
        <v>50</v>
      </c>
      <c r="I53" s="18" t="s">
        <v>38</v>
      </c>
      <c r="J53" s="18">
        <v>190.5</v>
      </c>
      <c r="K53" s="18">
        <f t="shared" si="11"/>
        <v>-7.2379999999999995</v>
      </c>
      <c r="L53" s="18"/>
      <c r="M53" s="18"/>
      <c r="N53" s="18">
        <v>86.175800000000095</v>
      </c>
      <c r="O53" s="18">
        <v>81.475199999999916</v>
      </c>
      <c r="P53" s="18"/>
      <c r="Q53" s="18">
        <f t="shared" si="3"/>
        <v>36.6524</v>
      </c>
      <c r="R53" s="20">
        <f>8*Q53-P53-O53-N53-F53</f>
        <v>17.545199999999994</v>
      </c>
      <c r="S53" s="20"/>
      <c r="T53" s="18"/>
      <c r="U53" s="18">
        <f t="shared" si="4"/>
        <v>8</v>
      </c>
      <c r="V53" s="18">
        <f t="shared" si="5"/>
        <v>7.5213082908622617</v>
      </c>
      <c r="W53" s="18">
        <v>37.652000000000001</v>
      </c>
      <c r="X53" s="18">
        <v>33.142600000000002</v>
      </c>
      <c r="Y53" s="18">
        <v>32.653399999999998</v>
      </c>
      <c r="Z53" s="18">
        <v>33.683199999999999</v>
      </c>
      <c r="AA53" s="18">
        <v>32.945800000000013</v>
      </c>
      <c r="AB53" s="18">
        <v>24.9224</v>
      </c>
      <c r="AC53" s="18">
        <v>26.189399999999999</v>
      </c>
      <c r="AD53" s="18">
        <v>12.5542</v>
      </c>
      <c r="AE53" s="18">
        <v>11.7226</v>
      </c>
      <c r="AF53" s="18">
        <v>24.619800000000001</v>
      </c>
      <c r="AG53" s="18" t="s">
        <v>58</v>
      </c>
      <c r="AH53" s="1">
        <f t="shared" si="7"/>
        <v>18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6.891</v>
      </c>
      <c r="D54" s="1">
        <v>76.400000000000006</v>
      </c>
      <c r="E54" s="1">
        <v>13.689</v>
      </c>
      <c r="F54" s="1">
        <v>57.31</v>
      </c>
      <c r="G54" s="7">
        <v>1</v>
      </c>
      <c r="H54" s="1">
        <v>50</v>
      </c>
      <c r="I54" s="1" t="s">
        <v>38</v>
      </c>
      <c r="J54" s="1">
        <v>26.2</v>
      </c>
      <c r="K54" s="1">
        <f t="shared" si="11"/>
        <v>-12.510999999999999</v>
      </c>
      <c r="L54" s="1"/>
      <c r="M54" s="1"/>
      <c r="N54" s="1">
        <v>64.06440000000002</v>
      </c>
      <c r="O54" s="1">
        <v>0</v>
      </c>
      <c r="P54" s="1"/>
      <c r="Q54" s="1">
        <f t="shared" si="3"/>
        <v>2.7378</v>
      </c>
      <c r="R54" s="5"/>
      <c r="S54" s="5"/>
      <c r="T54" s="1"/>
      <c r="U54" s="1">
        <f t="shared" si="4"/>
        <v>44.332821973847622</v>
      </c>
      <c r="V54" s="1">
        <f t="shared" si="5"/>
        <v>44.332821973847622</v>
      </c>
      <c r="W54" s="1">
        <v>3.5569999999999999</v>
      </c>
      <c r="X54" s="1">
        <v>11.928800000000001</v>
      </c>
      <c r="Y54" s="1">
        <v>11.106199999999999</v>
      </c>
      <c r="Z54" s="1">
        <v>6.2042000000000002</v>
      </c>
      <c r="AA54" s="1">
        <v>5.9323999999999986</v>
      </c>
      <c r="AB54" s="1">
        <v>5.9977999999999998</v>
      </c>
      <c r="AC54" s="1">
        <v>6.2720000000000002</v>
      </c>
      <c r="AD54" s="1">
        <v>4.1063999999999998</v>
      </c>
      <c r="AE54" s="1">
        <v>4.1037999999999997</v>
      </c>
      <c r="AF54" s="1">
        <v>9.670399999999999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45</v>
      </c>
      <c r="C55" s="1">
        <v>121</v>
      </c>
      <c r="D55" s="1">
        <v>77</v>
      </c>
      <c r="E55" s="1">
        <v>90</v>
      </c>
      <c r="F55" s="1">
        <v>98</v>
      </c>
      <c r="G55" s="7">
        <v>0.4</v>
      </c>
      <c r="H55" s="1">
        <v>50</v>
      </c>
      <c r="I55" s="1" t="s">
        <v>38</v>
      </c>
      <c r="J55" s="1">
        <v>93</v>
      </c>
      <c r="K55" s="1">
        <f t="shared" si="11"/>
        <v>-3</v>
      </c>
      <c r="L55" s="1"/>
      <c r="M55" s="1"/>
      <c r="N55" s="1"/>
      <c r="O55" s="1">
        <v>53</v>
      </c>
      <c r="P55" s="1"/>
      <c r="Q55" s="1">
        <f t="shared" si="3"/>
        <v>18</v>
      </c>
      <c r="R55" s="5">
        <f t="shared" ref="R55:R60" si="12">11*Q55-P55-O55-N55-F55</f>
        <v>47</v>
      </c>
      <c r="S55" s="5"/>
      <c r="T55" s="1"/>
      <c r="U55" s="1">
        <f t="shared" si="4"/>
        <v>11</v>
      </c>
      <c r="V55" s="1">
        <f t="shared" si="5"/>
        <v>8.3888888888888893</v>
      </c>
      <c r="W55" s="1">
        <v>15.6</v>
      </c>
      <c r="X55" s="1">
        <v>2.8</v>
      </c>
      <c r="Y55" s="1">
        <v>1.8</v>
      </c>
      <c r="Z55" s="1">
        <v>18.2</v>
      </c>
      <c r="AA55" s="1">
        <v>19.399999999999999</v>
      </c>
      <c r="AB55" s="1">
        <v>6.2</v>
      </c>
      <c r="AC55" s="1">
        <v>5.2</v>
      </c>
      <c r="AD55" s="1">
        <v>10.199999999999999</v>
      </c>
      <c r="AE55" s="1">
        <v>12.8</v>
      </c>
      <c r="AF55" s="1">
        <v>11</v>
      </c>
      <c r="AG55" s="1"/>
      <c r="AH55" s="1">
        <f t="shared" si="7"/>
        <v>19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45</v>
      </c>
      <c r="C56" s="1">
        <v>606</v>
      </c>
      <c r="D56" s="1">
        <v>311</v>
      </c>
      <c r="E56" s="1">
        <v>493</v>
      </c>
      <c r="F56" s="1">
        <v>309</v>
      </c>
      <c r="G56" s="7">
        <v>0.4</v>
      </c>
      <c r="H56" s="1">
        <v>40</v>
      </c>
      <c r="I56" s="1" t="s">
        <v>38</v>
      </c>
      <c r="J56" s="1">
        <v>510</v>
      </c>
      <c r="K56" s="1">
        <f t="shared" si="11"/>
        <v>-17</v>
      </c>
      <c r="L56" s="1"/>
      <c r="M56" s="1"/>
      <c r="N56" s="1">
        <v>195.39999999999989</v>
      </c>
      <c r="O56" s="1">
        <v>170.60000000000011</v>
      </c>
      <c r="P56" s="1">
        <v>300</v>
      </c>
      <c r="Q56" s="1">
        <f t="shared" si="3"/>
        <v>98.6</v>
      </c>
      <c r="R56" s="5">
        <f t="shared" si="12"/>
        <v>109.59999999999991</v>
      </c>
      <c r="S56" s="5"/>
      <c r="T56" s="1"/>
      <c r="U56" s="1">
        <f t="shared" si="4"/>
        <v>11</v>
      </c>
      <c r="V56" s="1">
        <f t="shared" si="5"/>
        <v>9.8884381338742404</v>
      </c>
      <c r="W56" s="1">
        <v>108.8</v>
      </c>
      <c r="X56" s="1">
        <v>98.8</v>
      </c>
      <c r="Y56" s="1">
        <v>89.2</v>
      </c>
      <c r="Z56" s="1">
        <v>99.4</v>
      </c>
      <c r="AA56" s="1">
        <v>114.4</v>
      </c>
      <c r="AB56" s="1">
        <v>79.2</v>
      </c>
      <c r="AC56" s="1">
        <v>63.4</v>
      </c>
      <c r="AD56" s="1">
        <v>62.8</v>
      </c>
      <c r="AE56" s="1">
        <v>65.8</v>
      </c>
      <c r="AF56" s="1">
        <v>87.2</v>
      </c>
      <c r="AG56" s="1"/>
      <c r="AH56" s="1">
        <f t="shared" si="7"/>
        <v>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45</v>
      </c>
      <c r="C57" s="1">
        <v>481</v>
      </c>
      <c r="D57" s="1">
        <v>280</v>
      </c>
      <c r="E57" s="1">
        <v>374</v>
      </c>
      <c r="F57" s="1">
        <v>305</v>
      </c>
      <c r="G57" s="7">
        <v>0.4</v>
      </c>
      <c r="H57" s="1">
        <v>40</v>
      </c>
      <c r="I57" s="1" t="s">
        <v>38</v>
      </c>
      <c r="J57" s="1">
        <v>392</v>
      </c>
      <c r="K57" s="1">
        <f t="shared" si="11"/>
        <v>-18</v>
      </c>
      <c r="L57" s="1"/>
      <c r="M57" s="1"/>
      <c r="N57" s="1">
        <v>244.80000000000021</v>
      </c>
      <c r="O57" s="1">
        <v>158.19999999999979</v>
      </c>
      <c r="P57" s="1">
        <v>100</v>
      </c>
      <c r="Q57" s="1">
        <f t="shared" si="3"/>
        <v>74.8</v>
      </c>
      <c r="R57" s="5">
        <f t="shared" si="12"/>
        <v>14.799999999999955</v>
      </c>
      <c r="S57" s="5"/>
      <c r="T57" s="1"/>
      <c r="U57" s="1">
        <f t="shared" si="4"/>
        <v>11</v>
      </c>
      <c r="V57" s="1">
        <f t="shared" si="5"/>
        <v>10.802139037433156</v>
      </c>
      <c r="W57" s="1">
        <v>84.8</v>
      </c>
      <c r="X57" s="1">
        <v>84.4</v>
      </c>
      <c r="Y57" s="1">
        <v>77.599999999999994</v>
      </c>
      <c r="Z57" s="1">
        <v>85.4</v>
      </c>
      <c r="AA57" s="1">
        <v>92.4</v>
      </c>
      <c r="AB57" s="1">
        <v>65.599999999999994</v>
      </c>
      <c r="AC57" s="1">
        <v>53</v>
      </c>
      <c r="AD57" s="1">
        <v>47</v>
      </c>
      <c r="AE57" s="1">
        <v>46.4</v>
      </c>
      <c r="AF57" s="1">
        <v>65.2</v>
      </c>
      <c r="AG57" s="1" t="s">
        <v>42</v>
      </c>
      <c r="AH57" s="1">
        <f t="shared" si="7"/>
        <v>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>
        <v>192.82499999999999</v>
      </c>
      <c r="D58" s="1">
        <v>0.92400000000000004</v>
      </c>
      <c r="E58" s="1">
        <v>152.51900000000001</v>
      </c>
      <c r="F58" s="1">
        <v>14.662000000000001</v>
      </c>
      <c r="G58" s="7">
        <v>1</v>
      </c>
      <c r="H58" s="1">
        <v>40</v>
      </c>
      <c r="I58" s="1" t="s">
        <v>38</v>
      </c>
      <c r="J58" s="1">
        <v>126.9</v>
      </c>
      <c r="K58" s="1">
        <f t="shared" si="11"/>
        <v>25.619</v>
      </c>
      <c r="L58" s="1"/>
      <c r="M58" s="1"/>
      <c r="N58" s="1">
        <v>58.201199999999972</v>
      </c>
      <c r="O58" s="1">
        <v>84.877800000000036</v>
      </c>
      <c r="P58" s="1">
        <v>100</v>
      </c>
      <c r="Q58" s="1">
        <f t="shared" si="3"/>
        <v>30.503800000000002</v>
      </c>
      <c r="R58" s="5">
        <f t="shared" si="12"/>
        <v>77.80080000000001</v>
      </c>
      <c r="S58" s="5"/>
      <c r="T58" s="1"/>
      <c r="U58" s="1">
        <f t="shared" si="4"/>
        <v>10.999999999999998</v>
      </c>
      <c r="V58" s="1">
        <f t="shared" si="5"/>
        <v>8.4494718690786055</v>
      </c>
      <c r="W58" s="1">
        <v>29.758199999999999</v>
      </c>
      <c r="X58" s="1">
        <v>22.568200000000001</v>
      </c>
      <c r="Y58" s="1">
        <v>19.97620000000002</v>
      </c>
      <c r="Z58" s="1">
        <v>24.2654</v>
      </c>
      <c r="AA58" s="1">
        <v>30.558800000000002</v>
      </c>
      <c r="AB58" s="1">
        <v>19.833200000000001</v>
      </c>
      <c r="AC58" s="1">
        <v>15.196999999999999</v>
      </c>
      <c r="AD58" s="1">
        <v>20.917999999999999</v>
      </c>
      <c r="AE58" s="1">
        <v>20.0944</v>
      </c>
      <c r="AF58" s="1">
        <v>28.837199999999999</v>
      </c>
      <c r="AG58" s="1"/>
      <c r="AH58" s="1">
        <f t="shared" si="7"/>
        <v>78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192.14599999999999</v>
      </c>
      <c r="D59" s="1">
        <v>16.591000000000001</v>
      </c>
      <c r="E59" s="1">
        <v>142.43199999999999</v>
      </c>
      <c r="F59" s="1">
        <v>20.59</v>
      </c>
      <c r="G59" s="7">
        <v>1</v>
      </c>
      <c r="H59" s="1">
        <v>40</v>
      </c>
      <c r="I59" s="1" t="s">
        <v>38</v>
      </c>
      <c r="J59" s="1">
        <v>123.9</v>
      </c>
      <c r="K59" s="1">
        <f t="shared" si="11"/>
        <v>18.531999999999982</v>
      </c>
      <c r="L59" s="1"/>
      <c r="M59" s="1"/>
      <c r="N59" s="1">
        <v>184.42760000000001</v>
      </c>
      <c r="O59" s="1">
        <v>87.227399999999932</v>
      </c>
      <c r="P59" s="1"/>
      <c r="Q59" s="1">
        <f t="shared" si="3"/>
        <v>28.486399999999996</v>
      </c>
      <c r="R59" s="5">
        <f t="shared" si="12"/>
        <v>21.105400000000035</v>
      </c>
      <c r="S59" s="5"/>
      <c r="T59" s="1"/>
      <c r="U59" s="1">
        <f t="shared" si="4"/>
        <v>11</v>
      </c>
      <c r="V59" s="1">
        <f t="shared" si="5"/>
        <v>10.259106099752865</v>
      </c>
      <c r="W59" s="1">
        <v>34.192999999999998</v>
      </c>
      <c r="X59" s="1">
        <v>34.285400000000003</v>
      </c>
      <c r="Y59" s="1">
        <v>23.780200000000001</v>
      </c>
      <c r="Z59" s="1">
        <v>24.3384</v>
      </c>
      <c r="AA59" s="1">
        <v>34.242400000000004</v>
      </c>
      <c r="AB59" s="1">
        <v>23.7438</v>
      </c>
      <c r="AC59" s="1">
        <v>17.732800000000001</v>
      </c>
      <c r="AD59" s="1">
        <v>18.487400000000001</v>
      </c>
      <c r="AE59" s="1">
        <v>18.305199999999999</v>
      </c>
      <c r="AF59" s="1">
        <v>29.071200000000001</v>
      </c>
      <c r="AG59" s="1"/>
      <c r="AH59" s="1">
        <f t="shared" si="7"/>
        <v>21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240.554</v>
      </c>
      <c r="D60" s="1">
        <v>1.823</v>
      </c>
      <c r="E60" s="1">
        <v>173.77</v>
      </c>
      <c r="F60" s="1">
        <v>22.875</v>
      </c>
      <c r="G60" s="7">
        <v>1</v>
      </c>
      <c r="H60" s="1">
        <v>40</v>
      </c>
      <c r="I60" s="1" t="s">
        <v>38</v>
      </c>
      <c r="J60" s="1">
        <v>151.4</v>
      </c>
      <c r="K60" s="1">
        <f t="shared" si="11"/>
        <v>22.370000000000005</v>
      </c>
      <c r="L60" s="1"/>
      <c r="M60" s="1"/>
      <c r="N60" s="1">
        <v>153.649</v>
      </c>
      <c r="O60" s="1">
        <v>67.944000000000017</v>
      </c>
      <c r="P60" s="1">
        <v>100</v>
      </c>
      <c r="Q60" s="1">
        <f t="shared" si="3"/>
        <v>34.754000000000005</v>
      </c>
      <c r="R60" s="5">
        <f t="shared" si="12"/>
        <v>37.826000000000022</v>
      </c>
      <c r="S60" s="5"/>
      <c r="T60" s="1"/>
      <c r="U60" s="1">
        <f t="shared" si="4"/>
        <v>11</v>
      </c>
      <c r="V60" s="1">
        <f t="shared" si="5"/>
        <v>9.9116072970017832</v>
      </c>
      <c r="W60" s="1">
        <v>39.587400000000002</v>
      </c>
      <c r="X60" s="1">
        <v>34.918999999999997</v>
      </c>
      <c r="Y60" s="1">
        <v>24.382200000000001</v>
      </c>
      <c r="Z60" s="1">
        <v>28.292200000000001</v>
      </c>
      <c r="AA60" s="1">
        <v>40.026400000000002</v>
      </c>
      <c r="AB60" s="1">
        <v>27.148399999999999</v>
      </c>
      <c r="AC60" s="1">
        <v>19.614999999999998</v>
      </c>
      <c r="AD60" s="1">
        <v>21.969000000000001</v>
      </c>
      <c r="AE60" s="1">
        <v>19.876000000000001</v>
      </c>
      <c r="AF60" s="1">
        <v>31.5914</v>
      </c>
      <c r="AG60" s="1"/>
      <c r="AH60" s="1">
        <f t="shared" si="7"/>
        <v>38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106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>
        <f t="shared" si="11"/>
        <v>0</v>
      </c>
      <c r="L61" s="11"/>
      <c r="M61" s="11"/>
      <c r="N61" s="11"/>
      <c r="O61" s="11">
        <v>0</v>
      </c>
      <c r="P61" s="11"/>
      <c r="Q61" s="11">
        <f t="shared" si="3"/>
        <v>0</v>
      </c>
      <c r="R61" s="13"/>
      <c r="S61" s="13"/>
      <c r="T61" s="11"/>
      <c r="U61" s="11" t="e">
        <f t="shared" si="4"/>
        <v>#DIV/0!</v>
      </c>
      <c r="V61" s="11" t="e">
        <f t="shared" si="5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66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11"/>
        <v>0</v>
      </c>
      <c r="L62" s="11"/>
      <c r="M62" s="11"/>
      <c r="N62" s="11"/>
      <c r="O62" s="11">
        <v>0</v>
      </c>
      <c r="P62" s="11"/>
      <c r="Q62" s="11">
        <f t="shared" si="3"/>
        <v>0</v>
      </c>
      <c r="R62" s="13"/>
      <c r="S62" s="13"/>
      <c r="T62" s="11"/>
      <c r="U62" s="11" t="e">
        <f t="shared" si="4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66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108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>
        <f t="shared" si="11"/>
        <v>0</v>
      </c>
      <c r="L63" s="11"/>
      <c r="M63" s="11"/>
      <c r="N63" s="11"/>
      <c r="O63" s="11">
        <v>0</v>
      </c>
      <c r="P63" s="11"/>
      <c r="Q63" s="11">
        <f t="shared" si="3"/>
        <v>0</v>
      </c>
      <c r="R63" s="13"/>
      <c r="S63" s="13"/>
      <c r="T63" s="11"/>
      <c r="U63" s="11" t="e">
        <f t="shared" si="4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66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45</v>
      </c>
      <c r="C64" s="1"/>
      <c r="D64" s="1">
        <v>100</v>
      </c>
      <c r="E64" s="1">
        <v>23</v>
      </c>
      <c r="F64" s="1">
        <v>73</v>
      </c>
      <c r="G64" s="7">
        <v>0.37</v>
      </c>
      <c r="H64" s="1">
        <v>50</v>
      </c>
      <c r="I64" s="1" t="s">
        <v>38</v>
      </c>
      <c r="J64" s="1">
        <v>23</v>
      </c>
      <c r="K64" s="1">
        <f t="shared" si="11"/>
        <v>0</v>
      </c>
      <c r="L64" s="1"/>
      <c r="M64" s="1"/>
      <c r="N64" s="1"/>
      <c r="O64" s="1">
        <v>0</v>
      </c>
      <c r="P64" s="1"/>
      <c r="Q64" s="1">
        <f t="shared" si="3"/>
        <v>4.5999999999999996</v>
      </c>
      <c r="R64" s="5"/>
      <c r="S64" s="5"/>
      <c r="T64" s="1"/>
      <c r="U64" s="1">
        <f t="shared" si="4"/>
        <v>15.869565217391306</v>
      </c>
      <c r="V64" s="1">
        <f t="shared" si="5"/>
        <v>15.869565217391306</v>
      </c>
      <c r="W64" s="1">
        <v>4.4000000000000004</v>
      </c>
      <c r="X64" s="1">
        <v>5.8</v>
      </c>
      <c r="Y64" s="1">
        <v>8.4</v>
      </c>
      <c r="Z64" s="1">
        <v>6.2</v>
      </c>
      <c r="AA64" s="1">
        <v>3.6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110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111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11"/>
        <v>0</v>
      </c>
      <c r="L65" s="11"/>
      <c r="M65" s="11"/>
      <c r="N65" s="11"/>
      <c r="O65" s="11">
        <v>0</v>
      </c>
      <c r="P65" s="11"/>
      <c r="Q65" s="11">
        <f t="shared" si="3"/>
        <v>0</v>
      </c>
      <c r="R65" s="13"/>
      <c r="S65" s="13"/>
      <c r="T65" s="11"/>
      <c r="U65" s="11" t="e">
        <f t="shared" si="4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66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112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1"/>
        <v>0</v>
      </c>
      <c r="L66" s="11"/>
      <c r="M66" s="11"/>
      <c r="N66" s="11"/>
      <c r="O66" s="11">
        <v>0</v>
      </c>
      <c r="P66" s="11"/>
      <c r="Q66" s="11">
        <f t="shared" si="3"/>
        <v>0</v>
      </c>
      <c r="R66" s="13"/>
      <c r="S66" s="13"/>
      <c r="T66" s="11"/>
      <c r="U66" s="11" t="e">
        <f t="shared" si="4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66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113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1"/>
        <v>0</v>
      </c>
      <c r="L67" s="11"/>
      <c r="M67" s="11"/>
      <c r="N67" s="11"/>
      <c r="O67" s="11">
        <v>0</v>
      </c>
      <c r="P67" s="11"/>
      <c r="Q67" s="11">
        <f t="shared" si="3"/>
        <v>0</v>
      </c>
      <c r="R67" s="13"/>
      <c r="S67" s="13"/>
      <c r="T67" s="11"/>
      <c r="U67" s="11" t="e">
        <f t="shared" si="4"/>
        <v>#DIV/0!</v>
      </c>
      <c r="V67" s="11" t="e">
        <f t="shared" si="5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66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45</v>
      </c>
      <c r="C68" s="1">
        <v>23</v>
      </c>
      <c r="D68" s="1">
        <v>78</v>
      </c>
      <c r="E68" s="1">
        <v>37</v>
      </c>
      <c r="F68" s="1">
        <v>58</v>
      </c>
      <c r="G68" s="7">
        <v>0.4</v>
      </c>
      <c r="H68" s="1">
        <v>50</v>
      </c>
      <c r="I68" s="1" t="s">
        <v>38</v>
      </c>
      <c r="J68" s="1">
        <v>44</v>
      </c>
      <c r="K68" s="1">
        <f t="shared" si="11"/>
        <v>-7</v>
      </c>
      <c r="L68" s="1"/>
      <c r="M68" s="1"/>
      <c r="N68" s="1">
        <v>21.6</v>
      </c>
      <c r="O68" s="1">
        <v>0</v>
      </c>
      <c r="P68" s="1"/>
      <c r="Q68" s="1">
        <f t="shared" si="3"/>
        <v>7.4</v>
      </c>
      <c r="R68" s="5">
        <v>6</v>
      </c>
      <c r="S68" s="5"/>
      <c r="T68" s="1"/>
      <c r="U68" s="1">
        <f t="shared" si="4"/>
        <v>11.567567567567567</v>
      </c>
      <c r="V68" s="1">
        <f t="shared" si="5"/>
        <v>10.756756756756756</v>
      </c>
      <c r="W68" s="1">
        <v>7</v>
      </c>
      <c r="X68" s="1">
        <v>10.4</v>
      </c>
      <c r="Y68" s="1">
        <v>9.8000000000000007</v>
      </c>
      <c r="Z68" s="1">
        <v>7</v>
      </c>
      <c r="AA68" s="1">
        <v>7.4</v>
      </c>
      <c r="AB68" s="1">
        <v>9.1999999999999993</v>
      </c>
      <c r="AC68" s="1">
        <v>9</v>
      </c>
      <c r="AD68" s="1">
        <v>7.4</v>
      </c>
      <c r="AE68" s="1">
        <v>8.1999999999999993</v>
      </c>
      <c r="AF68" s="1">
        <v>7</v>
      </c>
      <c r="AG68" s="1"/>
      <c r="AH68" s="1">
        <f t="shared" si="7"/>
        <v>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115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>
        <v>10</v>
      </c>
      <c r="K69" s="11">
        <f t="shared" ref="K69:K93" si="13">E69-J69</f>
        <v>-10</v>
      </c>
      <c r="L69" s="11"/>
      <c r="M69" s="11"/>
      <c r="N69" s="11"/>
      <c r="O69" s="11">
        <v>0</v>
      </c>
      <c r="P69" s="11"/>
      <c r="Q69" s="11">
        <f t="shared" si="3"/>
        <v>0</v>
      </c>
      <c r="R69" s="13"/>
      <c r="S69" s="13"/>
      <c r="T69" s="11"/>
      <c r="U69" s="11" t="e">
        <f t="shared" si="4"/>
        <v>#DIV/0!</v>
      </c>
      <c r="V69" s="11" t="e">
        <f t="shared" si="5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66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116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>
        <f t="shared" si="13"/>
        <v>0</v>
      </c>
      <c r="L70" s="11"/>
      <c r="M70" s="11"/>
      <c r="N70" s="11"/>
      <c r="O70" s="11">
        <v>0</v>
      </c>
      <c r="P70" s="11"/>
      <c r="Q70" s="11">
        <f t="shared" ref="Q70:Q93" si="14">E70/5</f>
        <v>0</v>
      </c>
      <c r="R70" s="13"/>
      <c r="S70" s="13"/>
      <c r="T70" s="11"/>
      <c r="U70" s="11" t="e">
        <f t="shared" ref="U70:U93" si="15">(F70+N70+O70+P70+R70)/Q70</f>
        <v>#DIV/0!</v>
      </c>
      <c r="V70" s="11" t="e">
        <f t="shared" ref="V70:V93" si="16">(F70+N70+O70+P70)/Q70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117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118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>
        <f t="shared" si="13"/>
        <v>0</v>
      </c>
      <c r="L71" s="11"/>
      <c r="M71" s="11"/>
      <c r="N71" s="11"/>
      <c r="O71" s="11">
        <v>0</v>
      </c>
      <c r="P71" s="11"/>
      <c r="Q71" s="11">
        <f t="shared" si="14"/>
        <v>0</v>
      </c>
      <c r="R71" s="13"/>
      <c r="S71" s="13"/>
      <c r="T71" s="11"/>
      <c r="U71" s="11" t="e">
        <f t="shared" si="15"/>
        <v>#DIV/0!</v>
      </c>
      <c r="V71" s="11" t="e">
        <f t="shared" si="16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119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45</v>
      </c>
      <c r="C72" s="1">
        <v>4</v>
      </c>
      <c r="D72" s="1">
        <v>59</v>
      </c>
      <c r="E72" s="1">
        <v>30</v>
      </c>
      <c r="F72" s="1">
        <v>31</v>
      </c>
      <c r="G72" s="7">
        <v>0.2</v>
      </c>
      <c r="H72" s="1">
        <v>35</v>
      </c>
      <c r="I72" s="1" t="s">
        <v>38</v>
      </c>
      <c r="J72" s="1">
        <v>34</v>
      </c>
      <c r="K72" s="1">
        <f t="shared" si="13"/>
        <v>-4</v>
      </c>
      <c r="L72" s="1"/>
      <c r="M72" s="1"/>
      <c r="N72" s="1">
        <v>19.79999999999999</v>
      </c>
      <c r="O72" s="1">
        <v>0</v>
      </c>
      <c r="P72" s="1"/>
      <c r="Q72" s="1">
        <f t="shared" si="14"/>
        <v>6</v>
      </c>
      <c r="R72" s="5">
        <f t="shared" ref="R72" si="17">11*Q72-P72-O72-N72-F72</f>
        <v>15.20000000000001</v>
      </c>
      <c r="S72" s="5"/>
      <c r="T72" s="1"/>
      <c r="U72" s="1">
        <f t="shared" si="15"/>
        <v>11</v>
      </c>
      <c r="V72" s="1">
        <f t="shared" si="16"/>
        <v>8.466666666666665</v>
      </c>
      <c r="W72" s="1">
        <v>4.8</v>
      </c>
      <c r="X72" s="1">
        <v>6.6</v>
      </c>
      <c r="Y72" s="1">
        <v>12.2</v>
      </c>
      <c r="Z72" s="1">
        <v>5.8</v>
      </c>
      <c r="AA72" s="1">
        <v>0.8</v>
      </c>
      <c r="AB72" s="1">
        <v>4.5999999999999996</v>
      </c>
      <c r="AC72" s="1">
        <v>5.6</v>
      </c>
      <c r="AD72" s="1">
        <v>4.8</v>
      </c>
      <c r="AE72" s="1">
        <v>4.2</v>
      </c>
      <c r="AF72" s="1">
        <v>0.8</v>
      </c>
      <c r="AG72" s="1" t="s">
        <v>121</v>
      </c>
      <c r="AH72" s="1">
        <f t="shared" ref="AH72:AH93" si="18">ROUND(G72*R72,0)</f>
        <v>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122</v>
      </c>
      <c r="B73" s="15" t="s">
        <v>37</v>
      </c>
      <c r="C73" s="15">
        <v>80.957999999999998</v>
      </c>
      <c r="D73" s="15">
        <v>70.128</v>
      </c>
      <c r="E73" s="15">
        <v>72.012</v>
      </c>
      <c r="F73" s="15">
        <v>71.432000000000002</v>
      </c>
      <c r="G73" s="16">
        <v>1</v>
      </c>
      <c r="H73" s="15">
        <v>60</v>
      </c>
      <c r="I73" s="15" t="s">
        <v>38</v>
      </c>
      <c r="J73" s="15">
        <v>69.88</v>
      </c>
      <c r="K73" s="15">
        <f t="shared" si="13"/>
        <v>2.132000000000005</v>
      </c>
      <c r="L73" s="15"/>
      <c r="M73" s="15"/>
      <c r="N73" s="15">
        <v>65.902799999999985</v>
      </c>
      <c r="O73" s="15">
        <v>50.876799999999989</v>
      </c>
      <c r="P73" s="15"/>
      <c r="Q73" s="15">
        <f t="shared" si="14"/>
        <v>14.4024</v>
      </c>
      <c r="R73" s="17">
        <f>14*Q73-P73-O73-N73-F73</f>
        <v>13.422000000000011</v>
      </c>
      <c r="S73" s="17"/>
      <c r="T73" s="15"/>
      <c r="U73" s="15">
        <f t="shared" si="15"/>
        <v>14</v>
      </c>
      <c r="V73" s="15">
        <f t="shared" si="16"/>
        <v>13.068071988001998</v>
      </c>
      <c r="W73" s="15">
        <v>16.462800000000001</v>
      </c>
      <c r="X73" s="15">
        <v>17.238399999999999</v>
      </c>
      <c r="Y73" s="15">
        <v>13.6676</v>
      </c>
      <c r="Z73" s="15">
        <v>12.7798</v>
      </c>
      <c r="AA73" s="15">
        <v>18.393799999999999</v>
      </c>
      <c r="AB73" s="15">
        <v>14.625999999999999</v>
      </c>
      <c r="AC73" s="15">
        <v>9.8396000000000008</v>
      </c>
      <c r="AD73" s="15">
        <v>8.1408000000000005</v>
      </c>
      <c r="AE73" s="15">
        <v>7.9775999999999998</v>
      </c>
      <c r="AF73" s="15">
        <v>13.3048</v>
      </c>
      <c r="AG73" s="15" t="s">
        <v>61</v>
      </c>
      <c r="AH73" s="1">
        <f t="shared" si="18"/>
        <v>13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123</v>
      </c>
      <c r="B74" s="18" t="s">
        <v>37</v>
      </c>
      <c r="C74" s="18">
        <v>908.45500000000004</v>
      </c>
      <c r="D74" s="18">
        <v>223.625</v>
      </c>
      <c r="E74" s="18">
        <v>593.64</v>
      </c>
      <c r="F74" s="18">
        <v>348.94299999999998</v>
      </c>
      <c r="G74" s="19">
        <v>1</v>
      </c>
      <c r="H74" s="18">
        <v>60</v>
      </c>
      <c r="I74" s="18" t="s">
        <v>38</v>
      </c>
      <c r="J74" s="18">
        <v>612.5</v>
      </c>
      <c r="K74" s="18">
        <f t="shared" si="13"/>
        <v>-18.860000000000014</v>
      </c>
      <c r="L74" s="18"/>
      <c r="M74" s="18"/>
      <c r="N74" s="18">
        <v>390.72020000000037</v>
      </c>
      <c r="O74" s="18">
        <v>89.439999999999486</v>
      </c>
      <c r="P74" s="18"/>
      <c r="Q74" s="18">
        <f t="shared" si="14"/>
        <v>118.72799999999999</v>
      </c>
      <c r="R74" s="20">
        <f t="shared" ref="R74:R75" si="19">8*Q74-P74-O74-N74-F74</f>
        <v>120.72080000000011</v>
      </c>
      <c r="S74" s="20"/>
      <c r="T74" s="18"/>
      <c r="U74" s="18">
        <f t="shared" si="15"/>
        <v>8.0000000000000018</v>
      </c>
      <c r="V74" s="18">
        <f t="shared" si="16"/>
        <v>6.983215416750892</v>
      </c>
      <c r="W74" s="18">
        <v>129.71639999999999</v>
      </c>
      <c r="X74" s="18">
        <v>123.0458</v>
      </c>
      <c r="Y74" s="18">
        <v>121.0484</v>
      </c>
      <c r="Z74" s="18">
        <v>151.97540000000001</v>
      </c>
      <c r="AA74" s="18">
        <v>161.9074</v>
      </c>
      <c r="AB74" s="18">
        <v>99.4</v>
      </c>
      <c r="AC74" s="18">
        <v>82.460599999999999</v>
      </c>
      <c r="AD74" s="18">
        <v>85.847200000000001</v>
      </c>
      <c r="AE74" s="18">
        <v>81.407600000000002</v>
      </c>
      <c r="AF74" s="18">
        <v>99.096400000000003</v>
      </c>
      <c r="AG74" s="18" t="s">
        <v>58</v>
      </c>
      <c r="AH74" s="1">
        <f t="shared" si="18"/>
        <v>121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124</v>
      </c>
      <c r="B75" s="18" t="s">
        <v>37</v>
      </c>
      <c r="C75" s="18">
        <v>908.97500000000002</v>
      </c>
      <c r="D75" s="18">
        <v>238.35599999999999</v>
      </c>
      <c r="E75" s="18">
        <v>656.85699999999997</v>
      </c>
      <c r="F75" s="18">
        <v>292.80799999999999</v>
      </c>
      <c r="G75" s="19">
        <v>1</v>
      </c>
      <c r="H75" s="18">
        <v>60</v>
      </c>
      <c r="I75" s="18" t="s">
        <v>38</v>
      </c>
      <c r="J75" s="18">
        <v>660.8</v>
      </c>
      <c r="K75" s="18">
        <f t="shared" si="13"/>
        <v>-3.9429999999999836</v>
      </c>
      <c r="L75" s="18"/>
      <c r="M75" s="18"/>
      <c r="N75" s="18">
        <v>296.70679999999982</v>
      </c>
      <c r="O75" s="18">
        <v>214.62860000000009</v>
      </c>
      <c r="P75" s="18">
        <v>200</v>
      </c>
      <c r="Q75" s="18">
        <f t="shared" si="14"/>
        <v>131.37139999999999</v>
      </c>
      <c r="R75" s="20">
        <f t="shared" si="19"/>
        <v>46.827800000000025</v>
      </c>
      <c r="S75" s="20"/>
      <c r="T75" s="18"/>
      <c r="U75" s="18">
        <f t="shared" si="15"/>
        <v>8</v>
      </c>
      <c r="V75" s="18">
        <f t="shared" si="16"/>
        <v>7.6435464644511661</v>
      </c>
      <c r="W75" s="18">
        <v>146.18780000000001</v>
      </c>
      <c r="X75" s="18">
        <v>113.2336</v>
      </c>
      <c r="Y75" s="18">
        <v>111.4936</v>
      </c>
      <c r="Z75" s="18">
        <v>146.2764</v>
      </c>
      <c r="AA75" s="18">
        <v>152.80099999999999</v>
      </c>
      <c r="AB75" s="18">
        <v>95.709800000000001</v>
      </c>
      <c r="AC75" s="18">
        <v>79.756399999999999</v>
      </c>
      <c r="AD75" s="18">
        <v>48.928600000000003</v>
      </c>
      <c r="AE75" s="18">
        <v>42.7498</v>
      </c>
      <c r="AF75" s="18">
        <v>75.865800000000007</v>
      </c>
      <c r="AG75" s="18" t="s">
        <v>58</v>
      </c>
      <c r="AH75" s="1">
        <f t="shared" si="18"/>
        <v>47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125</v>
      </c>
      <c r="B76" s="15" t="s">
        <v>37</v>
      </c>
      <c r="C76" s="15">
        <v>939.62199999999996</v>
      </c>
      <c r="D76" s="15">
        <v>365.18599999999998</v>
      </c>
      <c r="E76" s="15">
        <v>639.06200000000001</v>
      </c>
      <c r="F76" s="15">
        <v>530.24300000000005</v>
      </c>
      <c r="G76" s="16">
        <v>1</v>
      </c>
      <c r="H76" s="15">
        <v>60</v>
      </c>
      <c r="I76" s="15" t="s">
        <v>38</v>
      </c>
      <c r="J76" s="15">
        <v>640</v>
      </c>
      <c r="K76" s="15">
        <f t="shared" si="13"/>
        <v>-0.93799999999998818</v>
      </c>
      <c r="L76" s="15"/>
      <c r="M76" s="15"/>
      <c r="N76" s="15"/>
      <c r="O76" s="15">
        <v>200</v>
      </c>
      <c r="P76" s="15">
        <v>600</v>
      </c>
      <c r="Q76" s="15">
        <f t="shared" si="14"/>
        <v>127.8124</v>
      </c>
      <c r="R76" s="17">
        <f>14*Q76-P76-O76-N76-F76</f>
        <v>459.13059999999984</v>
      </c>
      <c r="S76" s="17"/>
      <c r="T76" s="15"/>
      <c r="U76" s="15">
        <f t="shared" si="15"/>
        <v>14</v>
      </c>
      <c r="V76" s="15">
        <f t="shared" si="16"/>
        <v>10.407777336158308</v>
      </c>
      <c r="W76" s="15">
        <v>120.82640000000001</v>
      </c>
      <c r="X76" s="15">
        <v>83.686999999999998</v>
      </c>
      <c r="Y76" s="15">
        <v>97.011400000000009</v>
      </c>
      <c r="Z76" s="15">
        <v>149.66499999999999</v>
      </c>
      <c r="AA76" s="15">
        <v>156.60980000000001</v>
      </c>
      <c r="AB76" s="15">
        <v>109.0908</v>
      </c>
      <c r="AC76" s="15">
        <v>118.2516</v>
      </c>
      <c r="AD76" s="15">
        <v>189.40119999999999</v>
      </c>
      <c r="AE76" s="15">
        <v>184.1944</v>
      </c>
      <c r="AF76" s="15">
        <v>202.60980000000001</v>
      </c>
      <c r="AG76" s="15" t="s">
        <v>39</v>
      </c>
      <c r="AH76" s="1">
        <f t="shared" si="18"/>
        <v>459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37</v>
      </c>
      <c r="C77" s="1">
        <v>17.573</v>
      </c>
      <c r="D77" s="1"/>
      <c r="E77" s="1">
        <v>6.8170000000000002</v>
      </c>
      <c r="F77" s="1"/>
      <c r="G77" s="7">
        <v>1</v>
      </c>
      <c r="H77" s="1">
        <v>55</v>
      </c>
      <c r="I77" s="1" t="s">
        <v>38</v>
      </c>
      <c r="J77" s="1">
        <v>6.6</v>
      </c>
      <c r="K77" s="1">
        <f t="shared" si="13"/>
        <v>0.21700000000000053</v>
      </c>
      <c r="L77" s="1"/>
      <c r="M77" s="1"/>
      <c r="N77" s="1"/>
      <c r="O77" s="1">
        <v>4</v>
      </c>
      <c r="P77" s="1"/>
      <c r="Q77" s="1">
        <f t="shared" si="14"/>
        <v>1.3633999999999999</v>
      </c>
      <c r="R77" s="5">
        <f>10*Q77-P77-O77-N77-F77</f>
        <v>9.6340000000000003</v>
      </c>
      <c r="S77" s="5"/>
      <c r="T77" s="1"/>
      <c r="U77" s="1">
        <f t="shared" si="15"/>
        <v>10</v>
      </c>
      <c r="V77" s="1">
        <f t="shared" si="16"/>
        <v>2.9338418659234269</v>
      </c>
      <c r="W77" s="1">
        <v>1.3633999999999999</v>
      </c>
      <c r="X77" s="1">
        <v>0.27279999999999999</v>
      </c>
      <c r="Y77" s="1">
        <v>0.54420000000000002</v>
      </c>
      <c r="Z77" s="1">
        <v>0.81820000000000004</v>
      </c>
      <c r="AA77" s="1">
        <v>0.27300000000000002</v>
      </c>
      <c r="AB77" s="1">
        <v>0</v>
      </c>
      <c r="AC77" s="1">
        <v>0</v>
      </c>
      <c r="AD77" s="1">
        <v>0</v>
      </c>
      <c r="AE77" s="1">
        <v>0</v>
      </c>
      <c r="AF77" s="1">
        <v>1.3759999999999999</v>
      </c>
      <c r="AG77" s="21" t="s">
        <v>146</v>
      </c>
      <c r="AH77" s="1">
        <f t="shared" si="18"/>
        <v>10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7.9740000000000002</v>
      </c>
      <c r="D78" s="1"/>
      <c r="E78" s="1">
        <v>2.64</v>
      </c>
      <c r="F78" s="1">
        <v>-1.33</v>
      </c>
      <c r="G78" s="7">
        <v>1</v>
      </c>
      <c r="H78" s="1">
        <v>55</v>
      </c>
      <c r="I78" s="1" t="s">
        <v>38</v>
      </c>
      <c r="J78" s="1">
        <v>2.6</v>
      </c>
      <c r="K78" s="1">
        <f t="shared" si="13"/>
        <v>4.0000000000000036E-2</v>
      </c>
      <c r="L78" s="1"/>
      <c r="M78" s="1"/>
      <c r="N78" s="1"/>
      <c r="O78" s="1">
        <v>4</v>
      </c>
      <c r="P78" s="1"/>
      <c r="Q78" s="1">
        <f t="shared" si="14"/>
        <v>0.52800000000000002</v>
      </c>
      <c r="R78" s="5">
        <v>4</v>
      </c>
      <c r="S78" s="5"/>
      <c r="T78" s="1"/>
      <c r="U78" s="1">
        <f t="shared" si="15"/>
        <v>12.632575757575756</v>
      </c>
      <c r="V78" s="1">
        <f t="shared" si="16"/>
        <v>5.0568181818181817</v>
      </c>
      <c r="W78" s="1">
        <v>0.79679999999999995</v>
      </c>
      <c r="X78" s="1">
        <v>0.80299999999999994</v>
      </c>
      <c r="Y78" s="1">
        <v>1.0702</v>
      </c>
      <c r="Z78" s="1">
        <v>1.0708</v>
      </c>
      <c r="AA78" s="1">
        <v>0.53739999999999999</v>
      </c>
      <c r="AB78" s="1">
        <v>0.53499999999999992</v>
      </c>
      <c r="AC78" s="1">
        <v>0.53360000000000007</v>
      </c>
      <c r="AD78" s="1">
        <v>0.2676</v>
      </c>
      <c r="AE78" s="1">
        <v>0.2666</v>
      </c>
      <c r="AF78" s="1">
        <v>1.3284</v>
      </c>
      <c r="AG78" s="1" t="s">
        <v>128</v>
      </c>
      <c r="AH78" s="1">
        <f t="shared" si="18"/>
        <v>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129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>
        <f t="shared" si="13"/>
        <v>0</v>
      </c>
      <c r="L79" s="11"/>
      <c r="M79" s="11"/>
      <c r="N79" s="11"/>
      <c r="O79" s="11">
        <v>0</v>
      </c>
      <c r="P79" s="11"/>
      <c r="Q79" s="11">
        <f t="shared" si="14"/>
        <v>0</v>
      </c>
      <c r="R79" s="13"/>
      <c r="S79" s="13"/>
      <c r="T79" s="11"/>
      <c r="U79" s="11" t="e">
        <f t="shared" si="15"/>
        <v>#DIV/0!</v>
      </c>
      <c r="V79" s="11" t="e">
        <f t="shared" si="16"/>
        <v>#DIV/0!</v>
      </c>
      <c r="W79" s="11">
        <v>0</v>
      </c>
      <c r="X79" s="11">
        <v>-0.26900000000000002</v>
      </c>
      <c r="Y79" s="11">
        <v>-0.26900000000000002</v>
      </c>
      <c r="Z79" s="11">
        <v>0</v>
      </c>
      <c r="AA79" s="11">
        <v>0</v>
      </c>
      <c r="AB79" s="11">
        <v>-0.26479999999999998</v>
      </c>
      <c r="AC79" s="11">
        <v>-0.26479999999999998</v>
      </c>
      <c r="AD79" s="11">
        <v>0.26879999999999998</v>
      </c>
      <c r="AE79" s="11">
        <v>0.26879999999999998</v>
      </c>
      <c r="AF79" s="11">
        <v>1.0666</v>
      </c>
      <c r="AG79" s="11" t="s">
        <v>130</v>
      </c>
      <c r="AH79" s="1">
        <f t="shared" si="1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131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>
        <f t="shared" si="13"/>
        <v>0</v>
      </c>
      <c r="L80" s="11"/>
      <c r="M80" s="11"/>
      <c r="N80" s="11"/>
      <c r="O80" s="11">
        <v>0</v>
      </c>
      <c r="P80" s="11"/>
      <c r="Q80" s="11">
        <f t="shared" si="14"/>
        <v>0</v>
      </c>
      <c r="R80" s="13"/>
      <c r="S80" s="13"/>
      <c r="T80" s="11"/>
      <c r="U80" s="11" t="e">
        <f t="shared" si="15"/>
        <v>#DIV/0!</v>
      </c>
      <c r="V80" s="11" t="e">
        <f t="shared" si="16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66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45</v>
      </c>
      <c r="C81" s="1">
        <v>11</v>
      </c>
      <c r="D81" s="1">
        <v>18</v>
      </c>
      <c r="E81" s="1">
        <v>15</v>
      </c>
      <c r="F81" s="1">
        <v>8</v>
      </c>
      <c r="G81" s="7">
        <v>0.3</v>
      </c>
      <c r="H81" s="1">
        <v>40</v>
      </c>
      <c r="I81" s="1" t="s">
        <v>38</v>
      </c>
      <c r="J81" s="1">
        <v>21</v>
      </c>
      <c r="K81" s="1">
        <f t="shared" si="13"/>
        <v>-6</v>
      </c>
      <c r="L81" s="1"/>
      <c r="M81" s="1"/>
      <c r="N81" s="1"/>
      <c r="O81" s="1">
        <v>6</v>
      </c>
      <c r="P81" s="1"/>
      <c r="Q81" s="1">
        <f t="shared" si="14"/>
        <v>3</v>
      </c>
      <c r="R81" s="5">
        <f t="shared" ref="R81:R92" si="20">11*Q81-P81-O81-N81-F81</f>
        <v>19</v>
      </c>
      <c r="S81" s="5"/>
      <c r="T81" s="1"/>
      <c r="U81" s="1">
        <f t="shared" si="15"/>
        <v>11</v>
      </c>
      <c r="V81" s="1">
        <f t="shared" si="16"/>
        <v>4.666666666666667</v>
      </c>
      <c r="W81" s="1">
        <v>1.6</v>
      </c>
      <c r="X81" s="1">
        <v>-1.2</v>
      </c>
      <c r="Y81" s="1">
        <v>-0.6</v>
      </c>
      <c r="Z81" s="1">
        <v>2.6</v>
      </c>
      <c r="AA81" s="1">
        <v>1.4</v>
      </c>
      <c r="AB81" s="1">
        <v>-0.2</v>
      </c>
      <c r="AC81" s="1">
        <v>0.2</v>
      </c>
      <c r="AD81" s="1">
        <v>2.2000000000000002</v>
      </c>
      <c r="AE81" s="1">
        <v>3.2</v>
      </c>
      <c r="AF81" s="1">
        <v>3.4</v>
      </c>
      <c r="AG81" s="1"/>
      <c r="AH81" s="1">
        <f t="shared" si="18"/>
        <v>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45</v>
      </c>
      <c r="C82" s="1">
        <v>16</v>
      </c>
      <c r="D82" s="1">
        <v>36</v>
      </c>
      <c r="E82" s="1">
        <v>19</v>
      </c>
      <c r="F82" s="1">
        <v>21</v>
      </c>
      <c r="G82" s="7">
        <v>0.3</v>
      </c>
      <c r="H82" s="1">
        <v>40</v>
      </c>
      <c r="I82" s="1" t="s">
        <v>38</v>
      </c>
      <c r="J82" s="1">
        <v>30</v>
      </c>
      <c r="K82" s="1">
        <f t="shared" si="13"/>
        <v>-11</v>
      </c>
      <c r="L82" s="1"/>
      <c r="M82" s="1"/>
      <c r="N82" s="1"/>
      <c r="O82" s="1">
        <v>17</v>
      </c>
      <c r="P82" s="1"/>
      <c r="Q82" s="1">
        <f t="shared" si="14"/>
        <v>3.8</v>
      </c>
      <c r="R82" s="5">
        <f t="shared" si="20"/>
        <v>3.7999999999999972</v>
      </c>
      <c r="S82" s="5"/>
      <c r="T82" s="1"/>
      <c r="U82" s="1">
        <f t="shared" si="15"/>
        <v>11</v>
      </c>
      <c r="V82" s="1">
        <f t="shared" si="16"/>
        <v>10</v>
      </c>
      <c r="W82" s="1">
        <v>4.2</v>
      </c>
      <c r="X82" s="1">
        <v>-0.2</v>
      </c>
      <c r="Y82" s="1">
        <v>1.4</v>
      </c>
      <c r="Z82" s="1">
        <v>4.4000000000000004</v>
      </c>
      <c r="AA82" s="1">
        <v>2.2000000000000002</v>
      </c>
      <c r="AB82" s="1">
        <v>1.6</v>
      </c>
      <c r="AC82" s="1">
        <v>1.6</v>
      </c>
      <c r="AD82" s="1">
        <v>2.4</v>
      </c>
      <c r="AE82" s="1">
        <v>2.8</v>
      </c>
      <c r="AF82" s="1">
        <v>3.4</v>
      </c>
      <c r="AG82" s="1"/>
      <c r="AH82" s="1">
        <f t="shared" si="18"/>
        <v>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96</v>
      </c>
      <c r="D83" s="1">
        <v>68</v>
      </c>
      <c r="E83" s="1">
        <v>109</v>
      </c>
      <c r="F83" s="1">
        <v>38</v>
      </c>
      <c r="G83" s="7">
        <v>0.3</v>
      </c>
      <c r="H83" s="1">
        <v>40</v>
      </c>
      <c r="I83" s="1" t="s">
        <v>38</v>
      </c>
      <c r="J83" s="1">
        <v>120</v>
      </c>
      <c r="K83" s="1">
        <f t="shared" si="13"/>
        <v>-11</v>
      </c>
      <c r="L83" s="1"/>
      <c r="M83" s="1"/>
      <c r="N83" s="1"/>
      <c r="O83" s="1">
        <v>121.6</v>
      </c>
      <c r="P83" s="1"/>
      <c r="Q83" s="1">
        <f t="shared" si="14"/>
        <v>21.8</v>
      </c>
      <c r="R83" s="5">
        <f t="shared" si="20"/>
        <v>80.200000000000017</v>
      </c>
      <c r="S83" s="5"/>
      <c r="T83" s="1"/>
      <c r="U83" s="1">
        <f t="shared" si="15"/>
        <v>11</v>
      </c>
      <c r="V83" s="1">
        <f t="shared" si="16"/>
        <v>7.3211009174311918</v>
      </c>
      <c r="W83" s="1">
        <v>19.399999999999999</v>
      </c>
      <c r="X83" s="1">
        <v>1.6</v>
      </c>
      <c r="Y83" s="1">
        <v>1.6</v>
      </c>
      <c r="Z83" s="1">
        <v>15</v>
      </c>
      <c r="AA83" s="1">
        <v>15.8</v>
      </c>
      <c r="AB83" s="1">
        <v>6.4</v>
      </c>
      <c r="AC83" s="1">
        <v>6.8</v>
      </c>
      <c r="AD83" s="1">
        <v>11.6</v>
      </c>
      <c r="AE83" s="1">
        <v>10.4</v>
      </c>
      <c r="AF83" s="1">
        <v>16.8</v>
      </c>
      <c r="AG83" s="1"/>
      <c r="AH83" s="1">
        <f t="shared" si="18"/>
        <v>24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15</v>
      </c>
      <c r="D84" s="1">
        <v>2</v>
      </c>
      <c r="E84" s="1">
        <v>7</v>
      </c>
      <c r="F84" s="1">
        <v>10</v>
      </c>
      <c r="G84" s="7">
        <v>0.05</v>
      </c>
      <c r="H84" s="1">
        <v>120</v>
      </c>
      <c r="I84" s="1" t="s">
        <v>38</v>
      </c>
      <c r="J84" s="1">
        <v>7</v>
      </c>
      <c r="K84" s="1">
        <f t="shared" si="13"/>
        <v>0</v>
      </c>
      <c r="L84" s="1"/>
      <c r="M84" s="1"/>
      <c r="N84" s="1"/>
      <c r="O84" s="1">
        <v>14</v>
      </c>
      <c r="P84" s="1"/>
      <c r="Q84" s="1">
        <f t="shared" si="14"/>
        <v>1.4</v>
      </c>
      <c r="R84" s="5"/>
      <c r="S84" s="5"/>
      <c r="T84" s="1"/>
      <c r="U84" s="1">
        <f t="shared" si="15"/>
        <v>17.142857142857142</v>
      </c>
      <c r="V84" s="1">
        <f t="shared" si="16"/>
        <v>17.142857142857142</v>
      </c>
      <c r="W84" s="1">
        <v>2.4</v>
      </c>
      <c r="X84" s="1">
        <v>1.6</v>
      </c>
      <c r="Y84" s="1">
        <v>0.6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1">
        <v>0.4</v>
      </c>
      <c r="AG84" s="1"/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136</v>
      </c>
      <c r="B85" s="15" t="s">
        <v>37</v>
      </c>
      <c r="C85" s="15">
        <v>564.5</v>
      </c>
      <c r="D85" s="15">
        <v>188.708</v>
      </c>
      <c r="E85" s="15">
        <v>404.09399999999999</v>
      </c>
      <c r="F85" s="15">
        <v>286.62900000000002</v>
      </c>
      <c r="G85" s="16">
        <v>1</v>
      </c>
      <c r="H85" s="15">
        <v>40</v>
      </c>
      <c r="I85" s="15" t="s">
        <v>38</v>
      </c>
      <c r="J85" s="15">
        <v>380.7</v>
      </c>
      <c r="K85" s="15">
        <f t="shared" si="13"/>
        <v>23.394000000000005</v>
      </c>
      <c r="L85" s="15"/>
      <c r="M85" s="15"/>
      <c r="N85" s="15">
        <v>112.7923999999998</v>
      </c>
      <c r="O85" s="15">
        <v>204.4954000000001</v>
      </c>
      <c r="P85" s="15">
        <v>400</v>
      </c>
      <c r="Q85" s="15">
        <f t="shared" si="14"/>
        <v>80.818799999999996</v>
      </c>
      <c r="R85" s="17">
        <f>14*Q85-P85-O85-N85-F85</f>
        <v>127.54639999999995</v>
      </c>
      <c r="S85" s="17"/>
      <c r="T85" s="15"/>
      <c r="U85" s="15">
        <f t="shared" si="15"/>
        <v>14</v>
      </c>
      <c r="V85" s="15">
        <f t="shared" si="16"/>
        <v>12.421822645226111</v>
      </c>
      <c r="W85" s="15">
        <v>89.932400000000001</v>
      </c>
      <c r="X85" s="15">
        <v>76.010199999999998</v>
      </c>
      <c r="Y85" s="15">
        <v>68.845200000000006</v>
      </c>
      <c r="Z85" s="15">
        <v>95.144800000000004</v>
      </c>
      <c r="AA85" s="15">
        <v>96.702399999999997</v>
      </c>
      <c r="AB85" s="15">
        <v>76.927800000000005</v>
      </c>
      <c r="AC85" s="15">
        <v>62.940199999999997</v>
      </c>
      <c r="AD85" s="15">
        <v>97.514600000000002</v>
      </c>
      <c r="AE85" s="15">
        <v>98.704599999999999</v>
      </c>
      <c r="AF85" s="15">
        <v>109.3338</v>
      </c>
      <c r="AG85" s="15" t="s">
        <v>61</v>
      </c>
      <c r="AH85" s="1">
        <f t="shared" si="18"/>
        <v>128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45</v>
      </c>
      <c r="C86" s="1">
        <v>97.08</v>
      </c>
      <c r="D86" s="1">
        <v>52</v>
      </c>
      <c r="E86" s="1">
        <v>120</v>
      </c>
      <c r="F86" s="1">
        <v>21.08</v>
      </c>
      <c r="G86" s="7">
        <v>0.3</v>
      </c>
      <c r="H86" s="1">
        <v>40</v>
      </c>
      <c r="I86" s="1" t="s">
        <v>38</v>
      </c>
      <c r="J86" s="1">
        <v>123</v>
      </c>
      <c r="K86" s="1">
        <f t="shared" si="13"/>
        <v>-3</v>
      </c>
      <c r="L86" s="1"/>
      <c r="M86" s="1"/>
      <c r="N86" s="1"/>
      <c r="O86" s="1">
        <v>145.392</v>
      </c>
      <c r="P86" s="1"/>
      <c r="Q86" s="1">
        <f t="shared" si="14"/>
        <v>24</v>
      </c>
      <c r="R86" s="5">
        <f t="shared" si="20"/>
        <v>97.528000000000006</v>
      </c>
      <c r="S86" s="5"/>
      <c r="T86" s="1"/>
      <c r="U86" s="1">
        <f t="shared" si="15"/>
        <v>11</v>
      </c>
      <c r="V86" s="1">
        <f t="shared" si="16"/>
        <v>6.9363333333333328</v>
      </c>
      <c r="W86" s="1">
        <v>23.184000000000001</v>
      </c>
      <c r="X86" s="1">
        <v>11.183999999999999</v>
      </c>
      <c r="Y86" s="1">
        <v>7.8</v>
      </c>
      <c r="Z86" s="1">
        <v>17.600000000000001</v>
      </c>
      <c r="AA86" s="1">
        <v>19.8</v>
      </c>
      <c r="AB86" s="1">
        <v>11</v>
      </c>
      <c r="AC86" s="1">
        <v>11</v>
      </c>
      <c r="AD86" s="1">
        <v>10.199999999999999</v>
      </c>
      <c r="AE86" s="1">
        <v>7.4</v>
      </c>
      <c r="AF86" s="1">
        <v>15.8</v>
      </c>
      <c r="AG86" s="1"/>
      <c r="AH86" s="1">
        <f t="shared" si="18"/>
        <v>29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45</v>
      </c>
      <c r="C87" s="1">
        <v>85</v>
      </c>
      <c r="D87" s="1">
        <v>38</v>
      </c>
      <c r="E87" s="1">
        <v>100</v>
      </c>
      <c r="F87" s="1">
        <v>5</v>
      </c>
      <c r="G87" s="7">
        <v>0.3</v>
      </c>
      <c r="H87" s="1">
        <v>40</v>
      </c>
      <c r="I87" s="1" t="s">
        <v>38</v>
      </c>
      <c r="J87" s="1">
        <v>109</v>
      </c>
      <c r="K87" s="1">
        <f t="shared" si="13"/>
        <v>-9</v>
      </c>
      <c r="L87" s="1"/>
      <c r="M87" s="1"/>
      <c r="N87" s="1"/>
      <c r="O87" s="1">
        <v>110.6</v>
      </c>
      <c r="P87" s="1"/>
      <c r="Q87" s="1">
        <f t="shared" si="14"/>
        <v>20</v>
      </c>
      <c r="R87" s="5">
        <f t="shared" si="20"/>
        <v>104.4</v>
      </c>
      <c r="S87" s="5"/>
      <c r="T87" s="1"/>
      <c r="U87" s="1">
        <f t="shared" si="15"/>
        <v>11</v>
      </c>
      <c r="V87" s="1">
        <f t="shared" si="16"/>
        <v>5.7799999999999994</v>
      </c>
      <c r="W87" s="1">
        <v>17.2</v>
      </c>
      <c r="X87" s="1">
        <v>0.2</v>
      </c>
      <c r="Y87" s="1">
        <v>-0.8</v>
      </c>
      <c r="Z87" s="1">
        <v>11.6</v>
      </c>
      <c r="AA87" s="1">
        <v>13.6</v>
      </c>
      <c r="AB87" s="1">
        <v>6</v>
      </c>
      <c r="AC87" s="1">
        <v>6.4</v>
      </c>
      <c r="AD87" s="1">
        <v>10.199999999999999</v>
      </c>
      <c r="AE87" s="1">
        <v>9.6</v>
      </c>
      <c r="AF87" s="1">
        <v>15.2</v>
      </c>
      <c r="AG87" s="1"/>
      <c r="AH87" s="1">
        <f t="shared" si="18"/>
        <v>31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37</v>
      </c>
      <c r="C88" s="1">
        <v>5.5780000000000003</v>
      </c>
      <c r="D88" s="1">
        <v>32.732999999999997</v>
      </c>
      <c r="E88" s="1">
        <v>4.21</v>
      </c>
      <c r="F88" s="1">
        <v>21.405999999999999</v>
      </c>
      <c r="G88" s="7">
        <v>1</v>
      </c>
      <c r="H88" s="1">
        <v>45</v>
      </c>
      <c r="I88" s="1" t="s">
        <v>38</v>
      </c>
      <c r="J88" s="1">
        <v>3.9</v>
      </c>
      <c r="K88" s="1">
        <f t="shared" si="13"/>
        <v>0.31000000000000005</v>
      </c>
      <c r="L88" s="1"/>
      <c r="M88" s="1"/>
      <c r="N88" s="1">
        <v>32.975599999999993</v>
      </c>
      <c r="O88" s="1">
        <v>0</v>
      </c>
      <c r="P88" s="1"/>
      <c r="Q88" s="1">
        <f t="shared" si="14"/>
        <v>0.84199999999999997</v>
      </c>
      <c r="R88" s="5"/>
      <c r="S88" s="5"/>
      <c r="T88" s="1"/>
      <c r="U88" s="1">
        <f t="shared" si="15"/>
        <v>64.586223277909724</v>
      </c>
      <c r="V88" s="1">
        <f t="shared" si="16"/>
        <v>64.586223277909724</v>
      </c>
      <c r="W88" s="1">
        <v>2.2482000000000002</v>
      </c>
      <c r="X88" s="1">
        <v>5.2342000000000004</v>
      </c>
      <c r="Y88" s="1">
        <v>4.0962000000000014</v>
      </c>
      <c r="Z88" s="1">
        <v>2.1236000000000002</v>
      </c>
      <c r="AA88" s="1">
        <v>2.8936000000000002</v>
      </c>
      <c r="AB88" s="1">
        <v>3.1646000000000001</v>
      </c>
      <c r="AC88" s="1">
        <v>1.8478000000000001</v>
      </c>
      <c r="AD88" s="1">
        <v>1.5873999999999999</v>
      </c>
      <c r="AE88" s="1">
        <v>1.5873999999999999</v>
      </c>
      <c r="AF88" s="1">
        <v>0</v>
      </c>
      <c r="AG88" s="1" t="s">
        <v>140</v>
      </c>
      <c r="AH88" s="1">
        <f t="shared" si="1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37</v>
      </c>
      <c r="C89" s="1">
        <v>12.185</v>
      </c>
      <c r="D89" s="1">
        <v>42.994999999999997</v>
      </c>
      <c r="E89" s="1">
        <v>12.131</v>
      </c>
      <c r="F89" s="1">
        <v>7.99</v>
      </c>
      <c r="G89" s="7">
        <v>1</v>
      </c>
      <c r="H89" s="1">
        <v>50</v>
      </c>
      <c r="I89" s="1" t="s">
        <v>38</v>
      </c>
      <c r="J89" s="1">
        <v>14.4</v>
      </c>
      <c r="K89" s="1">
        <f t="shared" si="13"/>
        <v>-2.2690000000000001</v>
      </c>
      <c r="L89" s="1"/>
      <c r="M89" s="1"/>
      <c r="N89" s="1">
        <v>38.734000000000023</v>
      </c>
      <c r="O89" s="1">
        <v>0</v>
      </c>
      <c r="P89" s="1"/>
      <c r="Q89" s="1">
        <f t="shared" si="14"/>
        <v>2.4262000000000001</v>
      </c>
      <c r="R89" s="5"/>
      <c r="S89" s="5"/>
      <c r="T89" s="1"/>
      <c r="U89" s="1">
        <f t="shared" si="15"/>
        <v>19.258099084988881</v>
      </c>
      <c r="V89" s="1">
        <f t="shared" si="16"/>
        <v>19.258099084988881</v>
      </c>
      <c r="W89" s="1">
        <v>2.9674</v>
      </c>
      <c r="X89" s="1">
        <v>7.6003999999999996</v>
      </c>
      <c r="Y89" s="1">
        <v>7.0635999999999992</v>
      </c>
      <c r="Z89" s="1">
        <v>3.5543999999999998</v>
      </c>
      <c r="AA89" s="1">
        <v>4.0956000000000001</v>
      </c>
      <c r="AB89" s="1">
        <v>5.7325999999999997</v>
      </c>
      <c r="AC89" s="1">
        <v>5.4682000000000004</v>
      </c>
      <c r="AD89" s="1">
        <v>3.2507999999999999</v>
      </c>
      <c r="AE89" s="1">
        <v>3.246</v>
      </c>
      <c r="AF89" s="1">
        <v>5.1811999999999996</v>
      </c>
      <c r="AG89" s="1"/>
      <c r="AH89" s="1">
        <f t="shared" si="1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45</v>
      </c>
      <c r="C90" s="1">
        <v>113</v>
      </c>
      <c r="D90" s="1">
        <v>93</v>
      </c>
      <c r="E90" s="1">
        <v>82</v>
      </c>
      <c r="F90" s="1">
        <v>110</v>
      </c>
      <c r="G90" s="7">
        <v>0.33</v>
      </c>
      <c r="H90" s="1">
        <v>40</v>
      </c>
      <c r="I90" s="1" t="s">
        <v>38</v>
      </c>
      <c r="J90" s="1">
        <v>86</v>
      </c>
      <c r="K90" s="1">
        <f t="shared" si="13"/>
        <v>-4</v>
      </c>
      <c r="L90" s="1"/>
      <c r="M90" s="1"/>
      <c r="N90" s="1"/>
      <c r="O90" s="1">
        <v>35</v>
      </c>
      <c r="P90" s="1"/>
      <c r="Q90" s="1">
        <f t="shared" si="14"/>
        <v>16.399999999999999</v>
      </c>
      <c r="R90" s="5">
        <f t="shared" si="20"/>
        <v>35.399999999999977</v>
      </c>
      <c r="S90" s="5"/>
      <c r="T90" s="1"/>
      <c r="U90" s="1">
        <f t="shared" si="15"/>
        <v>11</v>
      </c>
      <c r="V90" s="1">
        <f t="shared" si="16"/>
        <v>8.8414634146341466</v>
      </c>
      <c r="W90" s="1">
        <v>15.6</v>
      </c>
      <c r="X90" s="1">
        <v>3</v>
      </c>
      <c r="Y90" s="1">
        <v>3.8</v>
      </c>
      <c r="Z90" s="1">
        <v>18.399999999999999</v>
      </c>
      <c r="AA90" s="1">
        <v>18.2</v>
      </c>
      <c r="AB90" s="1">
        <v>7.4</v>
      </c>
      <c r="AC90" s="1">
        <v>8</v>
      </c>
      <c r="AD90" s="1">
        <v>11.6</v>
      </c>
      <c r="AE90" s="1">
        <v>11</v>
      </c>
      <c r="AF90" s="1">
        <v>14</v>
      </c>
      <c r="AG90" s="1"/>
      <c r="AH90" s="1">
        <f t="shared" si="18"/>
        <v>12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45</v>
      </c>
      <c r="C91" s="1">
        <v>76</v>
      </c>
      <c r="D91" s="1">
        <v>63</v>
      </c>
      <c r="E91" s="1">
        <v>72</v>
      </c>
      <c r="F91" s="1">
        <v>54</v>
      </c>
      <c r="G91" s="7">
        <v>0.3</v>
      </c>
      <c r="H91" s="1">
        <v>40</v>
      </c>
      <c r="I91" s="1" t="s">
        <v>38</v>
      </c>
      <c r="J91" s="1">
        <v>78</v>
      </c>
      <c r="K91" s="1">
        <f t="shared" si="13"/>
        <v>-6</v>
      </c>
      <c r="L91" s="1"/>
      <c r="M91" s="1"/>
      <c r="N91" s="1"/>
      <c r="O91" s="1">
        <v>65</v>
      </c>
      <c r="P91" s="1"/>
      <c r="Q91" s="1">
        <f t="shared" si="14"/>
        <v>14.4</v>
      </c>
      <c r="R91" s="5">
        <f t="shared" si="20"/>
        <v>39.400000000000006</v>
      </c>
      <c r="S91" s="5"/>
      <c r="T91" s="1"/>
      <c r="U91" s="1">
        <f t="shared" si="15"/>
        <v>11</v>
      </c>
      <c r="V91" s="1">
        <f t="shared" si="16"/>
        <v>8.2638888888888893</v>
      </c>
      <c r="W91" s="1">
        <v>13.4</v>
      </c>
      <c r="X91" s="1">
        <v>4.4000000000000004</v>
      </c>
      <c r="Y91" s="1">
        <v>5.2</v>
      </c>
      <c r="Z91" s="1">
        <v>14.2</v>
      </c>
      <c r="AA91" s="1">
        <v>13.8</v>
      </c>
      <c r="AB91" s="1">
        <v>7.6</v>
      </c>
      <c r="AC91" s="1">
        <v>8.4</v>
      </c>
      <c r="AD91" s="1">
        <v>12.4</v>
      </c>
      <c r="AE91" s="1">
        <v>11.4</v>
      </c>
      <c r="AF91" s="1">
        <v>11.8</v>
      </c>
      <c r="AG91" s="1"/>
      <c r="AH91" s="1">
        <f t="shared" si="18"/>
        <v>12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45</v>
      </c>
      <c r="C92" s="1">
        <v>52</v>
      </c>
      <c r="D92" s="1"/>
      <c r="E92" s="1">
        <v>32</v>
      </c>
      <c r="F92" s="1">
        <v>11</v>
      </c>
      <c r="G92" s="7">
        <v>0.12</v>
      </c>
      <c r="H92" s="1">
        <v>45</v>
      </c>
      <c r="I92" s="1" t="s">
        <v>38</v>
      </c>
      <c r="J92" s="1">
        <v>37</v>
      </c>
      <c r="K92" s="1">
        <f t="shared" si="13"/>
        <v>-5</v>
      </c>
      <c r="L92" s="1"/>
      <c r="M92" s="1"/>
      <c r="N92" s="1"/>
      <c r="O92" s="1">
        <v>38.799999999999997</v>
      </c>
      <c r="P92" s="1"/>
      <c r="Q92" s="1">
        <f t="shared" si="14"/>
        <v>6.4</v>
      </c>
      <c r="R92" s="5">
        <f t="shared" si="20"/>
        <v>20.600000000000009</v>
      </c>
      <c r="S92" s="5"/>
      <c r="T92" s="1"/>
      <c r="U92" s="1">
        <f t="shared" si="15"/>
        <v>11</v>
      </c>
      <c r="V92" s="1">
        <f t="shared" si="16"/>
        <v>7.7812499999999991</v>
      </c>
      <c r="W92" s="1">
        <v>6.2</v>
      </c>
      <c r="X92" s="1">
        <v>2.4</v>
      </c>
      <c r="Y92" s="1">
        <v>1.6</v>
      </c>
      <c r="Z92" s="1">
        <v>4</v>
      </c>
      <c r="AA92" s="1">
        <v>9.6</v>
      </c>
      <c r="AB92" s="1">
        <v>9</v>
      </c>
      <c r="AC92" s="1">
        <v>3.4</v>
      </c>
      <c r="AD92" s="1">
        <v>1.2</v>
      </c>
      <c r="AE92" s="1">
        <v>1.2</v>
      </c>
      <c r="AF92" s="1">
        <v>-0.4</v>
      </c>
      <c r="AG92" s="1"/>
      <c r="AH92" s="1">
        <f t="shared" si="18"/>
        <v>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37</v>
      </c>
      <c r="C93" s="1">
        <v>28.373999999999999</v>
      </c>
      <c r="D93" s="1">
        <v>8.8719999999999999</v>
      </c>
      <c r="E93" s="1">
        <v>2.4329999999999998</v>
      </c>
      <c r="F93" s="1">
        <v>34.456000000000003</v>
      </c>
      <c r="G93" s="7">
        <v>1</v>
      </c>
      <c r="H93" s="1">
        <v>180</v>
      </c>
      <c r="I93" s="1" t="s">
        <v>38</v>
      </c>
      <c r="J93" s="1">
        <v>2.66</v>
      </c>
      <c r="K93" s="1">
        <f t="shared" si="13"/>
        <v>-0.22700000000000031</v>
      </c>
      <c r="L93" s="1"/>
      <c r="M93" s="1"/>
      <c r="N93" s="1"/>
      <c r="O93" s="1">
        <v>0</v>
      </c>
      <c r="P93" s="1"/>
      <c r="Q93" s="1">
        <f t="shared" si="14"/>
        <v>0.48659999999999998</v>
      </c>
      <c r="R93" s="5"/>
      <c r="S93" s="5"/>
      <c r="T93" s="1"/>
      <c r="U93" s="1">
        <f t="shared" si="15"/>
        <v>70.809699958898491</v>
      </c>
      <c r="V93" s="1">
        <f t="shared" si="16"/>
        <v>70.809699958898491</v>
      </c>
      <c r="W93" s="1">
        <v>0.84019999999999995</v>
      </c>
      <c r="X93" s="1">
        <v>1.133</v>
      </c>
      <c r="Y93" s="1">
        <v>1.5094000000000001</v>
      </c>
      <c r="Z93" s="1">
        <v>2.9220000000000002</v>
      </c>
      <c r="AA93" s="1">
        <v>2.6974</v>
      </c>
      <c r="AB93" s="1">
        <v>1.8384</v>
      </c>
      <c r="AC93" s="1">
        <v>1.9905999999999999</v>
      </c>
      <c r="AD93" s="1">
        <v>0.60399999999999998</v>
      </c>
      <c r="AE93" s="1">
        <v>0.2268</v>
      </c>
      <c r="AF93" s="1">
        <v>2.0104000000000002</v>
      </c>
      <c r="AG93" s="1"/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3" xr:uid="{507A75F4-FD20-4DEC-978C-60F804DBE5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2025-06-26T12:46:16Z</dcterms:created>
  <dcterms:modified xsi:type="dcterms:W3CDTF">2025-06-27T07:45:46Z</dcterms:modified>
</cp:coreProperties>
</file>