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Симф Ост\"/>
    </mc:Choice>
  </mc:AlternateContent>
  <xr:revisionPtr revIDLastSave="0" documentId="13_ncr:1_{1653BB16-108B-4A76-8467-DEC317D818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4" i="1"/>
  <c r="AB85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5" i="1"/>
  <c r="AB106" i="1"/>
  <c r="AB107" i="1"/>
  <c r="AB7" i="1"/>
  <c r="AE7" i="1" l="1"/>
  <c r="AG14" i="1"/>
  <c r="AG22" i="1"/>
  <c r="AG30" i="1"/>
  <c r="AG38" i="1"/>
  <c r="AG46" i="1"/>
  <c r="AG54" i="1"/>
  <c r="AG62" i="1"/>
  <c r="AG70" i="1"/>
  <c r="AG78" i="1"/>
  <c r="AG86" i="1"/>
  <c r="AG94" i="1"/>
  <c r="AG102" i="1"/>
  <c r="AE24" i="1"/>
  <c r="AE34" i="1"/>
  <c r="AE56" i="1"/>
  <c r="AE66" i="1"/>
  <c r="AE88" i="1"/>
  <c r="AE10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1" i="1"/>
  <c r="AC102" i="1"/>
  <c r="AC103" i="1"/>
  <c r="AC104" i="1"/>
  <c r="AC105" i="1"/>
  <c r="AC106" i="1"/>
  <c r="AC107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7" i="1"/>
  <c r="V10" i="1"/>
  <c r="V18" i="1"/>
  <c r="V26" i="1"/>
  <c r="V34" i="1"/>
  <c r="V42" i="1"/>
  <c r="V51" i="1"/>
  <c r="V55" i="1"/>
  <c r="V60" i="1"/>
  <c r="V66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S8" i="1"/>
  <c r="V8" i="1" s="1"/>
  <c r="S9" i="1"/>
  <c r="V9" i="1" s="1"/>
  <c r="S10" i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S52" i="1"/>
  <c r="V52" i="1" s="1"/>
  <c r="S53" i="1"/>
  <c r="V53" i="1" s="1"/>
  <c r="S54" i="1"/>
  <c r="V54" i="1" s="1"/>
  <c r="S55" i="1"/>
  <c r="S56" i="1"/>
  <c r="V56" i="1" s="1"/>
  <c r="S57" i="1"/>
  <c r="V57" i="1" s="1"/>
  <c r="S58" i="1"/>
  <c r="V58" i="1" s="1"/>
  <c r="S59" i="1"/>
  <c r="V59" i="1" s="1"/>
  <c r="S60" i="1"/>
  <c r="S61" i="1"/>
  <c r="V61" i="1" s="1"/>
  <c r="S62" i="1"/>
  <c r="V62" i="1" s="1"/>
  <c r="S63" i="1"/>
  <c r="V63" i="1" s="1"/>
  <c r="S64" i="1"/>
  <c r="V64" i="1" s="1"/>
  <c r="S65" i="1"/>
  <c r="V65" i="1" s="1"/>
  <c r="S66" i="1"/>
  <c r="S67" i="1"/>
  <c r="V67" i="1" s="1"/>
  <c r="S68" i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102" i="1"/>
  <c r="V102" i="1" s="1"/>
  <c r="S103" i="1"/>
  <c r="S104" i="1"/>
  <c r="V104" i="1" s="1"/>
  <c r="S105" i="1"/>
  <c r="S106" i="1"/>
  <c r="V106" i="1" s="1"/>
  <c r="S107" i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K57" i="1"/>
  <c r="U57" i="1" s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95" i="1"/>
  <c r="U95" i="1" s="1"/>
  <c r="K96" i="1"/>
  <c r="K97" i="1"/>
  <c r="U97" i="1" s="1"/>
  <c r="K98" i="1"/>
  <c r="K99" i="1"/>
  <c r="U99" i="1" s="1"/>
  <c r="K100" i="1"/>
  <c r="K101" i="1"/>
  <c r="U101" i="1" s="1"/>
  <c r="K102" i="1"/>
  <c r="K103" i="1"/>
  <c r="U103" i="1" s="1"/>
  <c r="K104" i="1"/>
  <c r="K105" i="1"/>
  <c r="U105" i="1" s="1"/>
  <c r="K106" i="1"/>
  <c r="K107" i="1"/>
  <c r="U107" i="1" s="1"/>
  <c r="K7" i="1"/>
  <c r="J10" i="1"/>
  <c r="J14" i="1"/>
  <c r="J18" i="1"/>
  <c r="J22" i="1"/>
  <c r="J26" i="1"/>
  <c r="J30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1" i="1"/>
  <c r="J86" i="1"/>
  <c r="J88" i="1"/>
  <c r="J90" i="1"/>
  <c r="J92" i="1"/>
  <c r="J94" i="1"/>
  <c r="J103" i="1"/>
  <c r="J104" i="1"/>
  <c r="J106" i="1"/>
  <c r="J7" i="1"/>
  <c r="I8" i="1"/>
  <c r="J8" i="1" s="1"/>
  <c r="I9" i="1"/>
  <c r="J9" i="1" s="1"/>
  <c r="I10" i="1"/>
  <c r="I11" i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7" i="1"/>
  <c r="J87" i="1" s="1"/>
  <c r="I88" i="1"/>
  <c r="I89" i="1"/>
  <c r="J89" i="1" s="1"/>
  <c r="I90" i="1"/>
  <c r="I91" i="1"/>
  <c r="J91" i="1" s="1"/>
  <c r="I92" i="1"/>
  <c r="I93" i="1"/>
  <c r="J93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4" i="1"/>
  <c r="I105" i="1"/>
  <c r="J105" i="1" s="1"/>
  <c r="I106" i="1"/>
  <c r="I107" i="1"/>
  <c r="J107" i="1" s="1"/>
  <c r="I7" i="1"/>
  <c r="X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7" i="1"/>
  <c r="AI107" i="1" l="1"/>
  <c r="AH107" i="1"/>
  <c r="AG107" i="1"/>
  <c r="AF107" i="1"/>
  <c r="AH105" i="1"/>
  <c r="AI105" i="1"/>
  <c r="AG105" i="1"/>
  <c r="AI103" i="1"/>
  <c r="AH103" i="1"/>
  <c r="AG103" i="1"/>
  <c r="AF103" i="1"/>
  <c r="AH101" i="1"/>
  <c r="AI101" i="1"/>
  <c r="AG101" i="1"/>
  <c r="AE101" i="1"/>
  <c r="AI99" i="1"/>
  <c r="AH99" i="1"/>
  <c r="AG99" i="1"/>
  <c r="AF99" i="1"/>
  <c r="AH97" i="1"/>
  <c r="AI97" i="1"/>
  <c r="AG97" i="1"/>
  <c r="AE97" i="1"/>
  <c r="AI95" i="1"/>
  <c r="AH95" i="1"/>
  <c r="AG95" i="1"/>
  <c r="AF95" i="1"/>
  <c r="AH93" i="1"/>
  <c r="AI93" i="1"/>
  <c r="AG93" i="1"/>
  <c r="AI91" i="1"/>
  <c r="AH91" i="1"/>
  <c r="AG91" i="1"/>
  <c r="AF91" i="1"/>
  <c r="AH89" i="1"/>
  <c r="AI89" i="1"/>
  <c r="AG89" i="1"/>
  <c r="AE89" i="1"/>
  <c r="AI87" i="1"/>
  <c r="AH87" i="1"/>
  <c r="AG87" i="1"/>
  <c r="AF87" i="1"/>
  <c r="AH85" i="1"/>
  <c r="AI85" i="1"/>
  <c r="AG85" i="1"/>
  <c r="AE85" i="1"/>
  <c r="AI83" i="1"/>
  <c r="AH83" i="1"/>
  <c r="AG83" i="1"/>
  <c r="AF83" i="1"/>
  <c r="AH81" i="1"/>
  <c r="AI81" i="1"/>
  <c r="AG81" i="1"/>
  <c r="AE81" i="1"/>
  <c r="AI79" i="1"/>
  <c r="AH79" i="1"/>
  <c r="AG79" i="1"/>
  <c r="AF79" i="1"/>
  <c r="AH77" i="1"/>
  <c r="AI77" i="1"/>
  <c r="AG77" i="1"/>
  <c r="AI75" i="1"/>
  <c r="AH75" i="1"/>
  <c r="AG75" i="1"/>
  <c r="AF75" i="1"/>
  <c r="AI73" i="1"/>
  <c r="AH73" i="1"/>
  <c r="AG73" i="1"/>
  <c r="AE73" i="1"/>
  <c r="AH71" i="1"/>
  <c r="AI71" i="1"/>
  <c r="AG71" i="1"/>
  <c r="AF71" i="1"/>
  <c r="AI69" i="1"/>
  <c r="AH69" i="1"/>
  <c r="AG69" i="1"/>
  <c r="AE69" i="1"/>
  <c r="AI67" i="1"/>
  <c r="AH67" i="1"/>
  <c r="AE67" i="1"/>
  <c r="AG67" i="1"/>
  <c r="AF67" i="1"/>
  <c r="AI65" i="1"/>
  <c r="AH65" i="1"/>
  <c r="AG65" i="1"/>
  <c r="AE65" i="1"/>
  <c r="AH63" i="1"/>
  <c r="AI63" i="1"/>
  <c r="AG63" i="1"/>
  <c r="AE63" i="1"/>
  <c r="AF63" i="1"/>
  <c r="AI61" i="1"/>
  <c r="AH61" i="1"/>
  <c r="AG61" i="1"/>
  <c r="AH59" i="1"/>
  <c r="AI59" i="1"/>
  <c r="AE59" i="1"/>
  <c r="AG59" i="1"/>
  <c r="AF59" i="1"/>
  <c r="AI57" i="1"/>
  <c r="AH57" i="1"/>
  <c r="AG57" i="1"/>
  <c r="AE57" i="1"/>
  <c r="AH55" i="1"/>
  <c r="AI55" i="1"/>
  <c r="AG55" i="1"/>
  <c r="AF55" i="1"/>
  <c r="AI53" i="1"/>
  <c r="AH53" i="1"/>
  <c r="AG53" i="1"/>
  <c r="AE53" i="1"/>
  <c r="AH51" i="1"/>
  <c r="AI51" i="1"/>
  <c r="AG51" i="1"/>
  <c r="AF51" i="1"/>
  <c r="AI49" i="1"/>
  <c r="AH49" i="1"/>
  <c r="AG49" i="1"/>
  <c r="AE49" i="1"/>
  <c r="AH47" i="1"/>
  <c r="AI47" i="1"/>
  <c r="AG47" i="1"/>
  <c r="AF47" i="1"/>
  <c r="AI45" i="1"/>
  <c r="AH45" i="1"/>
  <c r="AG45" i="1"/>
  <c r="AH43" i="1"/>
  <c r="AI43" i="1"/>
  <c r="AG43" i="1"/>
  <c r="AF43" i="1"/>
  <c r="AI41" i="1"/>
  <c r="AH41" i="1"/>
  <c r="AG41" i="1"/>
  <c r="AE41" i="1"/>
  <c r="AH39" i="1"/>
  <c r="AI39" i="1"/>
  <c r="AG39" i="1"/>
  <c r="AF39" i="1"/>
  <c r="AI37" i="1"/>
  <c r="AH37" i="1"/>
  <c r="AG37" i="1"/>
  <c r="AE37" i="1"/>
  <c r="AH35" i="1"/>
  <c r="AI35" i="1"/>
  <c r="AG35" i="1"/>
  <c r="AF35" i="1"/>
  <c r="AI33" i="1"/>
  <c r="AH33" i="1"/>
  <c r="AG33" i="1"/>
  <c r="AE33" i="1"/>
  <c r="AH31" i="1"/>
  <c r="AI31" i="1"/>
  <c r="AG31" i="1"/>
  <c r="AF31" i="1"/>
  <c r="AI29" i="1"/>
  <c r="AH29" i="1"/>
  <c r="AG29" i="1"/>
  <c r="AH27" i="1"/>
  <c r="AI27" i="1"/>
  <c r="AG27" i="1"/>
  <c r="AF27" i="1"/>
  <c r="AI25" i="1"/>
  <c r="AH25" i="1"/>
  <c r="AG25" i="1"/>
  <c r="AE25" i="1"/>
  <c r="AH23" i="1"/>
  <c r="AI23" i="1"/>
  <c r="AG23" i="1"/>
  <c r="AF23" i="1"/>
  <c r="AI21" i="1"/>
  <c r="AH21" i="1"/>
  <c r="AG21" i="1"/>
  <c r="AE21" i="1"/>
  <c r="AH19" i="1"/>
  <c r="AI19" i="1"/>
  <c r="AG19" i="1"/>
  <c r="AF19" i="1"/>
  <c r="AI17" i="1"/>
  <c r="AH17" i="1"/>
  <c r="AG17" i="1"/>
  <c r="AE17" i="1"/>
  <c r="AH15" i="1"/>
  <c r="AI15" i="1"/>
  <c r="AG15" i="1"/>
  <c r="AF15" i="1"/>
  <c r="AI13" i="1"/>
  <c r="AH13" i="1"/>
  <c r="AG13" i="1"/>
  <c r="AH11" i="1"/>
  <c r="AI11" i="1"/>
  <c r="AG11" i="1"/>
  <c r="AF11" i="1"/>
  <c r="AI9" i="1"/>
  <c r="AH9" i="1"/>
  <c r="AG9" i="1"/>
  <c r="AE9" i="1"/>
  <c r="I6" i="1"/>
  <c r="J11" i="1"/>
  <c r="AE77" i="1"/>
  <c r="AE45" i="1"/>
  <c r="AE13" i="1"/>
  <c r="AF105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AI7" i="1"/>
  <c r="AH7" i="1"/>
  <c r="AF7" i="1"/>
  <c r="AF6" i="1" s="1"/>
  <c r="AG7" i="1"/>
  <c r="AI106" i="1"/>
  <c r="AH106" i="1"/>
  <c r="AF106" i="1"/>
  <c r="AE106" i="1"/>
  <c r="AI104" i="1"/>
  <c r="AH104" i="1"/>
  <c r="AF104" i="1"/>
  <c r="AE104" i="1"/>
  <c r="AG104" i="1"/>
  <c r="AI102" i="1"/>
  <c r="AH102" i="1"/>
  <c r="AF102" i="1"/>
  <c r="AE102" i="1"/>
  <c r="AI100" i="1"/>
  <c r="AH100" i="1"/>
  <c r="AF100" i="1"/>
  <c r="AG100" i="1"/>
  <c r="AI98" i="1"/>
  <c r="AH98" i="1"/>
  <c r="AE98" i="1"/>
  <c r="AF98" i="1"/>
  <c r="AI96" i="1"/>
  <c r="AH96" i="1"/>
  <c r="AF96" i="1"/>
  <c r="AG96" i="1"/>
  <c r="AE96" i="1"/>
  <c r="AI94" i="1"/>
  <c r="AH94" i="1"/>
  <c r="AF94" i="1"/>
  <c r="AE94" i="1"/>
  <c r="AI92" i="1"/>
  <c r="AH92" i="1"/>
  <c r="AF92" i="1"/>
  <c r="AE92" i="1"/>
  <c r="AG92" i="1"/>
  <c r="AI90" i="1"/>
  <c r="AH90" i="1"/>
  <c r="AF90" i="1"/>
  <c r="AE90" i="1"/>
  <c r="AI88" i="1"/>
  <c r="AH88" i="1"/>
  <c r="AF88" i="1"/>
  <c r="AG88" i="1"/>
  <c r="AI86" i="1"/>
  <c r="AH86" i="1"/>
  <c r="AF86" i="1"/>
  <c r="AE86" i="1"/>
  <c r="AI84" i="1"/>
  <c r="AH84" i="1"/>
  <c r="AF84" i="1"/>
  <c r="AE84" i="1"/>
  <c r="AG84" i="1"/>
  <c r="AI82" i="1"/>
  <c r="AH82" i="1"/>
  <c r="AF82" i="1"/>
  <c r="AI80" i="1"/>
  <c r="AH80" i="1"/>
  <c r="AF80" i="1"/>
  <c r="AG80" i="1"/>
  <c r="AE80" i="1"/>
  <c r="AI78" i="1"/>
  <c r="AH78" i="1"/>
  <c r="AF78" i="1"/>
  <c r="AE78" i="1"/>
  <c r="AI76" i="1"/>
  <c r="AH76" i="1"/>
  <c r="AF76" i="1"/>
  <c r="AE76" i="1"/>
  <c r="AG76" i="1"/>
  <c r="AI74" i="1"/>
  <c r="AH74" i="1"/>
  <c r="AF74" i="1"/>
  <c r="AE74" i="1"/>
  <c r="AI72" i="1"/>
  <c r="AH72" i="1"/>
  <c r="AF72" i="1"/>
  <c r="AG72" i="1"/>
  <c r="AI70" i="1"/>
  <c r="AH70" i="1"/>
  <c r="AF70" i="1"/>
  <c r="AE70" i="1"/>
  <c r="AI68" i="1"/>
  <c r="AH68" i="1"/>
  <c r="AF68" i="1"/>
  <c r="AE68" i="1"/>
  <c r="AG68" i="1"/>
  <c r="AI66" i="1"/>
  <c r="AH66" i="1"/>
  <c r="AF66" i="1"/>
  <c r="AI64" i="1"/>
  <c r="AH64" i="1"/>
  <c r="AF64" i="1"/>
  <c r="AG64" i="1"/>
  <c r="AE64" i="1"/>
  <c r="AI62" i="1"/>
  <c r="AH62" i="1"/>
  <c r="AF62" i="1"/>
  <c r="AE62" i="1"/>
  <c r="AI60" i="1"/>
  <c r="AH60" i="1"/>
  <c r="AF60" i="1"/>
  <c r="AE60" i="1"/>
  <c r="AG60" i="1"/>
  <c r="AI58" i="1"/>
  <c r="AH58" i="1"/>
  <c r="AF58" i="1"/>
  <c r="AE58" i="1"/>
  <c r="AI56" i="1"/>
  <c r="AH56" i="1"/>
  <c r="AF56" i="1"/>
  <c r="AG56" i="1"/>
  <c r="AI54" i="1"/>
  <c r="AH54" i="1"/>
  <c r="AF54" i="1"/>
  <c r="AE54" i="1"/>
  <c r="AI52" i="1"/>
  <c r="AH52" i="1"/>
  <c r="AF52" i="1"/>
  <c r="AE52" i="1"/>
  <c r="AG52" i="1"/>
  <c r="AI50" i="1"/>
  <c r="AH50" i="1"/>
  <c r="AF50" i="1"/>
  <c r="AI48" i="1"/>
  <c r="AH48" i="1"/>
  <c r="AF48" i="1"/>
  <c r="AG48" i="1"/>
  <c r="AE48" i="1"/>
  <c r="AI46" i="1"/>
  <c r="AH46" i="1"/>
  <c r="AF46" i="1"/>
  <c r="AE46" i="1"/>
  <c r="AI44" i="1"/>
  <c r="AH44" i="1"/>
  <c r="AF44" i="1"/>
  <c r="AE44" i="1"/>
  <c r="AG44" i="1"/>
  <c r="AI42" i="1"/>
  <c r="AH42" i="1"/>
  <c r="AF42" i="1"/>
  <c r="AE42" i="1"/>
  <c r="AI40" i="1"/>
  <c r="AH40" i="1"/>
  <c r="AF40" i="1"/>
  <c r="AG40" i="1"/>
  <c r="AI38" i="1"/>
  <c r="AH38" i="1"/>
  <c r="AF38" i="1"/>
  <c r="AE38" i="1"/>
  <c r="AI36" i="1"/>
  <c r="AH36" i="1"/>
  <c r="AF36" i="1"/>
  <c r="AE36" i="1"/>
  <c r="AG36" i="1"/>
  <c r="AI34" i="1"/>
  <c r="AH34" i="1"/>
  <c r="AF34" i="1"/>
  <c r="AI32" i="1"/>
  <c r="AH32" i="1"/>
  <c r="AF32" i="1"/>
  <c r="AG32" i="1"/>
  <c r="AE32" i="1"/>
  <c r="AI30" i="1"/>
  <c r="AH30" i="1"/>
  <c r="AF30" i="1"/>
  <c r="AE30" i="1"/>
  <c r="AI28" i="1"/>
  <c r="AH28" i="1"/>
  <c r="AF28" i="1"/>
  <c r="AE28" i="1"/>
  <c r="AG28" i="1"/>
  <c r="AI26" i="1"/>
  <c r="AH26" i="1"/>
  <c r="AF26" i="1"/>
  <c r="AE26" i="1"/>
  <c r="AI24" i="1"/>
  <c r="AH24" i="1"/>
  <c r="AF24" i="1"/>
  <c r="AG24" i="1"/>
  <c r="AI22" i="1"/>
  <c r="AH22" i="1"/>
  <c r="AF22" i="1"/>
  <c r="AE22" i="1"/>
  <c r="AI20" i="1"/>
  <c r="AH20" i="1"/>
  <c r="AF20" i="1"/>
  <c r="AE20" i="1"/>
  <c r="AG20" i="1"/>
  <c r="AI18" i="1"/>
  <c r="AH18" i="1"/>
  <c r="AF18" i="1"/>
  <c r="AI16" i="1"/>
  <c r="AH16" i="1"/>
  <c r="AF16" i="1"/>
  <c r="AG16" i="1"/>
  <c r="AE16" i="1"/>
  <c r="AI14" i="1"/>
  <c r="AH14" i="1"/>
  <c r="AF14" i="1"/>
  <c r="AE14" i="1"/>
  <c r="AI12" i="1"/>
  <c r="AH12" i="1"/>
  <c r="AF12" i="1"/>
  <c r="AE12" i="1"/>
  <c r="AG12" i="1"/>
  <c r="AI10" i="1"/>
  <c r="AH10" i="1"/>
  <c r="AF10" i="1"/>
  <c r="AE10" i="1"/>
  <c r="AI8" i="1"/>
  <c r="AH8" i="1"/>
  <c r="AF8" i="1"/>
  <c r="AG8" i="1"/>
  <c r="L6" i="1"/>
  <c r="AE105" i="1"/>
  <c r="AE93" i="1"/>
  <c r="AE82" i="1"/>
  <c r="AE72" i="1"/>
  <c r="AE61" i="1"/>
  <c r="AE50" i="1"/>
  <c r="AE40" i="1"/>
  <c r="AE29" i="1"/>
  <c r="AE18" i="1"/>
  <c r="AE8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G106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AE47" i="1"/>
  <c r="U7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Z6" i="1"/>
  <c r="AG6" i="1"/>
  <c r="Q6" i="1"/>
  <c r="AE107" i="1"/>
  <c r="AE103" i="1"/>
  <c r="AE99" i="1"/>
  <c r="AE95" i="1"/>
  <c r="AE91" i="1"/>
  <c r="AE87" i="1"/>
  <c r="AE83" i="1"/>
  <c r="AE79" i="1"/>
  <c r="AE75" i="1"/>
  <c r="AE71" i="1"/>
  <c r="AE55" i="1"/>
  <c r="AE51" i="1"/>
  <c r="AE43" i="1"/>
  <c r="AE39" i="1"/>
  <c r="AE35" i="1"/>
  <c r="AE31" i="1"/>
  <c r="AE27" i="1"/>
  <c r="AE23" i="1"/>
  <c r="AE19" i="1"/>
  <c r="AE15" i="1"/>
  <c r="AE11" i="1"/>
  <c r="V68" i="1"/>
  <c r="S6" i="1"/>
  <c r="AA6" i="1"/>
  <c r="Y6" i="1"/>
  <c r="M6" i="1"/>
  <c r="K6" i="1"/>
  <c r="J6" i="1"/>
  <c r="AH6" i="1" l="1"/>
  <c r="AI6" i="1"/>
  <c r="AE6" i="1"/>
</calcChain>
</file>

<file path=xl/sharedStrings.xml><?xml version="1.0" encoding="utf-8"?>
<sst xmlns="http://schemas.openxmlformats.org/spreadsheetml/2006/main" count="265" uniqueCount="143">
  <si>
    <t>Период: 23.05.2025 - 30.05.2025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</si>
  <si>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</si>
  <si>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</si>
  <si>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</si>
  <si>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</si>
  <si>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</si>
  <si>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</si>
  <si>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</si>
  <si>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</si>
  <si>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</si>
  <si>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</si>
  <si>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</si>
  <si>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</si>
  <si>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</si>
  <si>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</si>
  <si>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</si>
  <si>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</si>
  <si>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</si>
  <si>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</si>
  <si>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</si>
  <si>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</si>
  <si>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</si>
  <si>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</si>
  <si>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</si>
  <si>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</si>
  <si>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</si>
  <si>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</si>
  <si>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</si>
  <si>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</si>
  <si>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</si>
  <si>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</si>
  <si>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</si>
  <si>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</si>
  <si>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</si>
  <si>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</si>
  <si>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</si>
  <si>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</si>
  <si>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</si>
  <si>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</si>
  <si>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</si>
  <si>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</si>
  <si>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</si>
  <si>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</si>
  <si>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</si>
  <si>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</si>
  <si>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</si>
  <si>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</si>
  <si>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</si>
  <si>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</si>
  <si>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</si>
  <si>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</si>
  <si>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</si>
  <si>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</si>
  <si>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</si>
  <si>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</si>
  <si>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</si>
  <si>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</si>
  <si>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</si>
  <si>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</si>
  <si>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</si>
  <si>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</si>
  <si>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</si>
  <si>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</si>
  <si>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</si>
  <si>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</si>
  <si>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</si>
  <si>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</si>
  <si>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</si>
  <si>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</si>
  <si>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</si>
  <si>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</si>
  <si>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</si>
  <si>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</si>
  <si>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</si>
  <si>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</si>
  <si>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</si>
  <si>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</si>
  <si>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</si>
  <si>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</si>
  <si>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</si>
  <si>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</si>
  <si>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</si>
  <si>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</si>
  <si>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</si>
  <si>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</si>
  <si>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</si>
  <si>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</si>
  <si>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</si>
  <si>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</si>
  <si>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</si>
  <si>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</si>
  <si>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</si>
  <si>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</si>
  <si>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</si>
  <si>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</si>
  <si>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</si>
  <si>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</si>
  <si>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</si>
  <si>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</si>
  <si>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</si>
  <si>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</si>
  <si>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</si>
  <si>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</si>
  <si>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</si>
  <si>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</si>
  <si>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7229 САЛЬЧИЧОН Останкино с/к в/у 1/180 ОСТАНКИНО</t>
  </si>
  <si>
    <t>7245 ВЕТЧ.ФИЛЕЙНАЯ ПМ п/о 0,4кг 8шт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</si>
  <si>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</si>
  <si>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</si>
  <si>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</si>
  <si>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</si>
  <si>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</si>
  <si>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</si>
  <si>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</si>
  <si>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</si>
  <si>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</si>
  <si>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</si>
  <si>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</si>
  <si>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</si>
  <si>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</si>
  <si>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</si>
  <si>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</si>
  <si>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</si>
  <si>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</si>
  <si>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31,05,</t>
  </si>
  <si>
    <t>02,06г</t>
  </si>
  <si>
    <t>03,06,</t>
  </si>
  <si>
    <t>04,06,</t>
  </si>
  <si>
    <t>05,06,</t>
  </si>
  <si>
    <t>06,06,</t>
  </si>
  <si>
    <t>09,05,</t>
  </si>
  <si>
    <t>16,05,</t>
  </si>
  <si>
    <t>23,05,</t>
  </si>
  <si>
    <t>6,9т</t>
  </si>
  <si>
    <t>8,6т</t>
  </si>
  <si>
    <t>7,8т</t>
  </si>
  <si>
    <t>?0,5</t>
  </si>
  <si>
    <t>Мерч</t>
  </si>
  <si>
    <t>0,2рагу</t>
  </si>
  <si>
    <t>Вит</t>
  </si>
  <si>
    <t>кор</t>
  </si>
  <si>
    <t>07,06,</t>
  </si>
  <si>
    <t>4,8т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</si>
</sst>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0" fontId="8" fillId="0" borderId="0" xfId="0" applyFont="1" applyAlignment="1"/>
    <xf numFmtId="0" fontId="0" fillId="4" borderId="1" xfId="0" applyFill="1" applyBorder="1" applyAlignment="1">
      <alignment horizontal="left" vertical="top"/>
    </xf>
    <xf numFmtId="164" fontId="7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22.05.2025 - 29.05.2025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30,05,</v>
          </cell>
          <cell r="L5" t="str">
            <v>31,05,</v>
          </cell>
          <cell r="M5" t="str">
            <v>02,06г</v>
          </cell>
          <cell r="T5" t="str">
            <v>03,06,</v>
          </cell>
          <cell r="Y5" t="str">
            <v>09,05,</v>
          </cell>
          <cell r="Z5" t="str">
            <v>16,05,</v>
          </cell>
          <cell r="AA5" t="str">
            <v>23,05,</v>
          </cell>
          <cell r="AB5" t="str">
            <v>29,05,</v>
          </cell>
        </row>
        <row r="6">
          <cell r="E6">
            <v>83903.467000000004</v>
          </cell>
          <cell r="F6">
            <v>78536.285999999993</v>
          </cell>
          <cell r="I6">
            <v>84316.867999999988</v>
          </cell>
          <cell r="J6">
            <v>-413.4009999999999</v>
          </cell>
          <cell r="K6">
            <v>17890</v>
          </cell>
          <cell r="L6">
            <v>15340</v>
          </cell>
          <cell r="M6">
            <v>38340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16780.6934</v>
          </cell>
          <cell r="T6">
            <v>12210</v>
          </cell>
          <cell r="W6">
            <v>0</v>
          </cell>
          <cell r="X6">
            <v>0</v>
          </cell>
          <cell r="Y6">
            <v>21701.305999999986</v>
          </cell>
          <cell r="Z6">
            <v>18888.545499999997</v>
          </cell>
          <cell r="AA6">
            <v>16951.258999999995</v>
          </cell>
          <cell r="AB6">
            <v>12681.782999999999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688</v>
          </cell>
          <cell r="D7">
            <v>1323</v>
          </cell>
          <cell r="E7">
            <v>703</v>
          </cell>
          <cell r="F7">
            <v>842</v>
          </cell>
          <cell r="G7">
            <v>0.4</v>
          </cell>
          <cell r="H7">
            <v>60</v>
          </cell>
          <cell r="I7">
            <v>703</v>
          </cell>
          <cell r="J7">
            <v>0</v>
          </cell>
          <cell r="K7">
            <v>120</v>
          </cell>
          <cell r="L7">
            <v>160</v>
          </cell>
          <cell r="M7">
            <v>120</v>
          </cell>
          <cell r="S7">
            <v>140.6</v>
          </cell>
          <cell r="T7">
            <v>120</v>
          </cell>
          <cell r="U7">
            <v>9.6870554765291619</v>
          </cell>
          <cell r="V7">
            <v>5.9886201991465153</v>
          </cell>
          <cell r="Y7">
            <v>219</v>
          </cell>
          <cell r="Z7">
            <v>196.75</v>
          </cell>
          <cell r="AA7">
            <v>154.6</v>
          </cell>
          <cell r="AB7">
            <v>178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168</v>
          </cell>
          <cell r="D8">
            <v>4</v>
          </cell>
          <cell r="E8">
            <v>59</v>
          </cell>
          <cell r="F8">
            <v>107</v>
          </cell>
          <cell r="G8">
            <v>0.25</v>
          </cell>
          <cell r="H8">
            <v>120</v>
          </cell>
          <cell r="I8">
            <v>65</v>
          </cell>
          <cell r="J8">
            <v>-6</v>
          </cell>
          <cell r="K8">
            <v>40</v>
          </cell>
          <cell r="L8">
            <v>0</v>
          </cell>
          <cell r="M8">
            <v>0</v>
          </cell>
          <cell r="S8">
            <v>11.8</v>
          </cell>
          <cell r="U8">
            <v>12.457627118644067</v>
          </cell>
          <cell r="V8">
            <v>9.0677966101694913</v>
          </cell>
          <cell r="Y8">
            <v>26.4</v>
          </cell>
          <cell r="Z8">
            <v>11.5</v>
          </cell>
          <cell r="AA8">
            <v>13.2</v>
          </cell>
          <cell r="AB8">
            <v>11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1027.366</v>
          </cell>
          <cell r="D9">
            <v>2039.9159999999999</v>
          </cell>
          <cell r="E9">
            <v>1521.4369999999999</v>
          </cell>
          <cell r="F9">
            <v>1523.037</v>
          </cell>
          <cell r="G9">
            <v>1</v>
          </cell>
          <cell r="H9">
            <v>60</v>
          </cell>
          <cell r="I9">
            <v>1472.85</v>
          </cell>
          <cell r="J9">
            <v>48.586999999999989</v>
          </cell>
          <cell r="K9">
            <v>500</v>
          </cell>
          <cell r="L9">
            <v>100</v>
          </cell>
          <cell r="M9">
            <v>700</v>
          </cell>
          <cell r="S9">
            <v>304.28739999999999</v>
          </cell>
          <cell r="U9">
            <v>9.2775349883038221</v>
          </cell>
          <cell r="V9">
            <v>5.0052581868325801</v>
          </cell>
          <cell r="Y9">
            <v>350.57240000000002</v>
          </cell>
          <cell r="Z9">
            <v>334.60525000000001</v>
          </cell>
          <cell r="AA9">
            <v>324.75439999999998</v>
          </cell>
          <cell r="AB9">
            <v>212.876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74.400999999999996</v>
          </cell>
          <cell r="D10">
            <v>33.868000000000002</v>
          </cell>
          <cell r="E10">
            <v>43.712000000000003</v>
          </cell>
          <cell r="F10">
            <v>64.361000000000004</v>
          </cell>
          <cell r="G10">
            <v>1</v>
          </cell>
          <cell r="H10">
            <v>120</v>
          </cell>
          <cell r="I10">
            <v>41</v>
          </cell>
          <cell r="J10">
            <v>2.7120000000000033</v>
          </cell>
          <cell r="K10">
            <v>30</v>
          </cell>
          <cell r="L10">
            <v>0</v>
          </cell>
          <cell r="M10">
            <v>50</v>
          </cell>
          <cell r="S10">
            <v>8.7423999999999999</v>
          </cell>
          <cell r="U10">
            <v>16.512742496339676</v>
          </cell>
          <cell r="V10">
            <v>7.3619372254758426</v>
          </cell>
          <cell r="Y10">
            <v>15.2934</v>
          </cell>
          <cell r="Z10">
            <v>13.759</v>
          </cell>
          <cell r="AA10">
            <v>8.4581999999999997</v>
          </cell>
          <cell r="AB10">
            <v>2.9420000000000002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75.629000000000005</v>
          </cell>
          <cell r="D11">
            <v>231.78200000000001</v>
          </cell>
          <cell r="E11">
            <v>149.05199999999999</v>
          </cell>
          <cell r="F11">
            <v>152.976</v>
          </cell>
          <cell r="G11">
            <v>1</v>
          </cell>
          <cell r="H11">
            <v>60</v>
          </cell>
          <cell r="I11">
            <v>152.75</v>
          </cell>
          <cell r="J11">
            <v>-3.6980000000000075</v>
          </cell>
          <cell r="K11">
            <v>30</v>
          </cell>
          <cell r="L11">
            <v>20</v>
          </cell>
          <cell r="M11">
            <v>70</v>
          </cell>
          <cell r="S11">
            <v>29.810399999999998</v>
          </cell>
          <cell r="U11">
            <v>9.157072699460592</v>
          </cell>
          <cell r="V11">
            <v>5.1316319136945499</v>
          </cell>
          <cell r="Y11">
            <v>28.068000000000001</v>
          </cell>
          <cell r="Z11">
            <v>30.4635</v>
          </cell>
          <cell r="AA11">
            <v>28.919799999999999</v>
          </cell>
          <cell r="AB11">
            <v>29.69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435.56299999999999</v>
          </cell>
          <cell r="D12">
            <v>568.77300000000002</v>
          </cell>
          <cell r="E12">
            <v>596.76</v>
          </cell>
          <cell r="F12">
            <v>400.74299999999999</v>
          </cell>
          <cell r="G12">
            <v>1</v>
          </cell>
          <cell r="H12">
            <v>60</v>
          </cell>
          <cell r="I12">
            <v>567.85</v>
          </cell>
          <cell r="J12">
            <v>28.909999999999968</v>
          </cell>
          <cell r="K12">
            <v>100</v>
          </cell>
          <cell r="L12">
            <v>50</v>
          </cell>
          <cell r="M12">
            <v>550</v>
          </cell>
          <cell r="S12">
            <v>119.352</v>
          </cell>
          <cell r="U12">
            <v>9.2226607011193771</v>
          </cell>
          <cell r="V12">
            <v>3.3576563442589986</v>
          </cell>
          <cell r="Y12">
            <v>145.0324</v>
          </cell>
          <cell r="Z12">
            <v>133.369</v>
          </cell>
          <cell r="AA12">
            <v>97.544600000000003</v>
          </cell>
          <cell r="AB12">
            <v>62.991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540</v>
          </cell>
          <cell r="D13">
            <v>394</v>
          </cell>
          <cell r="E13">
            <v>388</v>
          </cell>
          <cell r="F13">
            <v>471</v>
          </cell>
          <cell r="G13">
            <v>0.25</v>
          </cell>
          <cell r="H13">
            <v>120</v>
          </cell>
          <cell r="I13">
            <v>405</v>
          </cell>
          <cell r="J13">
            <v>-17</v>
          </cell>
          <cell r="K13">
            <v>400</v>
          </cell>
          <cell r="L13">
            <v>0</v>
          </cell>
          <cell r="M13">
            <v>200</v>
          </cell>
          <cell r="S13">
            <v>77.599999999999994</v>
          </cell>
          <cell r="U13">
            <v>13.801546391752579</v>
          </cell>
          <cell r="V13">
            <v>6.06958762886598</v>
          </cell>
          <cell r="Y13">
            <v>118</v>
          </cell>
          <cell r="Z13">
            <v>92.25</v>
          </cell>
          <cell r="AA13">
            <v>76.2</v>
          </cell>
          <cell r="AB13">
            <v>82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38.984000000000002</v>
          </cell>
          <cell r="D14">
            <v>59.389000000000003</v>
          </cell>
          <cell r="E14">
            <v>28.446000000000002</v>
          </cell>
          <cell r="F14">
            <v>66.956999999999994</v>
          </cell>
          <cell r="G14">
            <v>1</v>
          </cell>
          <cell r="H14">
            <v>30</v>
          </cell>
          <cell r="I14">
            <v>31.7</v>
          </cell>
          <cell r="J14">
            <v>-3.2539999999999978</v>
          </cell>
          <cell r="K14">
            <v>10</v>
          </cell>
          <cell r="L14">
            <v>0</v>
          </cell>
          <cell r="M14">
            <v>0</v>
          </cell>
          <cell r="S14">
            <v>5.6892000000000005</v>
          </cell>
          <cell r="U14">
            <v>13.526857906208251</v>
          </cell>
          <cell r="V14">
            <v>11.769141531322504</v>
          </cell>
          <cell r="Y14">
            <v>12.542199999999999</v>
          </cell>
          <cell r="Z14">
            <v>12.671250000000001</v>
          </cell>
          <cell r="AA14">
            <v>10.787000000000001</v>
          </cell>
          <cell r="AB14">
            <v>0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28.001999999999999</v>
          </cell>
          <cell r="D15">
            <v>87.545000000000002</v>
          </cell>
          <cell r="E15">
            <v>31.068000000000001</v>
          </cell>
          <cell r="F15">
            <v>29.937000000000001</v>
          </cell>
          <cell r="G15">
            <v>1</v>
          </cell>
          <cell r="H15">
            <v>30</v>
          </cell>
          <cell r="I15">
            <v>34.6</v>
          </cell>
          <cell r="J15">
            <v>-3.532</v>
          </cell>
          <cell r="K15">
            <v>10</v>
          </cell>
          <cell r="L15">
            <v>0</v>
          </cell>
          <cell r="M15">
            <v>10</v>
          </cell>
          <cell r="S15">
            <v>6.2136000000000005</v>
          </cell>
          <cell r="U15">
            <v>8.036725891592635</v>
          </cell>
          <cell r="V15">
            <v>4.8179799150251057</v>
          </cell>
          <cell r="Y15">
            <v>7.1662000000000008</v>
          </cell>
          <cell r="Z15">
            <v>6.35025</v>
          </cell>
          <cell r="AA15">
            <v>7.3736000000000006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1114</v>
          </cell>
          <cell r="D16">
            <v>577</v>
          </cell>
          <cell r="E16">
            <v>750</v>
          </cell>
          <cell r="F16">
            <v>758</v>
          </cell>
          <cell r="G16">
            <v>0.25</v>
          </cell>
          <cell r="H16">
            <v>120</v>
          </cell>
          <cell r="I16">
            <v>753</v>
          </cell>
          <cell r="J16">
            <v>-3</v>
          </cell>
          <cell r="K16">
            <v>600</v>
          </cell>
          <cell r="L16">
            <v>0</v>
          </cell>
          <cell r="M16">
            <v>800</v>
          </cell>
          <cell r="S16">
            <v>150</v>
          </cell>
          <cell r="U16">
            <v>14.386666666666667</v>
          </cell>
          <cell r="V16">
            <v>5.0533333333333337</v>
          </cell>
          <cell r="Y16">
            <v>226.6</v>
          </cell>
          <cell r="Z16">
            <v>162.25</v>
          </cell>
          <cell r="AA16">
            <v>133.4</v>
          </cell>
          <cell r="AB16">
            <v>117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550.26700000000005</v>
          </cell>
          <cell r="D17">
            <v>1831.3109999999999</v>
          </cell>
          <cell r="E17">
            <v>1212.2850000000001</v>
          </cell>
          <cell r="F17">
            <v>1159.8820000000001</v>
          </cell>
          <cell r="G17">
            <v>1</v>
          </cell>
          <cell r="H17">
            <v>45</v>
          </cell>
          <cell r="I17">
            <v>1170.3</v>
          </cell>
          <cell r="J17">
            <v>41.985000000000127</v>
          </cell>
          <cell r="K17">
            <v>300</v>
          </cell>
          <cell r="L17">
            <v>150</v>
          </cell>
          <cell r="M17">
            <v>600</v>
          </cell>
          <cell r="S17">
            <v>242.45700000000002</v>
          </cell>
          <cell r="T17">
            <v>100</v>
          </cell>
          <cell r="U17">
            <v>9.5269759173791631</v>
          </cell>
          <cell r="V17">
            <v>4.7838668299945972</v>
          </cell>
          <cell r="Y17">
            <v>279.16840000000002</v>
          </cell>
          <cell r="Z17">
            <v>221.02674999999999</v>
          </cell>
          <cell r="AA17">
            <v>242.01039999999998</v>
          </cell>
          <cell r="AB17">
            <v>72.465000000000003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214</v>
          </cell>
          <cell r="D18">
            <v>174</v>
          </cell>
          <cell r="E18">
            <v>246</v>
          </cell>
          <cell r="F18">
            <v>125</v>
          </cell>
          <cell r="G18">
            <v>0.15</v>
          </cell>
          <cell r="H18">
            <v>60</v>
          </cell>
          <cell r="I18">
            <v>263</v>
          </cell>
          <cell r="J18">
            <v>-17</v>
          </cell>
          <cell r="K18">
            <v>40</v>
          </cell>
          <cell r="L18">
            <v>40</v>
          </cell>
          <cell r="M18">
            <v>80</v>
          </cell>
          <cell r="S18">
            <v>49.2</v>
          </cell>
          <cell r="T18">
            <v>160</v>
          </cell>
          <cell r="U18">
            <v>9.0447154471544717</v>
          </cell>
          <cell r="V18">
            <v>2.5406504065040649</v>
          </cell>
          <cell r="Y18">
            <v>61.6</v>
          </cell>
          <cell r="Z18">
            <v>55.5</v>
          </cell>
          <cell r="AA18">
            <v>40.200000000000003</v>
          </cell>
          <cell r="AB18">
            <v>55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1645</v>
          </cell>
          <cell r="D19">
            <v>2359</v>
          </cell>
          <cell r="E19">
            <v>2183</v>
          </cell>
          <cell r="F19">
            <v>1781</v>
          </cell>
          <cell r="G19">
            <v>0.12</v>
          </cell>
          <cell r="H19">
            <v>60</v>
          </cell>
          <cell r="I19">
            <v>2177</v>
          </cell>
          <cell r="J19">
            <v>6</v>
          </cell>
          <cell r="K19">
            <v>400</v>
          </cell>
          <cell r="L19">
            <v>200</v>
          </cell>
          <cell r="M19">
            <v>1200</v>
          </cell>
          <cell r="S19">
            <v>436.6</v>
          </cell>
          <cell r="T19">
            <v>400</v>
          </cell>
          <cell r="U19">
            <v>9.1181859825927614</v>
          </cell>
          <cell r="V19">
            <v>4.0792487402656894</v>
          </cell>
          <cell r="Y19">
            <v>598</v>
          </cell>
          <cell r="Z19">
            <v>493.5</v>
          </cell>
          <cell r="AA19">
            <v>419</v>
          </cell>
          <cell r="AB19">
            <v>259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939</v>
          </cell>
          <cell r="D20">
            <v>918</v>
          </cell>
          <cell r="E20">
            <v>598</v>
          </cell>
          <cell r="F20">
            <v>1058</v>
          </cell>
          <cell r="G20">
            <v>0.25</v>
          </cell>
          <cell r="H20">
            <v>120</v>
          </cell>
          <cell r="I20">
            <v>632</v>
          </cell>
          <cell r="J20">
            <v>-34</v>
          </cell>
          <cell r="K20">
            <v>400</v>
          </cell>
          <cell r="L20">
            <v>0</v>
          </cell>
          <cell r="M20">
            <v>400</v>
          </cell>
          <cell r="S20">
            <v>119.6</v>
          </cell>
          <cell r="U20">
            <v>15.535117056856189</v>
          </cell>
          <cell r="V20">
            <v>8.8461538461538467</v>
          </cell>
          <cell r="Y20">
            <v>203.8</v>
          </cell>
          <cell r="Z20">
            <v>162.75</v>
          </cell>
          <cell r="AA20">
            <v>143.80000000000001</v>
          </cell>
          <cell r="AB20">
            <v>163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54.747</v>
          </cell>
          <cell r="D21">
            <v>67.061000000000007</v>
          </cell>
          <cell r="E21">
            <v>54.567</v>
          </cell>
          <cell r="F21">
            <v>67.241</v>
          </cell>
          <cell r="G21">
            <v>1</v>
          </cell>
          <cell r="H21">
            <v>120</v>
          </cell>
          <cell r="I21">
            <v>48.6</v>
          </cell>
          <cell r="J21">
            <v>5.9669999999999987</v>
          </cell>
          <cell r="K21">
            <v>30</v>
          </cell>
          <cell r="L21">
            <v>0</v>
          </cell>
          <cell r="M21">
            <v>80</v>
          </cell>
          <cell r="S21">
            <v>10.913399999999999</v>
          </cell>
          <cell r="U21">
            <v>16.240676599409898</v>
          </cell>
          <cell r="V21">
            <v>6.1613246101123389</v>
          </cell>
          <cell r="Y21">
            <v>13.4208</v>
          </cell>
          <cell r="Z21">
            <v>10.685499999999999</v>
          </cell>
          <cell r="AA21">
            <v>9.8268000000000004</v>
          </cell>
          <cell r="AB21">
            <v>4.048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221.68199999999999</v>
          </cell>
          <cell r="D22">
            <v>532.077</v>
          </cell>
          <cell r="E22">
            <v>372.96300000000002</v>
          </cell>
          <cell r="F22">
            <v>356.42599999999999</v>
          </cell>
          <cell r="G22">
            <v>1</v>
          </cell>
          <cell r="H22">
            <v>60</v>
          </cell>
          <cell r="I22">
            <v>369.9</v>
          </cell>
          <cell r="J22">
            <v>3.063000000000045</v>
          </cell>
          <cell r="K22">
            <v>100</v>
          </cell>
          <cell r="L22">
            <v>50</v>
          </cell>
          <cell r="M22">
            <v>120</v>
          </cell>
          <cell r="S22">
            <v>74.592600000000004</v>
          </cell>
          <cell r="T22">
            <v>100</v>
          </cell>
          <cell r="U22">
            <v>9.73857996637736</v>
          </cell>
          <cell r="V22">
            <v>4.7783024053324317</v>
          </cell>
          <cell r="Y22">
            <v>84.358800000000002</v>
          </cell>
          <cell r="Z22">
            <v>72.802000000000007</v>
          </cell>
          <cell r="AA22">
            <v>74.532200000000003</v>
          </cell>
          <cell r="AB22">
            <v>43.95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1128</v>
          </cell>
          <cell r="D23">
            <v>1558</v>
          </cell>
          <cell r="E23">
            <v>1157</v>
          </cell>
          <cell r="F23">
            <v>1504</v>
          </cell>
          <cell r="G23">
            <v>0.22</v>
          </cell>
          <cell r="H23">
            <v>120</v>
          </cell>
          <cell r="I23">
            <v>1173</v>
          </cell>
          <cell r="J23">
            <v>-16</v>
          </cell>
          <cell r="K23">
            <v>400</v>
          </cell>
          <cell r="L23">
            <v>0</v>
          </cell>
          <cell r="M23">
            <v>1200</v>
          </cell>
          <cell r="S23">
            <v>231.4</v>
          </cell>
          <cell r="U23">
            <v>13.41400172860847</v>
          </cell>
          <cell r="V23">
            <v>6.4995678478824548</v>
          </cell>
          <cell r="Y23">
            <v>318.2</v>
          </cell>
          <cell r="Z23">
            <v>247.5</v>
          </cell>
          <cell r="AA23">
            <v>226.8</v>
          </cell>
          <cell r="AB23">
            <v>170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311</v>
          </cell>
          <cell r="D24">
            <v>2003</v>
          </cell>
          <cell r="E24">
            <v>883</v>
          </cell>
          <cell r="F24">
            <v>1253</v>
          </cell>
          <cell r="G24">
            <v>0.4</v>
          </cell>
          <cell r="H24" t="e">
            <v>#N/A</v>
          </cell>
          <cell r="I24">
            <v>1019</v>
          </cell>
          <cell r="J24">
            <v>-136</v>
          </cell>
          <cell r="K24">
            <v>200</v>
          </cell>
          <cell r="L24">
            <v>120</v>
          </cell>
          <cell r="M24">
            <v>200</v>
          </cell>
          <cell r="S24">
            <v>176.6</v>
          </cell>
          <cell r="U24">
            <v>10.039637599093998</v>
          </cell>
          <cell r="V24">
            <v>7.0951302378255949</v>
          </cell>
          <cell r="Y24">
            <v>226.6</v>
          </cell>
          <cell r="Z24">
            <v>153</v>
          </cell>
          <cell r="AA24">
            <v>208.4</v>
          </cell>
          <cell r="AB24">
            <v>67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326</v>
          </cell>
          <cell r="D25">
            <v>413</v>
          </cell>
          <cell r="E25">
            <v>415</v>
          </cell>
          <cell r="F25">
            <v>310</v>
          </cell>
          <cell r="G25">
            <v>0.09</v>
          </cell>
          <cell r="H25" t="e">
            <v>#N/A</v>
          </cell>
          <cell r="I25">
            <v>420</v>
          </cell>
          <cell r="J25">
            <v>-5</v>
          </cell>
          <cell r="K25">
            <v>80</v>
          </cell>
          <cell r="L25">
            <v>80</v>
          </cell>
          <cell r="M25">
            <v>120</v>
          </cell>
          <cell r="S25">
            <v>83</v>
          </cell>
          <cell r="T25">
            <v>160</v>
          </cell>
          <cell r="U25">
            <v>9.0361445783132535</v>
          </cell>
          <cell r="V25">
            <v>3.7349397590361444</v>
          </cell>
          <cell r="Y25">
            <v>99.2</v>
          </cell>
          <cell r="Z25">
            <v>89.75</v>
          </cell>
          <cell r="AA25">
            <v>77.400000000000006</v>
          </cell>
          <cell r="AB25">
            <v>97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573</v>
          </cell>
          <cell r="D26">
            <v>333</v>
          </cell>
          <cell r="E26">
            <v>474</v>
          </cell>
          <cell r="F26">
            <v>417</v>
          </cell>
          <cell r="G26">
            <v>0.09</v>
          </cell>
          <cell r="H26">
            <v>45</v>
          </cell>
          <cell r="I26">
            <v>483</v>
          </cell>
          <cell r="J26">
            <v>-9</v>
          </cell>
          <cell r="K26">
            <v>0</v>
          </cell>
          <cell r="L26">
            <v>0</v>
          </cell>
          <cell r="M26">
            <v>280</v>
          </cell>
          <cell r="S26">
            <v>94.8</v>
          </cell>
          <cell r="T26">
            <v>160</v>
          </cell>
          <cell r="U26">
            <v>9.0400843881856545</v>
          </cell>
          <cell r="V26">
            <v>4.3987341772151902</v>
          </cell>
          <cell r="Y26">
            <v>118.2</v>
          </cell>
          <cell r="Z26">
            <v>124.25</v>
          </cell>
          <cell r="AA26">
            <v>71.400000000000006</v>
          </cell>
          <cell r="AB26">
            <v>59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103</v>
          </cell>
          <cell r="D27">
            <v>82</v>
          </cell>
          <cell r="E27">
            <v>128</v>
          </cell>
          <cell r="F27">
            <v>53</v>
          </cell>
          <cell r="G27">
            <v>0.4</v>
          </cell>
          <cell r="H27">
            <v>60</v>
          </cell>
          <cell r="I27">
            <v>132</v>
          </cell>
          <cell r="J27">
            <v>-4</v>
          </cell>
          <cell r="K27">
            <v>40</v>
          </cell>
          <cell r="L27">
            <v>0</v>
          </cell>
          <cell r="M27">
            <v>80</v>
          </cell>
          <cell r="S27">
            <v>25.6</v>
          </cell>
          <cell r="T27">
            <v>80</v>
          </cell>
          <cell r="U27">
            <v>9.8828125</v>
          </cell>
          <cell r="V27">
            <v>2.0703125</v>
          </cell>
          <cell r="Y27">
            <v>20.399999999999999</v>
          </cell>
          <cell r="Z27">
            <v>19.5</v>
          </cell>
          <cell r="AA27">
            <v>17.8</v>
          </cell>
          <cell r="AB27">
            <v>20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280</v>
          </cell>
          <cell r="D28">
            <v>448</v>
          </cell>
          <cell r="E28">
            <v>365</v>
          </cell>
          <cell r="F28">
            <v>345</v>
          </cell>
          <cell r="G28">
            <v>0.4</v>
          </cell>
          <cell r="H28">
            <v>60</v>
          </cell>
          <cell r="I28">
            <v>383</v>
          </cell>
          <cell r="J28">
            <v>-18</v>
          </cell>
          <cell r="K28">
            <v>80</v>
          </cell>
          <cell r="L28">
            <v>40</v>
          </cell>
          <cell r="M28">
            <v>160</v>
          </cell>
          <cell r="S28">
            <v>73</v>
          </cell>
          <cell r="T28">
            <v>40</v>
          </cell>
          <cell r="U28">
            <v>9.1095890410958908</v>
          </cell>
          <cell r="V28">
            <v>4.7260273972602738</v>
          </cell>
          <cell r="Y28">
            <v>100</v>
          </cell>
          <cell r="Z28">
            <v>80.75</v>
          </cell>
          <cell r="AA28">
            <v>75.599999999999994</v>
          </cell>
          <cell r="AB28">
            <v>58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342</v>
          </cell>
          <cell r="D29">
            <v>419</v>
          </cell>
          <cell r="E29">
            <v>429</v>
          </cell>
          <cell r="F29">
            <v>316</v>
          </cell>
          <cell r="G29">
            <v>0.15</v>
          </cell>
          <cell r="H29" t="e">
            <v>#N/A</v>
          </cell>
          <cell r="I29">
            <v>436</v>
          </cell>
          <cell r="J29">
            <v>-7</v>
          </cell>
          <cell r="K29">
            <v>40</v>
          </cell>
          <cell r="L29">
            <v>80</v>
          </cell>
          <cell r="M29">
            <v>200</v>
          </cell>
          <cell r="S29">
            <v>85.8</v>
          </cell>
          <cell r="T29">
            <v>120</v>
          </cell>
          <cell r="U29">
            <v>8.8111888111888117</v>
          </cell>
          <cell r="V29">
            <v>3.6829836829836831</v>
          </cell>
          <cell r="Y29">
            <v>107.8</v>
          </cell>
          <cell r="Z29">
            <v>100.5</v>
          </cell>
          <cell r="AA29">
            <v>79</v>
          </cell>
          <cell r="AB29">
            <v>83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359.52199999999999</v>
          </cell>
          <cell r="D30">
            <v>1196.6679999999999</v>
          </cell>
          <cell r="E30">
            <v>558.84799999999996</v>
          </cell>
          <cell r="F30">
            <v>350.68400000000003</v>
          </cell>
          <cell r="G30">
            <v>1</v>
          </cell>
          <cell r="H30">
            <v>45</v>
          </cell>
          <cell r="I30">
            <v>535.1</v>
          </cell>
          <cell r="J30">
            <v>23.747999999999934</v>
          </cell>
          <cell r="K30">
            <v>90</v>
          </cell>
          <cell r="L30">
            <v>100</v>
          </cell>
          <cell r="M30">
            <v>330</v>
          </cell>
          <cell r="S30">
            <v>111.7696</v>
          </cell>
          <cell r="T30">
            <v>140</v>
          </cell>
          <cell r="U30">
            <v>9.0425661360513061</v>
          </cell>
          <cell r="V30">
            <v>3.1375615551992673</v>
          </cell>
          <cell r="Y30">
            <v>122.63640000000001</v>
          </cell>
          <cell r="Z30">
            <v>114.35875</v>
          </cell>
          <cell r="AA30">
            <v>101.0992</v>
          </cell>
          <cell r="AB30">
            <v>137.92099999999999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68</v>
          </cell>
          <cell r="D31">
            <v>86</v>
          </cell>
          <cell r="E31">
            <v>76</v>
          </cell>
          <cell r="F31">
            <v>73</v>
          </cell>
          <cell r="G31">
            <v>0.4</v>
          </cell>
          <cell r="H31">
            <v>60</v>
          </cell>
          <cell r="I31">
            <v>89</v>
          </cell>
          <cell r="J31">
            <v>-13</v>
          </cell>
          <cell r="K31">
            <v>0</v>
          </cell>
          <cell r="L31">
            <v>0</v>
          </cell>
          <cell r="M31">
            <v>40</v>
          </cell>
          <cell r="S31">
            <v>15.2</v>
          </cell>
          <cell r="T31">
            <v>40</v>
          </cell>
          <cell r="U31">
            <v>10.065789473684211</v>
          </cell>
          <cell r="V31">
            <v>4.802631578947369</v>
          </cell>
          <cell r="Y31">
            <v>15.4</v>
          </cell>
          <cell r="Z31">
            <v>15.5</v>
          </cell>
          <cell r="AA31">
            <v>13</v>
          </cell>
          <cell r="AB31">
            <v>18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1094</v>
          </cell>
          <cell r="D32">
            <v>2402</v>
          </cell>
          <cell r="E32">
            <v>1712</v>
          </cell>
          <cell r="F32">
            <v>1738</v>
          </cell>
          <cell r="G32">
            <v>0.4</v>
          </cell>
          <cell r="H32">
            <v>60</v>
          </cell>
          <cell r="I32">
            <v>1757</v>
          </cell>
          <cell r="J32">
            <v>-45</v>
          </cell>
          <cell r="K32">
            <v>400</v>
          </cell>
          <cell r="L32">
            <v>200</v>
          </cell>
          <cell r="M32">
            <v>800</v>
          </cell>
          <cell r="S32">
            <v>342.4</v>
          </cell>
          <cell r="U32">
            <v>9.1647196261682247</v>
          </cell>
          <cell r="V32">
            <v>5.0759345794392523</v>
          </cell>
          <cell r="Y32">
            <v>442.6</v>
          </cell>
          <cell r="Z32">
            <v>404.75</v>
          </cell>
          <cell r="AA32">
            <v>368.8</v>
          </cell>
          <cell r="AB32">
            <v>406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3604</v>
          </cell>
          <cell r="D33">
            <v>11619</v>
          </cell>
          <cell r="E33">
            <v>4778</v>
          </cell>
          <cell r="F33">
            <v>4098</v>
          </cell>
          <cell r="G33">
            <v>0.4</v>
          </cell>
          <cell r="H33">
            <v>60</v>
          </cell>
          <cell r="I33">
            <v>4822</v>
          </cell>
          <cell r="J33">
            <v>-44</v>
          </cell>
          <cell r="K33">
            <v>1600</v>
          </cell>
          <cell r="L33">
            <v>600</v>
          </cell>
          <cell r="M33">
            <v>2600</v>
          </cell>
          <cell r="S33">
            <v>955.6</v>
          </cell>
          <cell r="T33">
            <v>600</v>
          </cell>
          <cell r="U33">
            <v>9.9393051485977395</v>
          </cell>
          <cell r="V33">
            <v>4.2884051904562579</v>
          </cell>
          <cell r="Y33">
            <v>1277.5999999999999</v>
          </cell>
          <cell r="Z33">
            <v>1122</v>
          </cell>
          <cell r="AA33">
            <v>962.6</v>
          </cell>
          <cell r="AB33">
            <v>608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377</v>
          </cell>
          <cell r="D34">
            <v>368</v>
          </cell>
          <cell r="E34">
            <v>341</v>
          </cell>
          <cell r="F34">
            <v>396</v>
          </cell>
          <cell r="G34">
            <v>0.5</v>
          </cell>
          <cell r="H34" t="e">
            <v>#N/A</v>
          </cell>
          <cell r="I34">
            <v>349</v>
          </cell>
          <cell r="J34">
            <v>-8</v>
          </cell>
          <cell r="K34">
            <v>40</v>
          </cell>
          <cell r="L34">
            <v>80</v>
          </cell>
          <cell r="M34">
            <v>40</v>
          </cell>
          <cell r="S34">
            <v>68.2</v>
          </cell>
          <cell r="T34">
            <v>80</v>
          </cell>
          <cell r="U34">
            <v>9.3255131964809372</v>
          </cell>
          <cell r="V34">
            <v>5.806451612903226</v>
          </cell>
          <cell r="Y34">
            <v>78.400000000000006</v>
          </cell>
          <cell r="Z34">
            <v>94.75</v>
          </cell>
          <cell r="AA34">
            <v>74.400000000000006</v>
          </cell>
          <cell r="AB34">
            <v>77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1373</v>
          </cell>
          <cell r="D35">
            <v>4666</v>
          </cell>
          <cell r="E35">
            <v>1921</v>
          </cell>
          <cell r="F35">
            <v>1227</v>
          </cell>
          <cell r="G35">
            <v>0.4</v>
          </cell>
          <cell r="H35">
            <v>60</v>
          </cell>
          <cell r="I35">
            <v>1934</v>
          </cell>
          <cell r="J35">
            <v>-13</v>
          </cell>
          <cell r="K35">
            <v>400</v>
          </cell>
          <cell r="L35">
            <v>200</v>
          </cell>
          <cell r="M35">
            <v>1200</v>
          </cell>
          <cell r="S35">
            <v>384.2</v>
          </cell>
          <cell r="T35">
            <v>600</v>
          </cell>
          <cell r="U35">
            <v>9.4403956272774607</v>
          </cell>
          <cell r="V35">
            <v>3.1936491410723584</v>
          </cell>
          <cell r="Y35">
            <v>542.79999999999995</v>
          </cell>
          <cell r="Z35">
            <v>397</v>
          </cell>
          <cell r="AA35">
            <v>333.2</v>
          </cell>
          <cell r="AB35">
            <v>333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4402</v>
          </cell>
          <cell r="D36">
            <v>3890</v>
          </cell>
          <cell r="E36">
            <v>4056</v>
          </cell>
          <cell r="F36">
            <v>4169</v>
          </cell>
          <cell r="G36">
            <v>0.4</v>
          </cell>
          <cell r="H36">
            <v>60</v>
          </cell>
          <cell r="I36">
            <v>4094</v>
          </cell>
          <cell r="J36">
            <v>-38</v>
          </cell>
          <cell r="K36">
            <v>1400</v>
          </cell>
          <cell r="L36">
            <v>600</v>
          </cell>
          <cell r="M36">
            <v>1400</v>
          </cell>
          <cell r="S36">
            <v>811.2</v>
          </cell>
          <cell r="T36">
            <v>600</v>
          </cell>
          <cell r="U36">
            <v>10.070266272189349</v>
          </cell>
          <cell r="V36">
            <v>5.1392998027613412</v>
          </cell>
          <cell r="Y36">
            <v>1478</v>
          </cell>
          <cell r="Z36">
            <v>1189.25</v>
          </cell>
          <cell r="AA36">
            <v>908.4</v>
          </cell>
          <cell r="AB36">
            <v>606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265</v>
          </cell>
          <cell r="D37">
            <v>94</v>
          </cell>
          <cell r="E37">
            <v>209</v>
          </cell>
          <cell r="F37">
            <v>141</v>
          </cell>
          <cell r="G37">
            <v>0.1</v>
          </cell>
          <cell r="H37" t="e">
            <v>#N/A</v>
          </cell>
          <cell r="I37">
            <v>208</v>
          </cell>
          <cell r="J37">
            <v>1</v>
          </cell>
          <cell r="K37">
            <v>40</v>
          </cell>
          <cell r="L37">
            <v>40</v>
          </cell>
          <cell r="M37">
            <v>160</v>
          </cell>
          <cell r="S37">
            <v>41.8</v>
          </cell>
          <cell r="U37">
            <v>9.114832535885169</v>
          </cell>
          <cell r="V37">
            <v>3.3732057416267947</v>
          </cell>
          <cell r="Y37">
            <v>67.2</v>
          </cell>
          <cell r="Z37">
            <v>35.75</v>
          </cell>
          <cell r="AA37">
            <v>38</v>
          </cell>
          <cell r="AB37">
            <v>48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1634</v>
          </cell>
          <cell r="D38">
            <v>1604</v>
          </cell>
          <cell r="E38">
            <v>1755</v>
          </cell>
          <cell r="F38">
            <v>1428</v>
          </cell>
          <cell r="G38">
            <v>0.1</v>
          </cell>
          <cell r="H38">
            <v>60</v>
          </cell>
          <cell r="I38">
            <v>1778</v>
          </cell>
          <cell r="J38">
            <v>-23</v>
          </cell>
          <cell r="K38">
            <v>420</v>
          </cell>
          <cell r="L38">
            <v>280</v>
          </cell>
          <cell r="M38">
            <v>700</v>
          </cell>
          <cell r="S38">
            <v>351</v>
          </cell>
          <cell r="T38">
            <v>420</v>
          </cell>
          <cell r="U38">
            <v>9.2535612535612533</v>
          </cell>
          <cell r="V38">
            <v>4.0683760683760681</v>
          </cell>
          <cell r="Y38">
            <v>519.20000000000005</v>
          </cell>
          <cell r="Z38">
            <v>450.5</v>
          </cell>
          <cell r="AA38">
            <v>355.4</v>
          </cell>
          <cell r="AB38">
            <v>364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1475</v>
          </cell>
          <cell r="D39">
            <v>1448</v>
          </cell>
          <cell r="E39">
            <v>1667</v>
          </cell>
          <cell r="F39">
            <v>1222</v>
          </cell>
          <cell r="G39">
            <v>0.1</v>
          </cell>
          <cell r="H39">
            <v>60</v>
          </cell>
          <cell r="I39">
            <v>1689</v>
          </cell>
          <cell r="J39">
            <v>-22</v>
          </cell>
          <cell r="K39">
            <v>280</v>
          </cell>
          <cell r="L39">
            <v>280</v>
          </cell>
          <cell r="M39">
            <v>700</v>
          </cell>
          <cell r="S39">
            <v>333.4</v>
          </cell>
          <cell r="T39">
            <v>560</v>
          </cell>
          <cell r="U39">
            <v>9.1241751649670064</v>
          </cell>
          <cell r="V39">
            <v>3.6652669466106782</v>
          </cell>
          <cell r="Y39">
            <v>483.6</v>
          </cell>
          <cell r="Z39">
            <v>434</v>
          </cell>
          <cell r="AA39">
            <v>313.8</v>
          </cell>
          <cell r="AB39">
            <v>370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663</v>
          </cell>
          <cell r="D40">
            <v>609</v>
          </cell>
          <cell r="E40">
            <v>718</v>
          </cell>
          <cell r="F40">
            <v>530</v>
          </cell>
          <cell r="G40">
            <v>0.1</v>
          </cell>
          <cell r="H40" t="e">
            <v>#N/A</v>
          </cell>
          <cell r="I40">
            <v>732</v>
          </cell>
          <cell r="J40">
            <v>-14</v>
          </cell>
          <cell r="K40">
            <v>160</v>
          </cell>
          <cell r="L40">
            <v>120</v>
          </cell>
          <cell r="M40">
            <v>320</v>
          </cell>
          <cell r="S40">
            <v>143.6</v>
          </cell>
          <cell r="T40">
            <v>160</v>
          </cell>
          <cell r="U40">
            <v>8.9832869080779947</v>
          </cell>
          <cell r="V40">
            <v>3.6908077994428972</v>
          </cell>
          <cell r="Y40">
            <v>183.4</v>
          </cell>
          <cell r="Z40">
            <v>206.5</v>
          </cell>
          <cell r="AA40">
            <v>144.80000000000001</v>
          </cell>
          <cell r="AB40">
            <v>148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13</v>
          </cell>
          <cell r="D41">
            <v>70.935000000000002</v>
          </cell>
          <cell r="E41">
            <v>44.2</v>
          </cell>
          <cell r="F41">
            <v>32.619999999999997</v>
          </cell>
          <cell r="G41">
            <v>1</v>
          </cell>
          <cell r="H41">
            <v>45</v>
          </cell>
          <cell r="I41">
            <v>45.2</v>
          </cell>
          <cell r="J41">
            <v>-1</v>
          </cell>
          <cell r="K41">
            <v>10</v>
          </cell>
          <cell r="L41">
            <v>10</v>
          </cell>
          <cell r="M41">
            <v>30</v>
          </cell>
          <cell r="S41">
            <v>8.84</v>
          </cell>
          <cell r="U41">
            <v>9.3461538461538467</v>
          </cell>
          <cell r="V41">
            <v>3.690045248868778</v>
          </cell>
          <cell r="Y41">
            <v>5.5195999999999996</v>
          </cell>
          <cell r="Z41">
            <v>9.8315000000000001</v>
          </cell>
          <cell r="AA41">
            <v>9.0632000000000001</v>
          </cell>
          <cell r="AB41">
            <v>2.6949999999999998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385</v>
          </cell>
          <cell r="D42">
            <v>99</v>
          </cell>
          <cell r="E42">
            <v>234</v>
          </cell>
          <cell r="F42">
            <v>240</v>
          </cell>
          <cell r="G42">
            <v>0.3</v>
          </cell>
          <cell r="H42">
            <v>45</v>
          </cell>
          <cell r="I42">
            <v>242</v>
          </cell>
          <cell r="J42">
            <v>-8</v>
          </cell>
          <cell r="K42">
            <v>60</v>
          </cell>
          <cell r="L42">
            <v>60</v>
          </cell>
          <cell r="M42">
            <v>0</v>
          </cell>
          <cell r="S42">
            <v>46.8</v>
          </cell>
          <cell r="T42">
            <v>90</v>
          </cell>
          <cell r="U42">
            <v>9.6153846153846168</v>
          </cell>
          <cell r="V42">
            <v>5.1282051282051286</v>
          </cell>
          <cell r="Y42">
            <v>128.19999999999999</v>
          </cell>
          <cell r="Z42">
            <v>67.5</v>
          </cell>
          <cell r="AA42">
            <v>54.2</v>
          </cell>
          <cell r="AB42">
            <v>53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320.61399999999998</v>
          </cell>
          <cell r="D43">
            <v>620.71500000000003</v>
          </cell>
          <cell r="E43">
            <v>443.53300000000002</v>
          </cell>
          <cell r="F43">
            <v>483.12900000000002</v>
          </cell>
          <cell r="G43">
            <v>1</v>
          </cell>
          <cell r="H43">
            <v>45</v>
          </cell>
          <cell r="I43">
            <v>449.6</v>
          </cell>
          <cell r="J43">
            <v>-6.0670000000000073</v>
          </cell>
          <cell r="K43">
            <v>80</v>
          </cell>
          <cell r="L43">
            <v>100</v>
          </cell>
          <cell r="M43">
            <v>80</v>
          </cell>
          <cell r="S43">
            <v>88.706600000000009</v>
          </cell>
          <cell r="T43">
            <v>80</v>
          </cell>
          <cell r="U43">
            <v>9.2792306322190221</v>
          </cell>
          <cell r="V43">
            <v>5.4463703940856707</v>
          </cell>
          <cell r="Y43">
            <v>102.1356</v>
          </cell>
          <cell r="Z43">
            <v>107.02475</v>
          </cell>
          <cell r="AA43">
            <v>98.110399999999998</v>
          </cell>
          <cell r="AB43">
            <v>98.677000000000007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9</v>
          </cell>
          <cell r="D44">
            <v>66</v>
          </cell>
          <cell r="E44">
            <v>11</v>
          </cell>
          <cell r="F44">
            <v>61</v>
          </cell>
          <cell r="G44">
            <v>0.4</v>
          </cell>
          <cell r="H44" t="e">
            <v>#N/A</v>
          </cell>
          <cell r="I44">
            <v>24</v>
          </cell>
          <cell r="J44">
            <v>-13</v>
          </cell>
          <cell r="K44">
            <v>0</v>
          </cell>
          <cell r="L44">
            <v>0</v>
          </cell>
          <cell r="M44">
            <v>0</v>
          </cell>
          <cell r="S44">
            <v>2.2000000000000002</v>
          </cell>
          <cell r="U44">
            <v>27.727272727272727</v>
          </cell>
          <cell r="V44">
            <v>27.727272727272727</v>
          </cell>
          <cell r="Y44">
            <v>2.8</v>
          </cell>
          <cell r="Z44">
            <v>4.5</v>
          </cell>
          <cell r="AA44">
            <v>7.4</v>
          </cell>
          <cell r="AB44">
            <v>3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131</v>
          </cell>
          <cell r="D45">
            <v>130</v>
          </cell>
          <cell r="E45">
            <v>137</v>
          </cell>
          <cell r="F45">
            <v>120</v>
          </cell>
          <cell r="G45">
            <v>0.09</v>
          </cell>
          <cell r="H45">
            <v>45</v>
          </cell>
          <cell r="I45">
            <v>141</v>
          </cell>
          <cell r="J45">
            <v>-4</v>
          </cell>
          <cell r="K45">
            <v>40</v>
          </cell>
          <cell r="L45">
            <v>40</v>
          </cell>
          <cell r="M45">
            <v>40</v>
          </cell>
          <cell r="S45">
            <v>27.4</v>
          </cell>
          <cell r="U45">
            <v>8.7591240875912408</v>
          </cell>
          <cell r="V45">
            <v>4.3795620437956204</v>
          </cell>
          <cell r="Y45">
            <v>53.8</v>
          </cell>
          <cell r="Z45">
            <v>37</v>
          </cell>
          <cell r="AA45">
            <v>27.8</v>
          </cell>
          <cell r="AB45">
            <v>15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22</v>
          </cell>
          <cell r="D46">
            <v>133</v>
          </cell>
          <cell r="E46">
            <v>36</v>
          </cell>
          <cell r="F46">
            <v>83</v>
          </cell>
          <cell r="G46">
            <v>0.4</v>
          </cell>
          <cell r="H46" t="e">
            <v>#N/A</v>
          </cell>
          <cell r="I46">
            <v>49</v>
          </cell>
          <cell r="J46">
            <v>-13</v>
          </cell>
          <cell r="K46">
            <v>0</v>
          </cell>
          <cell r="L46">
            <v>10</v>
          </cell>
          <cell r="M46">
            <v>0</v>
          </cell>
          <cell r="S46">
            <v>7.2</v>
          </cell>
          <cell r="U46">
            <v>12.916666666666666</v>
          </cell>
          <cell r="V46">
            <v>11.527777777777777</v>
          </cell>
          <cell r="Y46">
            <v>12.4</v>
          </cell>
          <cell r="Z46">
            <v>6.25</v>
          </cell>
          <cell r="AA46">
            <v>12.4</v>
          </cell>
          <cell r="AB46">
            <v>12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1119</v>
          </cell>
          <cell r="D47">
            <v>2356</v>
          </cell>
          <cell r="E47">
            <v>1622</v>
          </cell>
          <cell r="F47">
            <v>1899</v>
          </cell>
          <cell r="G47">
            <v>0.3</v>
          </cell>
          <cell r="H47" t="e">
            <v>#N/A</v>
          </cell>
          <cell r="I47">
            <v>1565</v>
          </cell>
          <cell r="J47">
            <v>57</v>
          </cell>
          <cell r="K47">
            <v>400</v>
          </cell>
          <cell r="L47">
            <v>280</v>
          </cell>
          <cell r="M47">
            <v>320</v>
          </cell>
          <cell r="S47">
            <v>324.39999999999998</v>
          </cell>
          <cell r="T47">
            <v>320</v>
          </cell>
          <cell r="U47">
            <v>9.9229346485819985</v>
          </cell>
          <cell r="V47">
            <v>5.8538840937114678</v>
          </cell>
          <cell r="Y47">
            <v>346.4</v>
          </cell>
          <cell r="Z47">
            <v>84.25</v>
          </cell>
          <cell r="AA47">
            <v>314.2</v>
          </cell>
          <cell r="AB47">
            <v>195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2512</v>
          </cell>
          <cell r="D48">
            <v>6929</v>
          </cell>
          <cell r="E48">
            <v>4588</v>
          </cell>
          <cell r="F48">
            <v>4739</v>
          </cell>
          <cell r="G48">
            <v>0.35</v>
          </cell>
          <cell r="H48">
            <v>45</v>
          </cell>
          <cell r="I48">
            <v>4666</v>
          </cell>
          <cell r="J48">
            <v>-78</v>
          </cell>
          <cell r="K48">
            <v>1000</v>
          </cell>
          <cell r="L48">
            <v>1000</v>
          </cell>
          <cell r="M48">
            <v>1000</v>
          </cell>
          <cell r="S48">
            <v>917.6</v>
          </cell>
          <cell r="T48">
            <v>1000</v>
          </cell>
          <cell r="U48">
            <v>9.5237576285963375</v>
          </cell>
          <cell r="V48">
            <v>5.1645597210113339</v>
          </cell>
          <cell r="Y48">
            <v>1247.2</v>
          </cell>
          <cell r="Z48">
            <v>1017.25</v>
          </cell>
          <cell r="AA48">
            <v>1008</v>
          </cell>
          <cell r="AB48">
            <v>758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2111</v>
          </cell>
          <cell r="D49">
            <v>2216</v>
          </cell>
          <cell r="E49">
            <v>2416</v>
          </cell>
          <cell r="F49">
            <v>1857</v>
          </cell>
          <cell r="G49">
            <v>0.41</v>
          </cell>
          <cell r="H49">
            <v>45</v>
          </cell>
          <cell r="I49">
            <v>2421</v>
          </cell>
          <cell r="J49">
            <v>-5</v>
          </cell>
          <cell r="K49">
            <v>480</v>
          </cell>
          <cell r="L49">
            <v>240</v>
          </cell>
          <cell r="M49">
            <v>1400</v>
          </cell>
          <cell r="S49">
            <v>483.2</v>
          </cell>
          <cell r="T49">
            <v>480</v>
          </cell>
          <cell r="U49">
            <v>9.2239238410596034</v>
          </cell>
          <cell r="V49">
            <v>3.8431291390728477</v>
          </cell>
          <cell r="Y49">
            <v>681.4</v>
          </cell>
          <cell r="Z49">
            <v>610</v>
          </cell>
          <cell r="AA49">
            <v>451.2</v>
          </cell>
          <cell r="AB49">
            <v>340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473</v>
          </cell>
          <cell r="D50">
            <v>511</v>
          </cell>
          <cell r="E50">
            <v>633</v>
          </cell>
          <cell r="F50">
            <v>337</v>
          </cell>
          <cell r="G50">
            <v>0.41</v>
          </cell>
          <cell r="H50" t="e">
            <v>#N/A</v>
          </cell>
          <cell r="I50">
            <v>644</v>
          </cell>
          <cell r="J50">
            <v>-11</v>
          </cell>
          <cell r="K50">
            <v>0</v>
          </cell>
          <cell r="L50">
            <v>120</v>
          </cell>
          <cell r="M50">
            <v>360</v>
          </cell>
          <cell r="S50">
            <v>126.6</v>
          </cell>
          <cell r="T50">
            <v>320</v>
          </cell>
          <cell r="U50">
            <v>8.9810426540284372</v>
          </cell>
          <cell r="V50">
            <v>2.6619273301737758</v>
          </cell>
          <cell r="Y50">
            <v>119.8</v>
          </cell>
          <cell r="Z50">
            <v>145</v>
          </cell>
          <cell r="AA50">
            <v>99.8</v>
          </cell>
          <cell r="AB50">
            <v>173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56</v>
          </cell>
          <cell r="D51">
            <v>5</v>
          </cell>
          <cell r="E51">
            <v>37</v>
          </cell>
          <cell r="F51">
            <v>18</v>
          </cell>
          <cell r="G51">
            <v>0</v>
          </cell>
          <cell r="H51" t="e">
            <v>#N/A</v>
          </cell>
          <cell r="I51">
            <v>42</v>
          </cell>
          <cell r="J51">
            <v>-5</v>
          </cell>
          <cell r="K51">
            <v>0</v>
          </cell>
          <cell r="L51">
            <v>0</v>
          </cell>
          <cell r="M51">
            <v>0</v>
          </cell>
          <cell r="S51">
            <v>7.4</v>
          </cell>
          <cell r="U51">
            <v>2.4324324324324325</v>
          </cell>
          <cell r="V51">
            <v>2.4324324324324325</v>
          </cell>
          <cell r="Y51">
            <v>13.8</v>
          </cell>
          <cell r="Z51">
            <v>8.5</v>
          </cell>
          <cell r="AA51">
            <v>4.8</v>
          </cell>
          <cell r="AB51">
            <v>10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398</v>
          </cell>
          <cell r="D52">
            <v>557</v>
          </cell>
          <cell r="E52">
            <v>553</v>
          </cell>
          <cell r="F52">
            <v>392</v>
          </cell>
          <cell r="G52">
            <v>0.36</v>
          </cell>
          <cell r="H52" t="e">
            <v>#N/A</v>
          </cell>
          <cell r="I52">
            <v>547</v>
          </cell>
          <cell r="J52">
            <v>6</v>
          </cell>
          <cell r="K52">
            <v>120</v>
          </cell>
          <cell r="L52">
            <v>90</v>
          </cell>
          <cell r="M52">
            <v>240</v>
          </cell>
          <cell r="S52">
            <v>110.6</v>
          </cell>
          <cell r="T52">
            <v>150</v>
          </cell>
          <cell r="U52">
            <v>8.9692585895117549</v>
          </cell>
          <cell r="V52">
            <v>3.5443037974683547</v>
          </cell>
          <cell r="Y52">
            <v>126.4</v>
          </cell>
          <cell r="Z52">
            <v>126.25</v>
          </cell>
          <cell r="AA52">
            <v>104.6</v>
          </cell>
          <cell r="AB52">
            <v>108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138</v>
          </cell>
          <cell r="D53">
            <v>245</v>
          </cell>
          <cell r="E53">
            <v>225</v>
          </cell>
          <cell r="F53">
            <v>154</v>
          </cell>
          <cell r="G53">
            <v>0.33</v>
          </cell>
          <cell r="H53" t="e">
            <v>#N/A</v>
          </cell>
          <cell r="I53">
            <v>234</v>
          </cell>
          <cell r="J53">
            <v>-9</v>
          </cell>
          <cell r="K53">
            <v>40</v>
          </cell>
          <cell r="L53">
            <v>40</v>
          </cell>
          <cell r="M53">
            <v>120</v>
          </cell>
          <cell r="S53">
            <v>45</v>
          </cell>
          <cell r="T53">
            <v>40</v>
          </cell>
          <cell r="U53">
            <v>8.7555555555555564</v>
          </cell>
          <cell r="V53">
            <v>3.4222222222222221</v>
          </cell>
          <cell r="Y53">
            <v>54.8</v>
          </cell>
          <cell r="Z53">
            <v>47</v>
          </cell>
          <cell r="AA53">
            <v>43.8</v>
          </cell>
          <cell r="AB53">
            <v>38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222</v>
          </cell>
          <cell r="D54">
            <v>214</v>
          </cell>
          <cell r="E54">
            <v>235</v>
          </cell>
          <cell r="F54">
            <v>191</v>
          </cell>
          <cell r="G54">
            <v>0.33</v>
          </cell>
          <cell r="H54" t="e">
            <v>#N/A</v>
          </cell>
          <cell r="I54">
            <v>241</v>
          </cell>
          <cell r="J54">
            <v>-6</v>
          </cell>
          <cell r="K54">
            <v>40</v>
          </cell>
          <cell r="L54">
            <v>40</v>
          </cell>
          <cell r="M54">
            <v>80</v>
          </cell>
          <cell r="S54">
            <v>47</v>
          </cell>
          <cell r="T54">
            <v>80</v>
          </cell>
          <cell r="U54">
            <v>9.1702127659574462</v>
          </cell>
          <cell r="V54">
            <v>4.0638297872340425</v>
          </cell>
          <cell r="Y54">
            <v>55</v>
          </cell>
          <cell r="Z54">
            <v>55.25</v>
          </cell>
          <cell r="AA54">
            <v>43</v>
          </cell>
          <cell r="AB54">
            <v>47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304</v>
          </cell>
          <cell r="D55">
            <v>495</v>
          </cell>
          <cell r="E55">
            <v>391</v>
          </cell>
          <cell r="F55">
            <v>390</v>
          </cell>
          <cell r="G55">
            <v>0.33</v>
          </cell>
          <cell r="H55" t="e">
            <v>#N/A</v>
          </cell>
          <cell r="I55">
            <v>409</v>
          </cell>
          <cell r="J55">
            <v>-18</v>
          </cell>
          <cell r="K55">
            <v>40</v>
          </cell>
          <cell r="L55">
            <v>80</v>
          </cell>
          <cell r="M55">
            <v>80</v>
          </cell>
          <cell r="S55">
            <v>78.2</v>
          </cell>
          <cell r="T55">
            <v>120</v>
          </cell>
          <cell r="U55">
            <v>9.0792838874680299</v>
          </cell>
          <cell r="V55">
            <v>4.9872122762148337</v>
          </cell>
          <cell r="Y55">
            <v>111</v>
          </cell>
          <cell r="Z55">
            <v>90.75</v>
          </cell>
          <cell r="AA55">
            <v>80.2</v>
          </cell>
          <cell r="AB55">
            <v>82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449.83600000000001</v>
          </cell>
          <cell r="D56">
            <v>1590.752</v>
          </cell>
          <cell r="E56">
            <v>912</v>
          </cell>
          <cell r="F56">
            <v>877</v>
          </cell>
          <cell r="G56">
            <v>1</v>
          </cell>
          <cell r="H56" t="e">
            <v>#N/A</v>
          </cell>
          <cell r="I56">
            <v>847.1</v>
          </cell>
          <cell r="J56">
            <v>64.899999999999977</v>
          </cell>
          <cell r="K56">
            <v>170</v>
          </cell>
          <cell r="L56">
            <v>180</v>
          </cell>
          <cell r="M56">
            <v>50</v>
          </cell>
          <cell r="S56">
            <v>182.4</v>
          </cell>
          <cell r="T56">
            <v>350</v>
          </cell>
          <cell r="U56">
            <v>8.9199561403508767</v>
          </cell>
          <cell r="V56">
            <v>4.8081140350877192</v>
          </cell>
          <cell r="Y56">
            <v>175.6</v>
          </cell>
          <cell r="Z56">
            <v>177</v>
          </cell>
          <cell r="AA56">
            <v>184.2</v>
          </cell>
          <cell r="AB56">
            <v>108.78100000000001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886</v>
          </cell>
          <cell r="D57">
            <v>1323</v>
          </cell>
          <cell r="E57">
            <v>1174</v>
          </cell>
          <cell r="F57">
            <v>990</v>
          </cell>
          <cell r="G57">
            <v>0.4</v>
          </cell>
          <cell r="H57" t="e">
            <v>#N/A</v>
          </cell>
          <cell r="I57">
            <v>1160</v>
          </cell>
          <cell r="J57">
            <v>14</v>
          </cell>
          <cell r="K57">
            <v>120</v>
          </cell>
          <cell r="L57">
            <v>240</v>
          </cell>
          <cell r="M57">
            <v>720</v>
          </cell>
          <cell r="S57">
            <v>234.8</v>
          </cell>
          <cell r="T57">
            <v>120</v>
          </cell>
          <cell r="U57">
            <v>9.3270868824531519</v>
          </cell>
          <cell r="V57">
            <v>4.2163543441226574</v>
          </cell>
          <cell r="Y57">
            <v>258</v>
          </cell>
          <cell r="Z57">
            <v>265.75</v>
          </cell>
          <cell r="AA57">
            <v>221.8</v>
          </cell>
          <cell r="AB57">
            <v>121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27</v>
          </cell>
          <cell r="D58">
            <v>90</v>
          </cell>
          <cell r="E58">
            <v>45</v>
          </cell>
          <cell r="F58">
            <v>66</v>
          </cell>
          <cell r="G58">
            <v>0.3</v>
          </cell>
          <cell r="H58" t="e">
            <v>#N/A</v>
          </cell>
          <cell r="I58">
            <v>61</v>
          </cell>
          <cell r="J58">
            <v>-16</v>
          </cell>
          <cell r="K58">
            <v>0</v>
          </cell>
          <cell r="L58">
            <v>40</v>
          </cell>
          <cell r="M58">
            <v>0</v>
          </cell>
          <cell r="S58">
            <v>9</v>
          </cell>
          <cell r="U58">
            <v>11.777777777777779</v>
          </cell>
          <cell r="V58">
            <v>7.333333333333333</v>
          </cell>
          <cell r="Y58">
            <v>15.2</v>
          </cell>
          <cell r="Z58">
            <v>7.75</v>
          </cell>
          <cell r="AA58">
            <v>12.6</v>
          </cell>
          <cell r="AB58">
            <v>5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156.744</v>
          </cell>
          <cell r="D59">
            <v>138.51599999999999</v>
          </cell>
          <cell r="E59">
            <v>173.30699999999999</v>
          </cell>
          <cell r="F59">
            <v>114.051</v>
          </cell>
          <cell r="G59">
            <v>1</v>
          </cell>
          <cell r="H59" t="e">
            <v>#N/A</v>
          </cell>
          <cell r="I59">
            <v>182.5</v>
          </cell>
          <cell r="J59">
            <v>-9.1930000000000121</v>
          </cell>
          <cell r="K59">
            <v>0</v>
          </cell>
          <cell r="L59">
            <v>50</v>
          </cell>
          <cell r="M59">
            <v>150</v>
          </cell>
          <cell r="S59">
            <v>34.6614</v>
          </cell>
          <cell r="T59">
            <v>20</v>
          </cell>
          <cell r="U59">
            <v>9.6375507048186169</v>
          </cell>
          <cell r="V59">
            <v>3.2904325849504059</v>
          </cell>
          <cell r="Y59">
            <v>53.105399999999996</v>
          </cell>
          <cell r="Z59">
            <v>39.198250000000002</v>
          </cell>
          <cell r="AA59">
            <v>29.861599999999999</v>
          </cell>
          <cell r="AB59">
            <v>23.408000000000001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186.49</v>
          </cell>
          <cell r="D60">
            <v>189.99199999999999</v>
          </cell>
          <cell r="E60">
            <v>153.535</v>
          </cell>
          <cell r="F60">
            <v>212.33699999999999</v>
          </cell>
          <cell r="G60">
            <v>1</v>
          </cell>
          <cell r="H60" t="e">
            <v>#N/A</v>
          </cell>
          <cell r="I60">
            <v>159.1</v>
          </cell>
          <cell r="J60">
            <v>-5.5649999999999977</v>
          </cell>
          <cell r="K60">
            <v>0</v>
          </cell>
          <cell r="L60">
            <v>30</v>
          </cell>
          <cell r="M60">
            <v>20</v>
          </cell>
          <cell r="S60">
            <v>30.707000000000001</v>
          </cell>
          <cell r="T60">
            <v>30</v>
          </cell>
          <cell r="U60">
            <v>9.5202071188979698</v>
          </cell>
          <cell r="V60">
            <v>6.9149379620282012</v>
          </cell>
          <cell r="Y60">
            <v>43.935600000000001</v>
          </cell>
          <cell r="Z60">
            <v>46.508749999999999</v>
          </cell>
          <cell r="AA60">
            <v>32.533999999999999</v>
          </cell>
          <cell r="AB60">
            <v>13.545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9.1880000000000006</v>
          </cell>
          <cell r="E61">
            <v>0</v>
          </cell>
          <cell r="F61">
            <v>9.1880000000000006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0</v>
          </cell>
          <cell r="Z61">
            <v>0</v>
          </cell>
          <cell r="AA61">
            <v>0.53380000000000005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138</v>
          </cell>
          <cell r="D62">
            <v>318</v>
          </cell>
          <cell r="E62">
            <v>195</v>
          </cell>
          <cell r="F62">
            <v>249</v>
          </cell>
          <cell r="G62">
            <v>0.33</v>
          </cell>
          <cell r="H62">
            <v>30</v>
          </cell>
          <cell r="I62">
            <v>207</v>
          </cell>
          <cell r="J62">
            <v>-12</v>
          </cell>
          <cell r="K62">
            <v>30</v>
          </cell>
          <cell r="L62">
            <v>30</v>
          </cell>
          <cell r="M62">
            <v>30</v>
          </cell>
          <cell r="S62">
            <v>39</v>
          </cell>
          <cell r="U62">
            <v>8.6923076923076916</v>
          </cell>
          <cell r="V62">
            <v>6.384615384615385</v>
          </cell>
          <cell r="Y62">
            <v>54</v>
          </cell>
          <cell r="Z62">
            <v>58.25</v>
          </cell>
          <cell r="AA62">
            <v>49.6</v>
          </cell>
          <cell r="AB62">
            <v>46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165.946</v>
          </cell>
          <cell r="D63">
            <v>258.52499999999998</v>
          </cell>
          <cell r="E63">
            <v>199.13200000000001</v>
          </cell>
          <cell r="F63">
            <v>219.161</v>
          </cell>
          <cell r="G63">
            <v>1</v>
          </cell>
          <cell r="H63" t="e">
            <v>#N/A</v>
          </cell>
          <cell r="I63">
            <v>201.2</v>
          </cell>
          <cell r="J63">
            <v>-2.0679999999999836</v>
          </cell>
          <cell r="K63">
            <v>40</v>
          </cell>
          <cell r="L63">
            <v>50</v>
          </cell>
          <cell r="M63">
            <v>30</v>
          </cell>
          <cell r="S63">
            <v>39.8264</v>
          </cell>
          <cell r="T63">
            <v>30</v>
          </cell>
          <cell r="U63">
            <v>9.2692535604523627</v>
          </cell>
          <cell r="V63">
            <v>5.5029076190667494</v>
          </cell>
          <cell r="Y63">
            <v>50.191600000000001</v>
          </cell>
          <cell r="Z63">
            <v>54.152000000000001</v>
          </cell>
          <cell r="AA63">
            <v>45.509599999999999</v>
          </cell>
          <cell r="AB63">
            <v>46.326999999999998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32.411000000000001</v>
          </cell>
          <cell r="D64">
            <v>386.94900000000001</v>
          </cell>
          <cell r="E64">
            <v>164.02500000000001</v>
          </cell>
          <cell r="F64">
            <v>133.917</v>
          </cell>
          <cell r="G64">
            <v>1</v>
          </cell>
          <cell r="H64" t="e">
            <v>#N/A</v>
          </cell>
          <cell r="I64">
            <v>160.80000000000001</v>
          </cell>
          <cell r="J64">
            <v>3.2249999999999943</v>
          </cell>
          <cell r="K64">
            <v>30</v>
          </cell>
          <cell r="L64">
            <v>30</v>
          </cell>
          <cell r="M64">
            <v>120</v>
          </cell>
          <cell r="S64">
            <v>32.805</v>
          </cell>
          <cell r="U64">
            <v>9.5691815272062204</v>
          </cell>
          <cell r="V64">
            <v>4.0822130772748055</v>
          </cell>
          <cell r="Y64">
            <v>32.464600000000004</v>
          </cell>
          <cell r="Z64">
            <v>29.9435</v>
          </cell>
          <cell r="AA64">
            <v>34.505200000000002</v>
          </cell>
          <cell r="AB64">
            <v>14.016999999999999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97</v>
          </cell>
          <cell r="D65">
            <v>82</v>
          </cell>
          <cell r="E65">
            <v>125</v>
          </cell>
          <cell r="F65">
            <v>50</v>
          </cell>
          <cell r="G65">
            <v>0.27</v>
          </cell>
          <cell r="H65" t="e">
            <v>#N/A</v>
          </cell>
          <cell r="I65">
            <v>130</v>
          </cell>
          <cell r="J65">
            <v>-5</v>
          </cell>
          <cell r="K65">
            <v>0</v>
          </cell>
          <cell r="L65">
            <v>40</v>
          </cell>
          <cell r="M65">
            <v>40</v>
          </cell>
          <cell r="S65">
            <v>25</v>
          </cell>
          <cell r="T65">
            <v>80</v>
          </cell>
          <cell r="U65">
            <v>8.4</v>
          </cell>
          <cell r="V65">
            <v>2</v>
          </cell>
          <cell r="Y65">
            <v>12.8</v>
          </cell>
          <cell r="Z65">
            <v>17.75</v>
          </cell>
          <cell r="AA65">
            <v>9.1999999999999993</v>
          </cell>
          <cell r="AB65">
            <v>25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109</v>
          </cell>
          <cell r="D66">
            <v>127</v>
          </cell>
          <cell r="E66">
            <v>155</v>
          </cell>
          <cell r="F66">
            <v>71</v>
          </cell>
          <cell r="G66">
            <v>0.3</v>
          </cell>
          <cell r="H66" t="e">
            <v>#N/A</v>
          </cell>
          <cell r="I66">
            <v>165</v>
          </cell>
          <cell r="J66">
            <v>-10</v>
          </cell>
          <cell r="K66">
            <v>0</v>
          </cell>
          <cell r="L66">
            <v>40</v>
          </cell>
          <cell r="M66">
            <v>80</v>
          </cell>
          <cell r="S66">
            <v>31</v>
          </cell>
          <cell r="T66">
            <v>80</v>
          </cell>
          <cell r="U66">
            <v>8.741935483870968</v>
          </cell>
          <cell r="V66">
            <v>2.2903225806451615</v>
          </cell>
          <cell r="Y66">
            <v>36.4</v>
          </cell>
          <cell r="Z66">
            <v>36.25</v>
          </cell>
          <cell r="AA66">
            <v>23.4</v>
          </cell>
          <cell r="AB66">
            <v>53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3369</v>
          </cell>
          <cell r="D67">
            <v>10588</v>
          </cell>
          <cell r="E67">
            <v>7870</v>
          </cell>
          <cell r="F67">
            <v>6755</v>
          </cell>
          <cell r="G67">
            <v>0.41</v>
          </cell>
          <cell r="H67" t="e">
            <v>#N/A</v>
          </cell>
          <cell r="I67">
            <v>7748</v>
          </cell>
          <cell r="J67">
            <v>122</v>
          </cell>
          <cell r="K67">
            <v>1200</v>
          </cell>
          <cell r="L67">
            <v>2400</v>
          </cell>
          <cell r="M67">
            <v>4200</v>
          </cell>
          <cell r="S67">
            <v>1574</v>
          </cell>
          <cell r="U67">
            <v>9.2471410419313855</v>
          </cell>
          <cell r="V67">
            <v>4.2916137229987292</v>
          </cell>
          <cell r="Y67">
            <v>1656.8</v>
          </cell>
          <cell r="Z67">
            <v>1592.25</v>
          </cell>
          <cell r="AA67">
            <v>1554.8</v>
          </cell>
          <cell r="AB67">
            <v>832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3174.8159999999998</v>
          </cell>
          <cell r="D68">
            <v>4850.8739999999998</v>
          </cell>
          <cell r="E68">
            <v>3869</v>
          </cell>
          <cell r="F68">
            <v>3304</v>
          </cell>
          <cell r="G68">
            <v>1</v>
          </cell>
          <cell r="H68" t="e">
            <v>#N/A</v>
          </cell>
          <cell r="I68">
            <v>3503.018</v>
          </cell>
          <cell r="J68">
            <v>365.98199999999997</v>
          </cell>
          <cell r="K68">
            <v>750</v>
          </cell>
          <cell r="L68">
            <v>600</v>
          </cell>
          <cell r="M68">
            <v>2700</v>
          </cell>
          <cell r="S68">
            <v>773.8</v>
          </cell>
          <cell r="U68">
            <v>9.5037477384337041</v>
          </cell>
          <cell r="V68">
            <v>4.2698371672266742</v>
          </cell>
          <cell r="Y68">
            <v>884.6</v>
          </cell>
          <cell r="Z68">
            <v>925.25</v>
          </cell>
          <cell r="AA68">
            <v>770.8</v>
          </cell>
          <cell r="AB68">
            <v>359.77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1620</v>
          </cell>
          <cell r="D69">
            <v>2388</v>
          </cell>
          <cell r="E69">
            <v>2263</v>
          </cell>
          <cell r="F69">
            <v>1629</v>
          </cell>
          <cell r="G69">
            <v>0.35</v>
          </cell>
          <cell r="H69" t="e">
            <v>#N/A</v>
          </cell>
          <cell r="I69">
            <v>2330</v>
          </cell>
          <cell r="J69">
            <v>-67</v>
          </cell>
          <cell r="K69">
            <v>480</v>
          </cell>
          <cell r="L69">
            <v>240</v>
          </cell>
          <cell r="M69">
            <v>1200</v>
          </cell>
          <cell r="S69">
            <v>452.6</v>
          </cell>
          <cell r="T69">
            <v>600</v>
          </cell>
          <cell r="U69">
            <v>9.1670349094122834</v>
          </cell>
          <cell r="V69">
            <v>3.5992045956694652</v>
          </cell>
          <cell r="Y69">
            <v>576.4</v>
          </cell>
          <cell r="Z69">
            <v>478</v>
          </cell>
          <cell r="AA69">
            <v>406.8</v>
          </cell>
          <cell r="AB69">
            <v>327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106</v>
          </cell>
          <cell r="D70">
            <v>113</v>
          </cell>
          <cell r="E70">
            <v>136</v>
          </cell>
          <cell r="F70">
            <v>62</v>
          </cell>
          <cell r="G70">
            <v>0.6</v>
          </cell>
          <cell r="H70" t="e">
            <v>#N/A</v>
          </cell>
          <cell r="I70">
            <v>157</v>
          </cell>
          <cell r="J70">
            <v>-21</v>
          </cell>
          <cell r="K70">
            <v>40</v>
          </cell>
          <cell r="L70">
            <v>0</v>
          </cell>
          <cell r="M70">
            <v>80</v>
          </cell>
          <cell r="S70">
            <v>27.2</v>
          </cell>
          <cell r="T70">
            <v>80</v>
          </cell>
          <cell r="U70">
            <v>9.632352941176471</v>
          </cell>
          <cell r="V70">
            <v>2.2794117647058822</v>
          </cell>
          <cell r="Y70">
            <v>24.6</v>
          </cell>
          <cell r="Z70">
            <v>24.25</v>
          </cell>
          <cell r="AA70">
            <v>21</v>
          </cell>
          <cell r="AB70">
            <v>42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119.71299999999999</v>
          </cell>
          <cell r="D71">
            <v>207.91499999999999</v>
          </cell>
          <cell r="E71">
            <v>120.283</v>
          </cell>
          <cell r="F71">
            <v>199.499</v>
          </cell>
          <cell r="G71">
            <v>1</v>
          </cell>
          <cell r="H71" t="e">
            <v>#N/A</v>
          </cell>
          <cell r="I71">
            <v>119.7</v>
          </cell>
          <cell r="J71">
            <v>0.58299999999999841</v>
          </cell>
          <cell r="K71">
            <v>40</v>
          </cell>
          <cell r="L71">
            <v>0</v>
          </cell>
          <cell r="M71">
            <v>0</v>
          </cell>
          <cell r="S71">
            <v>24.0566</v>
          </cell>
          <cell r="U71">
            <v>9.9556462675523552</v>
          </cell>
          <cell r="V71">
            <v>8.2929009086903385</v>
          </cell>
          <cell r="Y71">
            <v>36.706400000000002</v>
          </cell>
          <cell r="Z71">
            <v>34.968499999999999</v>
          </cell>
          <cell r="AA71">
            <v>31.764800000000001</v>
          </cell>
          <cell r="AB71">
            <v>6.09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860</v>
          </cell>
          <cell r="D72">
            <v>2659</v>
          </cell>
          <cell r="E72">
            <v>1770</v>
          </cell>
          <cell r="F72">
            <v>1719</v>
          </cell>
          <cell r="G72">
            <v>0.4</v>
          </cell>
          <cell r="H72" t="e">
            <v>#N/A</v>
          </cell>
          <cell r="I72">
            <v>1760</v>
          </cell>
          <cell r="J72">
            <v>10</v>
          </cell>
          <cell r="K72">
            <v>240</v>
          </cell>
          <cell r="L72">
            <v>240</v>
          </cell>
          <cell r="M72">
            <v>960</v>
          </cell>
          <cell r="S72">
            <v>354</v>
          </cell>
          <cell r="T72">
            <v>30</v>
          </cell>
          <cell r="U72">
            <v>9.0084745762711869</v>
          </cell>
          <cell r="V72">
            <v>4.8559322033898304</v>
          </cell>
          <cell r="Y72">
            <v>428.4</v>
          </cell>
          <cell r="Z72">
            <v>316</v>
          </cell>
          <cell r="AA72">
            <v>341.4</v>
          </cell>
          <cell r="AB72">
            <v>170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2340</v>
          </cell>
          <cell r="D73">
            <v>4209</v>
          </cell>
          <cell r="E73">
            <v>3871</v>
          </cell>
          <cell r="F73">
            <v>2601</v>
          </cell>
          <cell r="G73">
            <v>0.41</v>
          </cell>
          <cell r="H73" t="e">
            <v>#N/A</v>
          </cell>
          <cell r="I73">
            <v>3948</v>
          </cell>
          <cell r="J73">
            <v>-77</v>
          </cell>
          <cell r="K73">
            <v>500</v>
          </cell>
          <cell r="L73">
            <v>1000</v>
          </cell>
          <cell r="M73">
            <v>2200</v>
          </cell>
          <cell r="S73">
            <v>774.2</v>
          </cell>
          <cell r="T73">
            <v>800</v>
          </cell>
          <cell r="U73">
            <v>9.1720485662619478</v>
          </cell>
          <cell r="V73">
            <v>3.3595970033583051</v>
          </cell>
          <cell r="Y73">
            <v>954.8</v>
          </cell>
          <cell r="Z73">
            <v>784.25</v>
          </cell>
          <cell r="AA73">
            <v>697.2</v>
          </cell>
          <cell r="AB73">
            <v>666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107.59699999999999</v>
          </cell>
          <cell r="D74">
            <v>205.941</v>
          </cell>
          <cell r="E74">
            <v>131.73099999999999</v>
          </cell>
          <cell r="F74">
            <v>180.238</v>
          </cell>
          <cell r="G74">
            <v>1</v>
          </cell>
          <cell r="H74" t="e">
            <v>#N/A</v>
          </cell>
          <cell r="I74">
            <v>127.8</v>
          </cell>
          <cell r="J74">
            <v>3.9309999999999974</v>
          </cell>
          <cell r="K74">
            <v>20</v>
          </cell>
          <cell r="L74">
            <v>30</v>
          </cell>
          <cell r="M74">
            <v>60</v>
          </cell>
          <cell r="S74">
            <v>26.3462</v>
          </cell>
          <cell r="U74">
            <v>11.016313548063858</v>
          </cell>
          <cell r="V74">
            <v>6.841138380487509</v>
          </cell>
          <cell r="Y74">
            <v>31.852999999999998</v>
          </cell>
          <cell r="Z74">
            <v>35.085749999999997</v>
          </cell>
          <cell r="AA74">
            <v>32.327199999999998</v>
          </cell>
          <cell r="AB74">
            <v>22.016999999999999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132</v>
          </cell>
          <cell r="D75">
            <v>216</v>
          </cell>
          <cell r="E75">
            <v>220</v>
          </cell>
          <cell r="F75">
            <v>118</v>
          </cell>
          <cell r="G75">
            <v>0.3</v>
          </cell>
          <cell r="H75">
            <v>50</v>
          </cell>
          <cell r="I75">
            <v>243</v>
          </cell>
          <cell r="J75">
            <v>-23</v>
          </cell>
          <cell r="K75">
            <v>0</v>
          </cell>
          <cell r="L75">
            <v>40</v>
          </cell>
          <cell r="M75">
            <v>160</v>
          </cell>
          <cell r="S75">
            <v>44</v>
          </cell>
          <cell r="T75">
            <v>80</v>
          </cell>
          <cell r="U75">
            <v>9.045454545454545</v>
          </cell>
          <cell r="V75">
            <v>2.6818181818181817</v>
          </cell>
          <cell r="Y75">
            <v>32.6</v>
          </cell>
          <cell r="Z75">
            <v>38</v>
          </cell>
          <cell r="AA75">
            <v>35.200000000000003</v>
          </cell>
          <cell r="AB75">
            <v>15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692</v>
          </cell>
          <cell r="D76">
            <v>613</v>
          </cell>
          <cell r="E76">
            <v>797</v>
          </cell>
          <cell r="F76">
            <v>485</v>
          </cell>
          <cell r="G76">
            <v>0.3</v>
          </cell>
          <cell r="H76" t="e">
            <v>#N/A</v>
          </cell>
          <cell r="I76">
            <v>794</v>
          </cell>
          <cell r="J76">
            <v>3</v>
          </cell>
          <cell r="K76">
            <v>120</v>
          </cell>
          <cell r="L76">
            <v>120</v>
          </cell>
          <cell r="M76">
            <v>480</v>
          </cell>
          <cell r="S76">
            <v>159.4</v>
          </cell>
          <cell r="T76">
            <v>240</v>
          </cell>
          <cell r="U76">
            <v>9.0652446675031371</v>
          </cell>
          <cell r="V76">
            <v>3.0426599749058969</v>
          </cell>
          <cell r="Y76">
            <v>172.2</v>
          </cell>
          <cell r="Z76">
            <v>178</v>
          </cell>
          <cell r="AA76">
            <v>133.19999999999999</v>
          </cell>
          <cell r="AB76">
            <v>88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704</v>
          </cell>
          <cell r="D77">
            <v>1166</v>
          </cell>
          <cell r="E77">
            <v>1001</v>
          </cell>
          <cell r="F77">
            <v>828</v>
          </cell>
          <cell r="G77">
            <v>0.14000000000000001</v>
          </cell>
          <cell r="H77" t="e">
            <v>#N/A</v>
          </cell>
          <cell r="I77">
            <v>1021</v>
          </cell>
          <cell r="J77">
            <v>-20</v>
          </cell>
          <cell r="K77">
            <v>160</v>
          </cell>
          <cell r="L77">
            <v>240</v>
          </cell>
          <cell r="M77">
            <v>480</v>
          </cell>
          <cell r="S77">
            <v>200.2</v>
          </cell>
          <cell r="T77">
            <v>120</v>
          </cell>
          <cell r="U77">
            <v>9.1308691308691312</v>
          </cell>
          <cell r="V77">
            <v>4.1358641358641357</v>
          </cell>
          <cell r="Y77">
            <v>288.60000000000002</v>
          </cell>
          <cell r="Z77">
            <v>232.75</v>
          </cell>
          <cell r="AA77">
            <v>202.6</v>
          </cell>
          <cell r="AB77">
            <v>216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23</v>
          </cell>
          <cell r="D78">
            <v>150</v>
          </cell>
          <cell r="E78">
            <v>51</v>
          </cell>
          <cell r="F78">
            <v>116</v>
          </cell>
          <cell r="G78">
            <v>0.09</v>
          </cell>
          <cell r="H78">
            <v>60</v>
          </cell>
          <cell r="I78">
            <v>57</v>
          </cell>
          <cell r="J78">
            <v>-6</v>
          </cell>
          <cell r="K78">
            <v>0</v>
          </cell>
          <cell r="L78">
            <v>40</v>
          </cell>
          <cell r="M78">
            <v>0</v>
          </cell>
          <cell r="S78">
            <v>10.199999999999999</v>
          </cell>
          <cell r="U78">
            <v>15.294117647058824</v>
          </cell>
          <cell r="V78">
            <v>11.372549019607844</v>
          </cell>
          <cell r="Y78">
            <v>22.6</v>
          </cell>
          <cell r="Z78">
            <v>14.25</v>
          </cell>
          <cell r="AA78">
            <v>18</v>
          </cell>
          <cell r="AB78">
            <v>8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195</v>
          </cell>
          <cell r="D79">
            <v>87</v>
          </cell>
          <cell r="E79">
            <v>89</v>
          </cell>
          <cell r="F79">
            <v>168</v>
          </cell>
          <cell r="G79">
            <v>0.09</v>
          </cell>
          <cell r="H79">
            <v>60</v>
          </cell>
          <cell r="I79">
            <v>110</v>
          </cell>
          <cell r="J79">
            <v>-21</v>
          </cell>
          <cell r="K79">
            <v>0</v>
          </cell>
          <cell r="L79">
            <v>0</v>
          </cell>
          <cell r="M79">
            <v>0</v>
          </cell>
          <cell r="S79">
            <v>17.8</v>
          </cell>
          <cell r="U79">
            <v>9.4382022471910112</v>
          </cell>
          <cell r="V79">
            <v>9.4382022471910112</v>
          </cell>
          <cell r="Y79">
            <v>40.6</v>
          </cell>
          <cell r="Z79">
            <v>35.75</v>
          </cell>
          <cell r="AA79">
            <v>18.399999999999999</v>
          </cell>
          <cell r="AB79">
            <v>9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166</v>
          </cell>
          <cell r="D80">
            <v>90</v>
          </cell>
          <cell r="E80">
            <v>61</v>
          </cell>
          <cell r="F80">
            <v>164</v>
          </cell>
          <cell r="G80">
            <v>0.09</v>
          </cell>
          <cell r="H80">
            <v>60</v>
          </cell>
          <cell r="I80">
            <v>90</v>
          </cell>
          <cell r="J80">
            <v>-29</v>
          </cell>
          <cell r="K80">
            <v>0</v>
          </cell>
          <cell r="L80">
            <v>0</v>
          </cell>
          <cell r="M80">
            <v>0</v>
          </cell>
          <cell r="S80">
            <v>12.2</v>
          </cell>
          <cell r="U80">
            <v>13.442622950819674</v>
          </cell>
          <cell r="V80">
            <v>13.442622950819674</v>
          </cell>
          <cell r="Y80">
            <v>29.2</v>
          </cell>
          <cell r="Z80">
            <v>30.5</v>
          </cell>
          <cell r="AA80">
            <v>20.399999999999999</v>
          </cell>
          <cell r="AB80">
            <v>9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30</v>
          </cell>
          <cell r="E81">
            <v>17</v>
          </cell>
          <cell r="F81">
            <v>13</v>
          </cell>
          <cell r="G81">
            <v>0</v>
          </cell>
          <cell r="H81" t="e">
            <v>#N/A</v>
          </cell>
          <cell r="I81">
            <v>19</v>
          </cell>
          <cell r="J81">
            <v>-2</v>
          </cell>
          <cell r="K81">
            <v>0</v>
          </cell>
          <cell r="L81">
            <v>0</v>
          </cell>
          <cell r="M81">
            <v>0</v>
          </cell>
          <cell r="S81">
            <v>3.4</v>
          </cell>
          <cell r="U81">
            <v>3.8235294117647061</v>
          </cell>
          <cell r="V81">
            <v>3.8235294117647061</v>
          </cell>
          <cell r="Y81">
            <v>6.8</v>
          </cell>
          <cell r="Z81">
            <v>4.75</v>
          </cell>
          <cell r="AA81">
            <v>2.6</v>
          </cell>
          <cell r="AB81">
            <v>3</v>
          </cell>
          <cell r="AC81" t="str">
            <v>увел</v>
          </cell>
          <cell r="AD81" t="str">
            <v>вывод</v>
          </cell>
        </row>
        <row r="82">
          <cell r="A82" t="str">
            <v>7131 БАЛЫКОВАЯ в/к в/у 0,84кг ВЕС ОСТАНКИНО</v>
          </cell>
          <cell r="B82" t="str">
            <v>кг</v>
          </cell>
          <cell r="C82">
            <v>6.7729999999999997</v>
          </cell>
          <cell r="E82">
            <v>6.7729999999999997</v>
          </cell>
          <cell r="G82">
            <v>0</v>
          </cell>
          <cell r="H82">
            <v>45</v>
          </cell>
          <cell r="I82">
            <v>9.5</v>
          </cell>
          <cell r="J82">
            <v>-2.7270000000000003</v>
          </cell>
          <cell r="K82">
            <v>0</v>
          </cell>
          <cell r="L82">
            <v>0</v>
          </cell>
          <cell r="M82">
            <v>0</v>
          </cell>
          <cell r="S82">
            <v>1.3546</v>
          </cell>
          <cell r="U82">
            <v>0</v>
          </cell>
          <cell r="V82">
            <v>0</v>
          </cell>
          <cell r="Y82">
            <v>2.3533999999999997</v>
          </cell>
          <cell r="Z82">
            <v>0</v>
          </cell>
          <cell r="AA82">
            <v>1.6911999999999998</v>
          </cell>
          <cell r="AB82">
            <v>0</v>
          </cell>
          <cell r="AC82" t="str">
            <v>Витал</v>
          </cell>
          <cell r="AD82" t="str">
            <v>Вывод</v>
          </cell>
        </row>
        <row r="83">
          <cell r="A83" t="str">
            <v>7143 БРАУНШВЕЙГСКАЯ ГОСТ с/к в/у 1/220 8шт. ОСТАНКИНО</v>
          </cell>
          <cell r="B83" t="str">
            <v>шт</v>
          </cell>
          <cell r="C83">
            <v>64</v>
          </cell>
          <cell r="E83">
            <v>9</v>
          </cell>
          <cell r="F83">
            <v>55</v>
          </cell>
          <cell r="G83">
            <v>0</v>
          </cell>
          <cell r="H83">
            <v>120</v>
          </cell>
          <cell r="I83">
            <v>9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1.8</v>
          </cell>
          <cell r="U83">
            <v>30.555555555555554</v>
          </cell>
          <cell r="V83">
            <v>30.555555555555554</v>
          </cell>
          <cell r="Y83">
            <v>2</v>
          </cell>
          <cell r="Z83">
            <v>1</v>
          </cell>
          <cell r="AA83">
            <v>9.8000000000000007</v>
          </cell>
          <cell r="AB83">
            <v>0</v>
          </cell>
          <cell r="AC83" t="str">
            <v>увел</v>
          </cell>
          <cell r="AD83" t="e">
            <v>#N/A</v>
          </cell>
        </row>
        <row r="84">
          <cell r="A84" t="str">
            <v>7147 САЛЬЧИЧОН Останкино с/к в/у 1/220 8шт.  ОСТАНКИНО</v>
          </cell>
          <cell r="B84" t="str">
            <v>шт</v>
          </cell>
          <cell r="C84">
            <v>259</v>
          </cell>
          <cell r="D84">
            <v>89</v>
          </cell>
          <cell r="E84">
            <v>59</v>
          </cell>
          <cell r="F84">
            <v>281</v>
          </cell>
          <cell r="G84">
            <v>0.22</v>
          </cell>
          <cell r="H84">
            <v>120</v>
          </cell>
          <cell r="I84">
            <v>64</v>
          </cell>
          <cell r="J84">
            <v>-5</v>
          </cell>
          <cell r="K84">
            <v>0</v>
          </cell>
          <cell r="L84">
            <v>0</v>
          </cell>
          <cell r="M84">
            <v>0</v>
          </cell>
          <cell r="S84">
            <v>11.8</v>
          </cell>
          <cell r="U84">
            <v>23.813559322033896</v>
          </cell>
          <cell r="V84">
            <v>23.813559322033896</v>
          </cell>
          <cell r="Y84">
            <v>0</v>
          </cell>
          <cell r="Z84">
            <v>31.25</v>
          </cell>
          <cell r="AA84">
            <v>19.399999999999999</v>
          </cell>
          <cell r="AB84">
            <v>8</v>
          </cell>
          <cell r="AC84" t="str">
            <v>увел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49</v>
          </cell>
          <cell r="D85">
            <v>34</v>
          </cell>
          <cell r="E85">
            <v>45</v>
          </cell>
          <cell r="F85">
            <v>34</v>
          </cell>
          <cell r="G85">
            <v>0.84</v>
          </cell>
          <cell r="H85">
            <v>50</v>
          </cell>
          <cell r="I85">
            <v>49</v>
          </cell>
          <cell r="J85">
            <v>-4</v>
          </cell>
          <cell r="K85">
            <v>0</v>
          </cell>
          <cell r="L85">
            <v>0</v>
          </cell>
          <cell r="M85">
            <v>30</v>
          </cell>
          <cell r="S85">
            <v>9</v>
          </cell>
          <cell r="T85">
            <v>30</v>
          </cell>
          <cell r="U85">
            <v>10.444444444444445</v>
          </cell>
          <cell r="V85">
            <v>3.7777777777777777</v>
          </cell>
          <cell r="Y85">
            <v>5.2</v>
          </cell>
          <cell r="Z85">
            <v>10.75</v>
          </cell>
          <cell r="AA85">
            <v>7.4</v>
          </cell>
          <cell r="AB85">
            <v>10</v>
          </cell>
          <cell r="AC85" t="str">
            <v>увел</v>
          </cell>
          <cell r="AD85" t="e">
            <v>#N/A</v>
          </cell>
        </row>
        <row r="86">
          <cell r="A86" t="str">
            <v>7150 САЛЬЧИЧОН Папа может с/к в/у ОСТАНКИНО</v>
          </cell>
          <cell r="B86" t="str">
            <v>кг</v>
          </cell>
          <cell r="D86">
            <v>32.83</v>
          </cell>
          <cell r="E86">
            <v>0</v>
          </cell>
          <cell r="F86">
            <v>32.83</v>
          </cell>
          <cell r="G86">
            <v>1</v>
          </cell>
          <cell r="H86" t="e">
            <v>#N/A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0</v>
          </cell>
          <cell r="U86" t="e">
            <v>#DIV/0!</v>
          </cell>
          <cell r="V86" t="e">
            <v>#DIV/0!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 t="e">
            <v>#N/A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2039</v>
          </cell>
          <cell r="D87">
            <v>3302</v>
          </cell>
          <cell r="E87">
            <v>2713</v>
          </cell>
          <cell r="F87">
            <v>2555</v>
          </cell>
          <cell r="G87">
            <v>0.35</v>
          </cell>
          <cell r="H87" t="e">
            <v>#N/A</v>
          </cell>
          <cell r="I87">
            <v>2771</v>
          </cell>
          <cell r="J87">
            <v>-58</v>
          </cell>
          <cell r="K87">
            <v>400</v>
          </cell>
          <cell r="L87">
            <v>800</v>
          </cell>
          <cell r="M87">
            <v>1000</v>
          </cell>
          <cell r="S87">
            <v>542.6</v>
          </cell>
          <cell r="T87">
            <v>600</v>
          </cell>
          <cell r="U87">
            <v>9.8691485440471798</v>
          </cell>
          <cell r="V87">
            <v>4.7088094360486545</v>
          </cell>
          <cell r="Y87">
            <v>803.2</v>
          </cell>
          <cell r="Z87">
            <v>642.25</v>
          </cell>
          <cell r="AA87">
            <v>561</v>
          </cell>
          <cell r="AB87">
            <v>511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418.798</v>
          </cell>
          <cell r="D88">
            <v>687.43100000000004</v>
          </cell>
          <cell r="E88">
            <v>524.06700000000001</v>
          </cell>
          <cell r="F88">
            <v>546.64300000000003</v>
          </cell>
          <cell r="G88">
            <v>1</v>
          </cell>
          <cell r="H88" t="e">
            <v>#N/A</v>
          </cell>
          <cell r="I88">
            <v>527.29999999999995</v>
          </cell>
          <cell r="J88">
            <v>-3.2329999999999472</v>
          </cell>
          <cell r="K88">
            <v>100</v>
          </cell>
          <cell r="L88">
            <v>120</v>
          </cell>
          <cell r="M88">
            <v>250</v>
          </cell>
          <cell r="S88">
            <v>104.8134</v>
          </cell>
          <cell r="U88">
            <v>9.6995517748684801</v>
          </cell>
          <cell r="V88">
            <v>5.2153923067088757</v>
          </cell>
          <cell r="Y88">
            <v>116.94860000000001</v>
          </cell>
          <cell r="Z88">
            <v>111.55</v>
          </cell>
          <cell r="AA88">
            <v>105.68599999999999</v>
          </cell>
          <cell r="AB88">
            <v>48.350999999999999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2349</v>
          </cell>
          <cell r="D89">
            <v>5514</v>
          </cell>
          <cell r="E89">
            <v>3785</v>
          </cell>
          <cell r="F89">
            <v>4000</v>
          </cell>
          <cell r="G89">
            <v>0.35</v>
          </cell>
          <cell r="H89" t="e">
            <v>#N/A</v>
          </cell>
          <cell r="I89">
            <v>3823</v>
          </cell>
          <cell r="J89">
            <v>-38</v>
          </cell>
          <cell r="K89">
            <v>800</v>
          </cell>
          <cell r="L89">
            <v>1000</v>
          </cell>
          <cell r="M89">
            <v>1000</v>
          </cell>
          <cell r="S89">
            <v>757</v>
          </cell>
          <cell r="T89">
            <v>600</v>
          </cell>
          <cell r="U89">
            <v>9.7754293262879788</v>
          </cell>
          <cell r="V89">
            <v>5.2840158520475562</v>
          </cell>
          <cell r="Y89">
            <v>1055.8</v>
          </cell>
          <cell r="Z89">
            <v>903</v>
          </cell>
          <cell r="AA89">
            <v>862.4</v>
          </cell>
          <cell r="AB89">
            <v>651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302</v>
          </cell>
          <cell r="D90">
            <v>699</v>
          </cell>
          <cell r="E90">
            <v>476</v>
          </cell>
          <cell r="F90">
            <v>501</v>
          </cell>
          <cell r="G90">
            <v>0.3</v>
          </cell>
          <cell r="H90" t="e">
            <v>#N/A</v>
          </cell>
          <cell r="I90">
            <v>494</v>
          </cell>
          <cell r="J90">
            <v>-18</v>
          </cell>
          <cell r="K90">
            <v>120</v>
          </cell>
          <cell r="L90">
            <v>40</v>
          </cell>
          <cell r="M90">
            <v>240</v>
          </cell>
          <cell r="S90">
            <v>95.2</v>
          </cell>
          <cell r="U90">
            <v>9.4642857142857135</v>
          </cell>
          <cell r="V90">
            <v>5.2626050420168067</v>
          </cell>
          <cell r="Y90">
            <v>123.6</v>
          </cell>
          <cell r="Z90">
            <v>113</v>
          </cell>
          <cell r="AA90">
            <v>102.2</v>
          </cell>
          <cell r="AB90">
            <v>93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C91">
            <v>258</v>
          </cell>
          <cell r="D91">
            <v>7</v>
          </cell>
          <cell r="E91">
            <v>63</v>
          </cell>
          <cell r="F91">
            <v>199</v>
          </cell>
          <cell r="G91">
            <v>0.18</v>
          </cell>
          <cell r="H91" t="e">
            <v>#N/A</v>
          </cell>
          <cell r="I91">
            <v>66</v>
          </cell>
          <cell r="J91">
            <v>-3</v>
          </cell>
          <cell r="K91">
            <v>40</v>
          </cell>
          <cell r="L91">
            <v>40</v>
          </cell>
          <cell r="M91">
            <v>0</v>
          </cell>
          <cell r="S91">
            <v>12.6</v>
          </cell>
          <cell r="U91">
            <v>22.142857142857142</v>
          </cell>
          <cell r="V91">
            <v>15.793650793650794</v>
          </cell>
          <cell r="Y91">
            <v>0</v>
          </cell>
          <cell r="Z91">
            <v>62.25</v>
          </cell>
          <cell r="AA91">
            <v>38.799999999999997</v>
          </cell>
          <cell r="AB91">
            <v>13</v>
          </cell>
          <cell r="AC91" t="str">
            <v>увел</v>
          </cell>
          <cell r="AD91" t="e">
            <v>#N/A</v>
          </cell>
        </row>
        <row r="92">
          <cell r="A92" t="str">
            <v>7226 ЧОРИЗО ПРЕМИУМ Останкино с/к в/у 1/180  ОСТАНКИНО</v>
          </cell>
          <cell r="B92" t="str">
            <v>шт</v>
          </cell>
          <cell r="C92">
            <v>203</v>
          </cell>
          <cell r="D92">
            <v>2</v>
          </cell>
          <cell r="E92">
            <v>33</v>
          </cell>
          <cell r="F92">
            <v>172</v>
          </cell>
          <cell r="G92">
            <v>0.18</v>
          </cell>
          <cell r="H92" t="e">
            <v>#N/A</v>
          </cell>
          <cell r="I92">
            <v>33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6.6</v>
          </cell>
          <cell r="U92">
            <v>26.060606060606062</v>
          </cell>
          <cell r="V92">
            <v>26.060606060606062</v>
          </cell>
          <cell r="Y92">
            <v>0</v>
          </cell>
          <cell r="Z92">
            <v>0</v>
          </cell>
          <cell r="AA92">
            <v>15.6</v>
          </cell>
          <cell r="AB92">
            <v>8</v>
          </cell>
          <cell r="AC92" t="str">
            <v>увел</v>
          </cell>
          <cell r="AD92" t="e">
            <v>#N/A</v>
          </cell>
        </row>
        <row r="93">
          <cell r="A93" t="str">
            <v>7227 САЛЯМИ ФИНСКАЯ Папа может с/к в/у 1/180  ОСТАНКИНО</v>
          </cell>
          <cell r="B93" t="str">
            <v>шт</v>
          </cell>
          <cell r="C93">
            <v>112</v>
          </cell>
          <cell r="D93">
            <v>207</v>
          </cell>
          <cell r="E93">
            <v>91</v>
          </cell>
          <cell r="F93">
            <v>224</v>
          </cell>
          <cell r="G93">
            <v>0.18</v>
          </cell>
          <cell r="H93" t="e">
            <v>#N/A</v>
          </cell>
          <cell r="I93">
            <v>95</v>
          </cell>
          <cell r="J93">
            <v>-4</v>
          </cell>
          <cell r="K93">
            <v>40</v>
          </cell>
          <cell r="L93">
            <v>40</v>
          </cell>
          <cell r="M93">
            <v>0</v>
          </cell>
          <cell r="S93">
            <v>18.2</v>
          </cell>
          <cell r="U93">
            <v>16.703296703296704</v>
          </cell>
          <cell r="V93">
            <v>12.307692307692308</v>
          </cell>
          <cell r="Y93">
            <v>0</v>
          </cell>
          <cell r="Z93">
            <v>68.5</v>
          </cell>
          <cell r="AA93">
            <v>36.6</v>
          </cell>
          <cell r="AB93">
            <v>24</v>
          </cell>
          <cell r="AC93" t="str">
            <v>увел</v>
          </cell>
          <cell r="AD93" t="e">
            <v>#N/A</v>
          </cell>
        </row>
        <row r="94">
          <cell r="A94" t="str">
            <v>7229 САЛЬЧИЧОН Останкино с/к в/у 1/180 ОСТАНКИНО</v>
          </cell>
          <cell r="B94" t="str">
            <v>шт</v>
          </cell>
          <cell r="D94">
            <v>200</v>
          </cell>
          <cell r="E94">
            <v>0</v>
          </cell>
          <cell r="F94">
            <v>200</v>
          </cell>
          <cell r="G94">
            <v>0.18</v>
          </cell>
          <cell r="H94" t="e">
            <v>#N/A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S94">
            <v>0</v>
          </cell>
          <cell r="U94" t="e">
            <v>#DIV/0!</v>
          </cell>
          <cell r="V94" t="e">
            <v>#DIV/0!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7231 КЛАССИЧЕСКАЯ ПМ вар п/о 0,3кг 8шт_209к ОСТАНКИНО</v>
          </cell>
          <cell r="B95" t="str">
            <v>шт</v>
          </cell>
          <cell r="C95">
            <v>813</v>
          </cell>
          <cell r="D95">
            <v>2240</v>
          </cell>
          <cell r="E95">
            <v>1378</v>
          </cell>
          <cell r="F95">
            <v>1646</v>
          </cell>
          <cell r="G95">
            <v>0.3</v>
          </cell>
          <cell r="H95" t="e">
            <v>#N/A</v>
          </cell>
          <cell r="I95">
            <v>1394</v>
          </cell>
          <cell r="J95">
            <v>-16</v>
          </cell>
          <cell r="K95">
            <v>200</v>
          </cell>
          <cell r="L95">
            <v>360</v>
          </cell>
          <cell r="M95">
            <v>240</v>
          </cell>
          <cell r="S95">
            <v>275.60000000000002</v>
          </cell>
          <cell r="T95">
            <v>120</v>
          </cell>
          <cell r="U95">
            <v>9.3105950653120448</v>
          </cell>
          <cell r="V95">
            <v>5.9724238026124814</v>
          </cell>
          <cell r="Y95">
            <v>399.4</v>
          </cell>
          <cell r="Z95">
            <v>318.75</v>
          </cell>
          <cell r="AA95">
            <v>317.39999999999998</v>
          </cell>
          <cell r="AB95">
            <v>155</v>
          </cell>
          <cell r="AC95" t="e">
            <v>#N/A</v>
          </cell>
          <cell r="AD95" t="e">
            <v>#N/A</v>
          </cell>
        </row>
        <row r="96">
          <cell r="A96" t="str">
            <v>7232 БОЯNСКАЯ ПМ п/к в/у 0,28кг 8шт_209к ОСТАНКИНО</v>
          </cell>
          <cell r="B96" t="str">
            <v>шт</v>
          </cell>
          <cell r="C96">
            <v>455</v>
          </cell>
          <cell r="D96">
            <v>2586</v>
          </cell>
          <cell r="E96">
            <v>1515</v>
          </cell>
          <cell r="F96">
            <v>1483</v>
          </cell>
          <cell r="G96">
            <v>0.28000000000000003</v>
          </cell>
          <cell r="H96" t="e">
            <v>#N/A</v>
          </cell>
          <cell r="I96">
            <v>1548</v>
          </cell>
          <cell r="J96">
            <v>-33</v>
          </cell>
          <cell r="K96">
            <v>400</v>
          </cell>
          <cell r="L96">
            <v>400</v>
          </cell>
          <cell r="M96">
            <v>400</v>
          </cell>
          <cell r="S96">
            <v>303</v>
          </cell>
          <cell r="T96">
            <v>200</v>
          </cell>
          <cell r="U96">
            <v>9.5148514851485153</v>
          </cell>
          <cell r="V96">
            <v>4.894389438943894</v>
          </cell>
          <cell r="Y96">
            <v>388</v>
          </cell>
          <cell r="Z96">
            <v>344.75</v>
          </cell>
          <cell r="AA96">
            <v>337</v>
          </cell>
          <cell r="AB96">
            <v>349</v>
          </cell>
          <cell r="AC96" t="e">
            <v>#N/A</v>
          </cell>
          <cell r="AD96" t="e">
            <v>#N/A</v>
          </cell>
        </row>
        <row r="97">
          <cell r="A97" t="str">
            <v>7234 ФИЛЕЙНЫЕ ПМ сос ц/о в/у 1/495 8шт.  ОСТАНКИНО</v>
          </cell>
          <cell r="B97" t="str">
            <v>шт</v>
          </cell>
          <cell r="C97">
            <v>168</v>
          </cell>
          <cell r="D97">
            <v>14</v>
          </cell>
          <cell r="E97">
            <v>180</v>
          </cell>
          <cell r="F97">
            <v>-2</v>
          </cell>
          <cell r="G97">
            <v>0</v>
          </cell>
          <cell r="H97" t="e">
            <v>#N/A</v>
          </cell>
          <cell r="I97">
            <v>186</v>
          </cell>
          <cell r="J97">
            <v>-6</v>
          </cell>
          <cell r="K97">
            <v>0</v>
          </cell>
          <cell r="L97">
            <v>0</v>
          </cell>
          <cell r="M97">
            <v>0</v>
          </cell>
          <cell r="S97">
            <v>36</v>
          </cell>
          <cell r="U97">
            <v>-5.5555555555555552E-2</v>
          </cell>
          <cell r="V97">
            <v>-5.5555555555555552E-2</v>
          </cell>
          <cell r="Y97">
            <v>4.8</v>
          </cell>
          <cell r="Z97">
            <v>5</v>
          </cell>
          <cell r="AA97">
            <v>38.799999999999997</v>
          </cell>
          <cell r="AB97">
            <v>28</v>
          </cell>
          <cell r="AC97" t="str">
            <v>увел</v>
          </cell>
          <cell r="AD97" t="e">
            <v>#N/A</v>
          </cell>
        </row>
        <row r="98">
          <cell r="A98" t="str">
            <v>7235 ВЕТЧ.КЛАССИЧЕСКАЯ ПМ п/о 0,35кг 8шт_209к ОСТАНКИНО</v>
          </cell>
          <cell r="B98" t="str">
            <v>шт</v>
          </cell>
          <cell r="C98">
            <v>152</v>
          </cell>
          <cell r="D98">
            <v>3</v>
          </cell>
          <cell r="E98">
            <v>22</v>
          </cell>
          <cell r="F98">
            <v>132</v>
          </cell>
          <cell r="G98">
            <v>0.35</v>
          </cell>
          <cell r="H98" t="e">
            <v>#N/A</v>
          </cell>
          <cell r="I98">
            <v>22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S98">
            <v>4.4000000000000004</v>
          </cell>
          <cell r="U98">
            <v>29.999999999999996</v>
          </cell>
          <cell r="V98">
            <v>29.999999999999996</v>
          </cell>
          <cell r="Y98">
            <v>5</v>
          </cell>
          <cell r="Z98">
            <v>18.75</v>
          </cell>
          <cell r="AA98">
            <v>12.6</v>
          </cell>
          <cell r="AB98">
            <v>8</v>
          </cell>
          <cell r="AC98" t="str">
            <v>увел</v>
          </cell>
          <cell r="AD98" t="e">
            <v>#N/A</v>
          </cell>
        </row>
        <row r="99">
          <cell r="A99" t="str">
            <v>7236 СЕРВЕЛАТ КАРЕЛЬСКИЙ в/к в/у 0,28кг_209к ОСТАНКИНО</v>
          </cell>
          <cell r="B99" t="str">
            <v>шт</v>
          </cell>
          <cell r="C99">
            <v>2395</v>
          </cell>
          <cell r="D99">
            <v>4625</v>
          </cell>
          <cell r="E99">
            <v>3754</v>
          </cell>
          <cell r="F99">
            <v>3201</v>
          </cell>
          <cell r="G99">
            <v>0.28000000000000003</v>
          </cell>
          <cell r="H99" t="e">
            <v>#N/A</v>
          </cell>
          <cell r="I99">
            <v>3785</v>
          </cell>
          <cell r="J99">
            <v>-31</v>
          </cell>
          <cell r="K99">
            <v>600</v>
          </cell>
          <cell r="L99">
            <v>1000</v>
          </cell>
          <cell r="M99">
            <v>1800</v>
          </cell>
          <cell r="S99">
            <v>750.8</v>
          </cell>
          <cell r="T99">
            <v>600</v>
          </cell>
          <cell r="U99">
            <v>9.5911028236547686</v>
          </cell>
          <cell r="V99">
            <v>4.2634523175279702</v>
          </cell>
          <cell r="Y99">
            <v>843.2</v>
          </cell>
          <cell r="Z99">
            <v>810.75</v>
          </cell>
          <cell r="AA99">
            <v>735.6</v>
          </cell>
          <cell r="AB99">
            <v>465</v>
          </cell>
          <cell r="AC99" t="e">
            <v>#N/A</v>
          </cell>
          <cell r="AD99" t="e">
            <v>#N/A</v>
          </cell>
        </row>
        <row r="100">
          <cell r="A100" t="str">
            <v>7241 САЛЯМИ Папа может п/к в/у 0,28кг_209к ОСТАНКИНО</v>
          </cell>
          <cell r="B100" t="str">
            <v>шт</v>
          </cell>
          <cell r="C100">
            <v>384</v>
          </cell>
          <cell r="D100">
            <v>943</v>
          </cell>
          <cell r="E100">
            <v>717</v>
          </cell>
          <cell r="F100">
            <v>595</v>
          </cell>
          <cell r="G100">
            <v>0.28000000000000003</v>
          </cell>
          <cell r="H100" t="e">
            <v>#N/A</v>
          </cell>
          <cell r="I100">
            <v>721</v>
          </cell>
          <cell r="J100">
            <v>-4</v>
          </cell>
          <cell r="K100">
            <v>120</v>
          </cell>
          <cell r="L100">
            <v>160</v>
          </cell>
          <cell r="M100">
            <v>320</v>
          </cell>
          <cell r="S100">
            <v>143.4</v>
          </cell>
          <cell r="T100">
            <v>80</v>
          </cell>
          <cell r="U100">
            <v>8.8912133891213383</v>
          </cell>
          <cell r="V100">
            <v>4.1492329149232914</v>
          </cell>
          <cell r="Y100">
            <v>177</v>
          </cell>
          <cell r="Z100">
            <v>158</v>
          </cell>
          <cell r="AA100">
            <v>146.4</v>
          </cell>
          <cell r="AB100">
            <v>124</v>
          </cell>
          <cell r="AC100" t="e">
            <v>#N/A</v>
          </cell>
          <cell r="AD100" t="e">
            <v>#N/A</v>
          </cell>
        </row>
        <row r="101">
          <cell r="A101" t="str">
            <v>7244 ФИЛЕЙНЫЕ Папа может сос ц/о мгс 0,72*4 ОСТАНКИНО</v>
          </cell>
          <cell r="B101" t="str">
            <v>кг</v>
          </cell>
          <cell r="C101">
            <v>79.587999999999994</v>
          </cell>
          <cell r="D101">
            <v>0.72899999999999998</v>
          </cell>
          <cell r="E101">
            <v>35.435000000000002</v>
          </cell>
          <cell r="F101">
            <v>43.439</v>
          </cell>
          <cell r="G101">
            <v>0</v>
          </cell>
          <cell r="H101" t="e">
            <v>#N/A</v>
          </cell>
          <cell r="I101">
            <v>35.9</v>
          </cell>
          <cell r="J101">
            <v>-0.46499999999999631</v>
          </cell>
          <cell r="K101">
            <v>0</v>
          </cell>
          <cell r="L101">
            <v>0</v>
          </cell>
          <cell r="M101">
            <v>0</v>
          </cell>
          <cell r="S101">
            <v>7.0870000000000006</v>
          </cell>
          <cell r="U101">
            <v>6.1293918442218143</v>
          </cell>
          <cell r="V101">
            <v>6.1293918442218143</v>
          </cell>
          <cell r="Y101">
            <v>3.4182000000000001</v>
          </cell>
          <cell r="Z101">
            <v>8.5207499999999996</v>
          </cell>
          <cell r="AA101">
            <v>8.9441999999999986</v>
          </cell>
          <cell r="AB101">
            <v>2.222</v>
          </cell>
          <cell r="AC101" t="str">
            <v>увел</v>
          </cell>
          <cell r="AD101" t="e">
            <v>#N/A</v>
          </cell>
        </row>
        <row r="102">
          <cell r="A102" t="str">
            <v>7245 ВЕТЧ.ФИЛЕЙНАЯ ПМ п/о 0,4кг 8шт ОСТАНКИНО</v>
          </cell>
          <cell r="B102" t="str">
            <v>шт</v>
          </cell>
          <cell r="C102">
            <v>210</v>
          </cell>
          <cell r="D102">
            <v>49</v>
          </cell>
          <cell r="E102">
            <v>98</v>
          </cell>
          <cell r="F102">
            <v>159</v>
          </cell>
          <cell r="G102">
            <v>0.4</v>
          </cell>
          <cell r="H102" t="e">
            <v>#N/A</v>
          </cell>
          <cell r="I102">
            <v>100</v>
          </cell>
          <cell r="J102">
            <v>-2</v>
          </cell>
          <cell r="K102">
            <v>40</v>
          </cell>
          <cell r="L102">
            <v>0</v>
          </cell>
          <cell r="M102">
            <v>40</v>
          </cell>
          <cell r="S102">
            <v>19.600000000000001</v>
          </cell>
          <cell r="U102">
            <v>12.193877551020407</v>
          </cell>
          <cell r="V102">
            <v>8.112244897959183</v>
          </cell>
          <cell r="Y102">
            <v>62.2</v>
          </cell>
          <cell r="Z102">
            <v>27.25</v>
          </cell>
          <cell r="AA102">
            <v>27</v>
          </cell>
          <cell r="AB102">
            <v>16</v>
          </cell>
          <cell r="AC102" t="e">
            <v>#N/A</v>
          </cell>
          <cell r="AD102" t="e">
            <v>#N/A</v>
          </cell>
        </row>
        <row r="103">
          <cell r="A103" t="str">
            <v>7276 СЛИВОЧНЫЕ ПМ сос п/о мгс 0,3кг 7шт ОСТАНКИНО</v>
          </cell>
          <cell r="B103" t="str">
            <v>шт</v>
          </cell>
          <cell r="D103">
            <v>210</v>
          </cell>
          <cell r="E103">
            <v>0</v>
          </cell>
          <cell r="F103">
            <v>210</v>
          </cell>
          <cell r="G103">
            <v>0.3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в/у 0.3кг (6084)  ОСТАНКИНО</v>
          </cell>
          <cell r="B104" t="str">
            <v>шт</v>
          </cell>
          <cell r="C104">
            <v>261</v>
          </cell>
          <cell r="D104">
            <v>405</v>
          </cell>
          <cell r="E104">
            <v>65</v>
          </cell>
          <cell r="F104">
            <v>600</v>
          </cell>
          <cell r="G104">
            <v>0</v>
          </cell>
          <cell r="H104" t="e">
            <v>#N/A</v>
          </cell>
          <cell r="I104">
            <v>66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S104">
            <v>13</v>
          </cell>
          <cell r="U104">
            <v>46.153846153846153</v>
          </cell>
          <cell r="V104">
            <v>46.153846153846153</v>
          </cell>
          <cell r="Y104">
            <v>14.8</v>
          </cell>
          <cell r="Z104">
            <v>1</v>
          </cell>
          <cell r="AA104">
            <v>10.6</v>
          </cell>
          <cell r="AB104">
            <v>8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мгс 2*4_С (4980)  ОСТАНКИНО</v>
          </cell>
          <cell r="B105" t="str">
            <v>кг</v>
          </cell>
          <cell r="C105">
            <v>71.539000000000001</v>
          </cell>
          <cell r="D105">
            <v>4.2309999999999999</v>
          </cell>
          <cell r="E105">
            <v>25.291</v>
          </cell>
          <cell r="F105">
            <v>48.363</v>
          </cell>
          <cell r="G105">
            <v>0</v>
          </cell>
          <cell r="H105" t="e">
            <v>#N/A</v>
          </cell>
          <cell r="I105">
            <v>24</v>
          </cell>
          <cell r="J105">
            <v>1.2910000000000004</v>
          </cell>
          <cell r="K105">
            <v>0</v>
          </cell>
          <cell r="L105">
            <v>0</v>
          </cell>
          <cell r="M105">
            <v>0</v>
          </cell>
          <cell r="S105">
            <v>5.0582000000000003</v>
          </cell>
          <cell r="U105">
            <v>9.561306393578743</v>
          </cell>
          <cell r="V105">
            <v>9.561306393578743</v>
          </cell>
          <cell r="Y105">
            <v>2.1059999999999999</v>
          </cell>
          <cell r="Z105">
            <v>2.6360000000000001</v>
          </cell>
          <cell r="AA105">
            <v>5.0606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Папа может сос п/о мгс 1.5*4 (6954)  ОСТАНКИНО</v>
          </cell>
          <cell r="B106" t="str">
            <v>кг</v>
          </cell>
          <cell r="C106">
            <v>19.565999999999999</v>
          </cell>
          <cell r="D106">
            <v>503.07799999999997</v>
          </cell>
          <cell r="E106">
            <v>327.017</v>
          </cell>
          <cell r="F106">
            <v>195.62700000000001</v>
          </cell>
          <cell r="G106">
            <v>0</v>
          </cell>
          <cell r="H106" t="e">
            <v>#N/A</v>
          </cell>
          <cell r="I106">
            <v>313.5</v>
          </cell>
          <cell r="J106">
            <v>13.516999999999996</v>
          </cell>
          <cell r="K106">
            <v>0</v>
          </cell>
          <cell r="L106">
            <v>0</v>
          </cell>
          <cell r="M106">
            <v>0</v>
          </cell>
          <cell r="S106">
            <v>65.403400000000005</v>
          </cell>
          <cell r="U106">
            <v>2.9910830323805797</v>
          </cell>
          <cell r="V106">
            <v>2.9910830323805797</v>
          </cell>
          <cell r="Y106">
            <v>53.309000000000005</v>
          </cell>
          <cell r="Z106">
            <v>66.784499999999994</v>
          </cell>
          <cell r="AA106">
            <v>61.361000000000004</v>
          </cell>
          <cell r="AB106">
            <v>0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775</v>
          </cell>
          <cell r="D107">
            <v>24</v>
          </cell>
          <cell r="E107">
            <v>233</v>
          </cell>
          <cell r="F107">
            <v>560</v>
          </cell>
          <cell r="G107">
            <v>0</v>
          </cell>
          <cell r="H107">
            <v>0</v>
          </cell>
          <cell r="I107">
            <v>239</v>
          </cell>
          <cell r="J107">
            <v>-6</v>
          </cell>
          <cell r="K107">
            <v>0</v>
          </cell>
          <cell r="L107">
            <v>0</v>
          </cell>
          <cell r="M107">
            <v>0</v>
          </cell>
          <cell r="S107">
            <v>46.6</v>
          </cell>
          <cell r="U107">
            <v>12.017167381974248</v>
          </cell>
          <cell r="V107">
            <v>12.017167381974248</v>
          </cell>
          <cell r="Y107">
            <v>69.599999999999994</v>
          </cell>
          <cell r="Z107">
            <v>20</v>
          </cell>
          <cell r="AA107">
            <v>46.6</v>
          </cell>
          <cell r="AB107">
            <v>32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24.05.2025 - 30.05.2025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11.247999999999999</v>
          </cell>
          <cell r="F7">
            <v>619.37300000000005</v>
          </cell>
        </row>
        <row r="8">
          <cell r="A8" t="str">
            <v xml:space="preserve"> 007  Колбаса Докторский гарант, Вязанка вектор,ВЕС. ПОКОМ</v>
          </cell>
          <cell r="F8">
            <v>1.35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10.5</v>
          </cell>
          <cell r="F9">
            <v>724.30499999999995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17.3</v>
          </cell>
          <cell r="F10">
            <v>1998.6610000000001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431</v>
          </cell>
          <cell r="F11">
            <v>2491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1186</v>
          </cell>
          <cell r="F12">
            <v>5214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515</v>
          </cell>
          <cell r="F13">
            <v>4610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7</v>
          </cell>
          <cell r="F14">
            <v>44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268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14</v>
          </cell>
          <cell r="F16">
            <v>319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23</v>
          </cell>
          <cell r="F17">
            <v>1244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405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226</v>
          </cell>
          <cell r="F19">
            <v>364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24</v>
          </cell>
          <cell r="F20">
            <v>171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16</v>
          </cell>
          <cell r="F21">
            <v>498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</v>
          </cell>
          <cell r="F22">
            <v>522.85699999999997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40</v>
          </cell>
          <cell r="F23">
            <v>5617.2939999999999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0.8</v>
          </cell>
          <cell r="F24">
            <v>440.303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1027.5170000000001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</v>
          </cell>
          <cell r="F26">
            <v>571.553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10</v>
          </cell>
          <cell r="F27">
            <v>12.5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261.39499999999998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235.971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12.41</v>
          </cell>
          <cell r="F30">
            <v>559.52200000000005</v>
          </cell>
        </row>
        <row r="31">
          <cell r="A31" t="str">
            <v xml:space="preserve"> 247  Сардельки Нежные, ВЕС.  ПОКОМ</v>
          </cell>
          <cell r="F31">
            <v>131.05799999999999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235.541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16.8</v>
          </cell>
          <cell r="F33">
            <v>2317.779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6.3</v>
          </cell>
          <cell r="F34">
            <v>106.47799999999999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192</v>
          </cell>
        </row>
        <row r="36">
          <cell r="A36" t="str">
            <v xml:space="preserve"> 263  Шпикачки Стародворские, ВЕС.  ПОКОМ</v>
          </cell>
          <cell r="D36">
            <v>1.35</v>
          </cell>
          <cell r="F36">
            <v>155.55699999999999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35.5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33.703000000000003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35</v>
          </cell>
          <cell r="F40">
            <v>2023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653</v>
          </cell>
          <cell r="F41">
            <v>3901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2675</v>
          </cell>
          <cell r="F42">
            <v>6727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11.9</v>
          </cell>
          <cell r="F44">
            <v>588.77200000000005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4</v>
          </cell>
          <cell r="F45">
            <v>648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22</v>
          </cell>
          <cell r="F46">
            <v>1313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4.2</v>
          </cell>
          <cell r="F47">
            <v>277.87700000000001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21</v>
          </cell>
          <cell r="F48">
            <v>1691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36</v>
          </cell>
          <cell r="F49">
            <v>2772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111.468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7.6</v>
          </cell>
          <cell r="F51">
            <v>492.00400000000002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21</v>
          </cell>
          <cell r="F52">
            <v>1415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27</v>
          </cell>
          <cell r="F53">
            <v>1817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1317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5.3</v>
          </cell>
          <cell r="F55">
            <v>271.84300000000002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12.5</v>
          </cell>
          <cell r="F56">
            <v>691.20899999999995</v>
          </cell>
        </row>
        <row r="57">
          <cell r="A57" t="str">
            <v xml:space="preserve"> 316  Колбаса Нежная ТМ Зареченские ВЕС  ПОКОМ</v>
          </cell>
          <cell r="F57">
            <v>44.212000000000003</v>
          </cell>
        </row>
        <row r="58">
          <cell r="A58" t="str">
            <v xml:space="preserve"> 318  Сосиски Датские ТМ Зареченские, ВЕС  ПОКОМ</v>
          </cell>
          <cell r="D58">
            <v>28.2</v>
          </cell>
          <cell r="F58">
            <v>3222.366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397</v>
          </cell>
          <cell r="F59">
            <v>3643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1396</v>
          </cell>
          <cell r="F60">
            <v>4506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31</v>
          </cell>
          <cell r="F61">
            <v>1070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18</v>
          </cell>
          <cell r="F62">
            <v>436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22</v>
          </cell>
          <cell r="F63">
            <v>318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16.8</v>
          </cell>
          <cell r="F64">
            <v>1072.6610000000001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2</v>
          </cell>
          <cell r="F65">
            <v>317</v>
          </cell>
        </row>
        <row r="66">
          <cell r="A66" t="str">
            <v xml:space="preserve"> 335  Колбаса Сливушка ТМ Вязанка. ВЕС.  ПОКОМ </v>
          </cell>
          <cell r="D66">
            <v>1</v>
          </cell>
          <cell r="F66">
            <v>301.58499999999998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787</v>
          </cell>
          <cell r="F67">
            <v>3823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</v>
          </cell>
          <cell r="F68">
            <v>2653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7.2</v>
          </cell>
          <cell r="F69">
            <v>506.08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6.4</v>
          </cell>
          <cell r="F70">
            <v>318.13600000000002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15.2</v>
          </cell>
          <cell r="F71">
            <v>724.37400000000002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10.4</v>
          </cell>
          <cell r="F72">
            <v>388.94400000000002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8</v>
          </cell>
          <cell r="F73">
            <v>130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14</v>
          </cell>
          <cell r="F74">
            <v>308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14</v>
          </cell>
          <cell r="F75">
            <v>495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142.358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7</v>
          </cell>
          <cell r="F77">
            <v>613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</v>
          </cell>
          <cell r="F78">
            <v>1188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18</v>
          </cell>
          <cell r="F79">
            <v>712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</v>
          </cell>
          <cell r="F80">
            <v>790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5</v>
          </cell>
          <cell r="F81">
            <v>583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235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880</v>
          </cell>
          <cell r="F83">
            <v>4499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2080</v>
          </cell>
          <cell r="F84">
            <v>12160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11</v>
          </cell>
          <cell r="F85">
            <v>775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13</v>
          </cell>
          <cell r="F86">
            <v>343.26499999999999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1.3</v>
          </cell>
          <cell r="F87">
            <v>23.9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11</v>
          </cell>
          <cell r="F88">
            <v>260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82.35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47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31</v>
          </cell>
          <cell r="F91">
            <v>779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18</v>
          </cell>
          <cell r="F92">
            <v>939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0.8</v>
          </cell>
          <cell r="F93">
            <v>507.02699999999999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38</v>
          </cell>
          <cell r="F94">
            <v>3806.7530000000002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32.5</v>
          </cell>
          <cell r="F95">
            <v>7421.6139999999996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35</v>
          </cell>
          <cell r="F96">
            <v>3449.1930000000002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7.95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236.93700000000001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125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66.453000000000003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18</v>
          </cell>
          <cell r="F102">
            <v>1124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16</v>
          </cell>
          <cell r="F103">
            <v>821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18</v>
          </cell>
          <cell r="F104">
            <v>1084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12</v>
          </cell>
          <cell r="F105">
            <v>743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F106">
            <v>10.4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F107">
            <v>2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F108">
            <v>14.55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10</v>
          </cell>
        </row>
        <row r="110">
          <cell r="A110" t="str">
            <v xml:space="preserve"> 516  Сосиски Классические ТМ Ядрена копоть 0,3кг  ПОКОМ</v>
          </cell>
          <cell r="F110">
            <v>26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4</v>
          </cell>
          <cell r="F111">
            <v>139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D112">
            <v>5</v>
          </cell>
          <cell r="F112">
            <v>22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5</v>
          </cell>
          <cell r="F113">
            <v>162</v>
          </cell>
        </row>
        <row r="114">
          <cell r="A114" t="str">
            <v xml:space="preserve"> 523  Колбаса Сальчичон нарезка 0,07кг ТМ Стародворье  ПОКОМ </v>
          </cell>
          <cell r="F114">
            <v>25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F115">
            <v>2</v>
          </cell>
        </row>
        <row r="116">
          <cell r="A116" t="str">
            <v xml:space="preserve"> 525  Колбаса Фуэт нарезка 0,07кг ТМ Стародворье  ПОКОМ</v>
          </cell>
          <cell r="F116">
            <v>31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F117">
            <v>36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D118">
            <v>4</v>
          </cell>
          <cell r="F118">
            <v>43</v>
          </cell>
        </row>
        <row r="119">
          <cell r="A119" t="str">
            <v>0108 Продукт По-Российски Классический с зам. молочного жира мдж 50% 200г ТМ КОРОВИНО   ОСТАНКИНО</v>
          </cell>
          <cell r="D119">
            <v>11</v>
          </cell>
          <cell r="F119">
            <v>11</v>
          </cell>
        </row>
        <row r="120">
          <cell r="A120" t="str">
            <v>0139 Продукт По-Российски Классический с зам. молочного жира мдж 50% ТМ Коровино  ВЕС  ОСТАНКИНО</v>
          </cell>
          <cell r="D120">
            <v>17</v>
          </cell>
          <cell r="F120">
            <v>17</v>
          </cell>
        </row>
        <row r="121">
          <cell r="A121" t="str">
            <v>0447 Сыр Голландский 45% Нарезка 125г ТМ Папа может ОСТАНКИНО</v>
          </cell>
          <cell r="D121">
            <v>20</v>
          </cell>
          <cell r="F121">
            <v>20</v>
          </cell>
        </row>
        <row r="122">
          <cell r="A122" t="str">
            <v>0454 Сыр Российский Особый 50%, Нарезка 125г тф ТМ Папа Может  ОСТАНКИНО</v>
          </cell>
          <cell r="D122">
            <v>26</v>
          </cell>
          <cell r="F122">
            <v>26</v>
          </cell>
        </row>
        <row r="123">
          <cell r="A123" t="str">
            <v>2498 Сыр Бурмакинский полутвердый сливочный ВЕС  ОСТАНКИНО</v>
          </cell>
          <cell r="D123">
            <v>1.2</v>
          </cell>
          <cell r="F123">
            <v>1.958</v>
          </cell>
        </row>
        <row r="124">
          <cell r="A124" t="str">
            <v>2504 Сыр Бурмакинский халуми ВЕС  ОСТАНКИНО</v>
          </cell>
          <cell r="D124">
            <v>3.8</v>
          </cell>
          <cell r="F124">
            <v>3.8</v>
          </cell>
        </row>
        <row r="125">
          <cell r="A125" t="str">
            <v>2704 Сливочный со вкусом топл. молока 45% тм Папа Может. брус (2шт)  ОСТАНКИНО</v>
          </cell>
          <cell r="D125">
            <v>35.6</v>
          </cell>
          <cell r="F125">
            <v>35.6</v>
          </cell>
        </row>
        <row r="126">
          <cell r="A126" t="str">
            <v>3215 ВЕТЧ.МЯСНАЯ Папа может п/о 0.4кг 8шт.    ОСТАНКИНО</v>
          </cell>
          <cell r="D126">
            <v>676</v>
          </cell>
          <cell r="F126">
            <v>676</v>
          </cell>
        </row>
        <row r="127">
          <cell r="A127" t="str">
            <v>3215 ВЕТЧИНА МЯСНАЯ Папа может п/о 0.4кг (код покуп. 43229)  ОСТАНКИНО</v>
          </cell>
          <cell r="F127">
            <v>4</v>
          </cell>
        </row>
        <row r="128">
          <cell r="A128" t="str">
            <v>3684 ПРЕСИЖН с/к в/у 1/250 8шт.   ОСТАНКИНО</v>
          </cell>
          <cell r="D128">
            <v>63</v>
          </cell>
          <cell r="F128">
            <v>63</v>
          </cell>
        </row>
        <row r="129">
          <cell r="A129" t="str">
            <v>3798 Сыч/Прод Коровино Российский 50% 200г СЗМЖ  ОСТАНКИНО</v>
          </cell>
          <cell r="D129">
            <v>2123</v>
          </cell>
          <cell r="F129">
            <v>2123</v>
          </cell>
        </row>
        <row r="130">
          <cell r="A130" t="str">
            <v>3804 Сыч/Прод Коровино Тильзитер 50% 200г СЗМЖ  ОСТАНКИНО</v>
          </cell>
          <cell r="D130">
            <v>2540</v>
          </cell>
          <cell r="F130">
            <v>2540</v>
          </cell>
        </row>
        <row r="131">
          <cell r="A131" t="str">
            <v>3811 Сыч/Прод Коровино Российский Оригин 50% ВЕС (5 кг)  ОСТАНКИНО</v>
          </cell>
          <cell r="D131">
            <v>159.6</v>
          </cell>
          <cell r="F131">
            <v>159.6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96.1</v>
          </cell>
          <cell r="F132">
            <v>96.1</v>
          </cell>
        </row>
        <row r="133">
          <cell r="A133" t="str">
            <v>4063 МЯСНАЯ Папа может вар п/о_Л   ОСТАНКИНО</v>
          </cell>
          <cell r="D133">
            <v>1520.9</v>
          </cell>
          <cell r="F133">
            <v>1520.9</v>
          </cell>
        </row>
        <row r="134">
          <cell r="A134" t="str">
            <v>4117 ЭКСТРА Папа может с/к в/у_Л   ОСТАНКИНО</v>
          </cell>
          <cell r="D134">
            <v>76.5</v>
          </cell>
          <cell r="F134">
            <v>76.5</v>
          </cell>
        </row>
        <row r="135">
          <cell r="A135" t="str">
            <v>4163 Сыр Боккончини копченый 40% 100 гр.  ОСТАНКИНО</v>
          </cell>
          <cell r="D135">
            <v>126</v>
          </cell>
          <cell r="F135">
            <v>126</v>
          </cell>
        </row>
        <row r="136">
          <cell r="A136" t="str">
            <v>4170 Сыр Скаморца свежий 40% 100 гр.  ОСТАНКИНО</v>
          </cell>
          <cell r="D136">
            <v>147</v>
          </cell>
          <cell r="F136">
            <v>147</v>
          </cell>
        </row>
        <row r="137">
          <cell r="A137" t="str">
            <v>4187 Сыр Чечил свежий 45% 100г/6шт ТМ Папа Может  ОСТАНКИНО</v>
          </cell>
          <cell r="D137">
            <v>224</v>
          </cell>
          <cell r="F137">
            <v>226</v>
          </cell>
        </row>
        <row r="138">
          <cell r="A138" t="str">
            <v>4194 Сыр Чечил копченый 43% 100г/6шт ТМ Папа Может  ОСТАНКИНО</v>
          </cell>
          <cell r="D138">
            <v>183</v>
          </cell>
          <cell r="F138">
            <v>183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128.25</v>
          </cell>
          <cell r="F139">
            <v>128.25</v>
          </cell>
        </row>
        <row r="140">
          <cell r="A140" t="str">
            <v>4813 ФИЛЕЙНАЯ Папа может вар п/о_Л   ОСТАНКИНО</v>
          </cell>
          <cell r="D140">
            <v>545.34799999999996</v>
          </cell>
          <cell r="F140">
            <v>545.34799999999996</v>
          </cell>
        </row>
        <row r="141">
          <cell r="A141" t="str">
            <v>4819 Сыр "Пармезан" 40% кусок 180 гр  ОСТАНКИНО</v>
          </cell>
          <cell r="D141">
            <v>3</v>
          </cell>
          <cell r="F141">
            <v>3</v>
          </cell>
        </row>
        <row r="142">
          <cell r="A142" t="str">
            <v>4903 Сыр Перлини 40% 100гр (8шт)  ОСТАНКИНО</v>
          </cell>
          <cell r="D142">
            <v>82</v>
          </cell>
          <cell r="F142">
            <v>82</v>
          </cell>
        </row>
        <row r="143">
          <cell r="A143" t="str">
            <v>4910 Сыр Перлини копченый 40% 100гр (8шт)  ОСТАНКИНО</v>
          </cell>
          <cell r="D143">
            <v>64</v>
          </cell>
          <cell r="F143">
            <v>64</v>
          </cell>
        </row>
        <row r="144">
          <cell r="A144" t="str">
            <v>4927 Сыр Перлини со вкусом Васаби 40% 100гр (8шт)  ОСТАНКИНО</v>
          </cell>
          <cell r="D144">
            <v>60</v>
          </cell>
          <cell r="F144">
            <v>60</v>
          </cell>
        </row>
        <row r="145">
          <cell r="A145" t="str">
            <v>4993 САЛЯМИ ИТАЛЬЯНСКАЯ с/к в/у 1/250*8_120c ОСТАНКИНО</v>
          </cell>
          <cell r="D145">
            <v>406</v>
          </cell>
          <cell r="F145">
            <v>406</v>
          </cell>
        </row>
        <row r="146">
          <cell r="A146" t="str">
            <v>5204 Сыр полутвердый "Российский", ВЕС брус, с массовой долей жира 50%  ОСТАНКИНО</v>
          </cell>
          <cell r="D146">
            <v>24.2</v>
          </cell>
          <cell r="F146">
            <v>24.2</v>
          </cell>
        </row>
        <row r="147">
          <cell r="A147" t="str">
            <v>5235 Сыр полутвердый "Голландский" 45%, брус ВЕС  ОСТАНКИНО</v>
          </cell>
          <cell r="D147">
            <v>30.2</v>
          </cell>
          <cell r="F147">
            <v>30.2</v>
          </cell>
        </row>
        <row r="148">
          <cell r="A148" t="str">
            <v>5242 Сыр полутвердый "Гауда", 45%, ВЕС брус из блока 1/5  ОСТАНКИНО</v>
          </cell>
          <cell r="D148">
            <v>3.2</v>
          </cell>
          <cell r="F148">
            <v>3.2</v>
          </cell>
        </row>
        <row r="149">
          <cell r="A149" t="str">
            <v>5246 ДОКТОРСКАЯ ПРЕМИУМ вар б/о мгс_30с ОСТАНКИНО</v>
          </cell>
          <cell r="D149">
            <v>31.7</v>
          </cell>
          <cell r="F149">
            <v>31.7</v>
          </cell>
        </row>
        <row r="150">
          <cell r="A150" t="str">
            <v>5247 РУССКАЯ ПРЕМИУМ вар б/о мгс_30с ОСТАНКИНО</v>
          </cell>
          <cell r="D150">
            <v>34.6</v>
          </cell>
          <cell r="F150">
            <v>34.6</v>
          </cell>
        </row>
        <row r="151">
          <cell r="A151" t="str">
            <v>5259 Сыр полутвердый "Тильзитер" 45%, ВЕС брус ТМ "Папа может"  ОСТАНКИНО</v>
          </cell>
          <cell r="D151">
            <v>7</v>
          </cell>
          <cell r="F151">
            <v>7</v>
          </cell>
        </row>
        <row r="152">
          <cell r="A152" t="str">
            <v>5483 ЭКСТРА Папа может с/к в/у 1/250 8шт.   ОСТАНКИНО</v>
          </cell>
          <cell r="D152">
            <v>771</v>
          </cell>
          <cell r="F152">
            <v>771</v>
          </cell>
        </row>
        <row r="153">
          <cell r="A153" t="str">
            <v>5500 Мясная Папа может вар  п/о 0.4кг 8шт   ОСТАНКИНО</v>
          </cell>
          <cell r="D153">
            <v>2</v>
          </cell>
          <cell r="F153">
            <v>2</v>
          </cell>
        </row>
        <row r="154">
          <cell r="A154" t="str">
            <v>5544 Сервелат Финский в/к в/у_45с НОВАЯ ОСТАНКИНО</v>
          </cell>
          <cell r="D154">
            <v>1111.018</v>
          </cell>
          <cell r="F154">
            <v>1111.018</v>
          </cell>
        </row>
        <row r="155">
          <cell r="A155" t="str">
            <v>5679 САЛЯМИ ИТАЛЬЯНСКАЯ с/к в/у 1/150_60с ОСТАНКИНО</v>
          </cell>
          <cell r="D155">
            <v>269</v>
          </cell>
          <cell r="F155">
            <v>269</v>
          </cell>
        </row>
        <row r="156">
          <cell r="A156" t="str">
            <v>5682 САЛЯМИ МЕЛКОЗЕРНЕНАЯ с/к в/у 1/120_60с   ОСТАНКИНО</v>
          </cell>
          <cell r="D156">
            <v>2131</v>
          </cell>
          <cell r="F156">
            <v>2134</v>
          </cell>
        </row>
        <row r="157">
          <cell r="A157" t="str">
            <v>5706 АРОМАТНАЯ Папа может с/к в/у 1/250 8шт.  ОСТАНКИНО</v>
          </cell>
          <cell r="D157">
            <v>624</v>
          </cell>
          <cell r="F157">
            <v>624</v>
          </cell>
        </row>
        <row r="158">
          <cell r="A158" t="str">
            <v>5708 ПОСОЛЬСКАЯ Папа может с/к в/у ОСТАНКИНО</v>
          </cell>
          <cell r="D158">
            <v>38.6</v>
          </cell>
          <cell r="F158">
            <v>38.6</v>
          </cell>
        </row>
        <row r="159">
          <cell r="A159" t="str">
            <v>5851 ЭКСТРА Папа может вар п/о   ОСТАНКИНО</v>
          </cell>
          <cell r="D159">
            <v>378.7</v>
          </cell>
          <cell r="F159">
            <v>378.7</v>
          </cell>
        </row>
        <row r="160">
          <cell r="A160" t="str">
            <v>5931 ОХОТНИЧЬЯ Папа может с/к в/у 1/220 8шт.   ОСТАНКИНО</v>
          </cell>
          <cell r="D160">
            <v>1149</v>
          </cell>
          <cell r="F160">
            <v>1149</v>
          </cell>
        </row>
        <row r="161">
          <cell r="A161" t="str">
            <v>5992 ВРЕМЯ ОКРОШКИ Папа может вар п/о 0.4кг   ОСТАНКИНО</v>
          </cell>
          <cell r="D161">
            <v>1080</v>
          </cell>
          <cell r="F161">
            <v>1080</v>
          </cell>
        </row>
        <row r="162">
          <cell r="A162" t="str">
            <v>6004 РАГУ СВИНОЕ 1кг 8шт.зам_120с ОСТАНКИНО</v>
          </cell>
          <cell r="D162">
            <v>112</v>
          </cell>
          <cell r="F162">
            <v>112</v>
          </cell>
        </row>
        <row r="163">
          <cell r="A163" t="str">
            <v>6221 НЕАПОЛИТАНСКИЙ ДУЭТ с/к с/н мгс 1/90  ОСТАНКИНО</v>
          </cell>
          <cell r="D163">
            <v>368</v>
          </cell>
          <cell r="F163">
            <v>368</v>
          </cell>
        </row>
        <row r="164">
          <cell r="A164" t="str">
            <v>6228 МЯСНОЕ АССОРТИ к/з с/н мгс 1/90 10шт.  ОСТАНКИНО</v>
          </cell>
          <cell r="D164">
            <v>457</v>
          </cell>
          <cell r="F164">
            <v>460</v>
          </cell>
        </row>
        <row r="165">
          <cell r="A165" t="str">
            <v>6247 ДОМАШНЯЯ Папа может вар п/о 0,4кг 8шт.  ОСТАНКИНО</v>
          </cell>
          <cell r="D165">
            <v>137</v>
          </cell>
          <cell r="F165">
            <v>137</v>
          </cell>
        </row>
        <row r="166">
          <cell r="A166" t="str">
            <v>6268 ГОВЯЖЬЯ Папа может вар п/о 0,4кг 8 шт.  ОСТАНКИНО</v>
          </cell>
          <cell r="D166">
            <v>412</v>
          </cell>
          <cell r="F166">
            <v>412</v>
          </cell>
        </row>
        <row r="167">
          <cell r="A167" t="str">
            <v>6279 КОРЕЙКА ПО-ОСТ.к/в в/с с/н в/у 1/150_45с  ОСТАНКИНО</v>
          </cell>
          <cell r="D167">
            <v>410</v>
          </cell>
          <cell r="F167">
            <v>412</v>
          </cell>
        </row>
        <row r="168">
          <cell r="A168" t="str">
            <v>6297 ФИЛЕЙНЫЕ сос ц/о в/у 1/270 12шт_45с  ОСТАНКИНО</v>
          </cell>
          <cell r="D168">
            <v>2</v>
          </cell>
          <cell r="F168">
            <v>2</v>
          </cell>
        </row>
        <row r="169">
          <cell r="A169" t="str">
            <v>6303 МЯСНЫЕ Папа может сос п/о мгс 1.5*3  ОСТАНКИНО</v>
          </cell>
          <cell r="D169">
            <v>536.20000000000005</v>
          </cell>
          <cell r="F169">
            <v>536.20000000000005</v>
          </cell>
        </row>
        <row r="170">
          <cell r="A170" t="str">
            <v>6324 ДОКТОРСКАЯ ГОСТ вар п/о 0.4кг 8шт.  ОСТАНКИНО</v>
          </cell>
          <cell r="D170">
            <v>87</v>
          </cell>
          <cell r="F170">
            <v>87</v>
          </cell>
        </row>
        <row r="171">
          <cell r="A171" t="str">
            <v>6325 ДОКТОРСКАЯ ПРЕМИУМ вар п/о 0.4кг 8шт.  ОСТАНКИНО</v>
          </cell>
          <cell r="D171">
            <v>1777</v>
          </cell>
          <cell r="F171">
            <v>1777</v>
          </cell>
        </row>
        <row r="172">
          <cell r="A172" t="str">
            <v>6333 МЯСНАЯ Папа может вар п/о 0.4кг 8шт.  ОСТАНКИНО</v>
          </cell>
          <cell r="D172">
            <v>5138</v>
          </cell>
          <cell r="F172">
            <v>5142</v>
          </cell>
        </row>
        <row r="173">
          <cell r="A173" t="str">
            <v>6340 ДОМАШНИЙ РЕЦЕПТ Коровино 0.5кг 8шт.  ОСТАНКИНО</v>
          </cell>
          <cell r="D173">
            <v>413</v>
          </cell>
          <cell r="F173">
            <v>413</v>
          </cell>
        </row>
        <row r="174">
          <cell r="A174" t="str">
            <v>6353 ЭКСТРА Папа может вар п/о 0.4кг 8шт.  ОСТАНКИНО</v>
          </cell>
          <cell r="D174">
            <v>1991</v>
          </cell>
          <cell r="F174">
            <v>1992</v>
          </cell>
        </row>
        <row r="175">
          <cell r="A175" t="str">
            <v>6392 ФИЛЕЙНАЯ Папа может вар п/о 0.4кг. ОСТАНКИНО</v>
          </cell>
          <cell r="D175">
            <v>4376</v>
          </cell>
          <cell r="F175">
            <v>4388</v>
          </cell>
        </row>
        <row r="176">
          <cell r="A176" t="str">
            <v>6426 КЛАССИЧЕСКАЯ ПМ вар п/о 0.3кг 8шт.  ОСТАНКИНО</v>
          </cell>
          <cell r="D176">
            <v>1</v>
          </cell>
          <cell r="F176">
            <v>1</v>
          </cell>
        </row>
        <row r="177">
          <cell r="A177" t="str">
            <v>6448 СВИНИНА МАДЕРА с/к с/н в/у 1/100 10шт.   ОСТАНКИНО</v>
          </cell>
          <cell r="D177">
            <v>195</v>
          </cell>
          <cell r="F177">
            <v>199</v>
          </cell>
        </row>
        <row r="178">
          <cell r="A178" t="str">
            <v>6453 ЭКСТРА Папа может с/к с/н в/у 1/100 14шт.   ОСТАНКИНО</v>
          </cell>
          <cell r="D178">
            <v>1837</v>
          </cell>
          <cell r="F178">
            <v>1840</v>
          </cell>
        </row>
        <row r="179">
          <cell r="A179" t="str">
            <v>6454 АРОМАТНАЯ с/к с/н в/у 1/100 14шт.  ОСТАНКИНО</v>
          </cell>
          <cell r="D179">
            <v>1730</v>
          </cell>
          <cell r="F179">
            <v>1737</v>
          </cell>
        </row>
        <row r="180">
          <cell r="A180" t="str">
            <v>6459 СЕРВЕЛАТ ШВЕЙЦАРСК. в/к с/н в/у 1/100*10  ОСТАНКИНО</v>
          </cell>
          <cell r="D180">
            <v>734</v>
          </cell>
          <cell r="F180">
            <v>738</v>
          </cell>
        </row>
        <row r="181">
          <cell r="A181" t="str">
            <v>6470 ВЕТЧ.МРАМОРНАЯ в/у_45с  ОСТАНКИНО</v>
          </cell>
          <cell r="D181">
            <v>41.6</v>
          </cell>
          <cell r="F181">
            <v>41.6</v>
          </cell>
        </row>
        <row r="182">
          <cell r="A182" t="str">
            <v>6495 ВЕТЧ.МРАМОРНАЯ в/у срез 0.3кг 6шт_45с  ОСТАНКИНО</v>
          </cell>
          <cell r="D182">
            <v>258</v>
          </cell>
          <cell r="F182">
            <v>258</v>
          </cell>
        </row>
        <row r="183">
          <cell r="A183" t="str">
            <v>6527 ШПИКАЧКИ СОЧНЫЕ ПМ сар б/о мгс 1*3 45с ОСТАНКИНО</v>
          </cell>
          <cell r="D183">
            <v>425</v>
          </cell>
          <cell r="F183">
            <v>425</v>
          </cell>
        </row>
        <row r="184">
          <cell r="A184" t="str">
            <v>6528 ШПИКАЧКИ СОЧНЫЕ ПМ сар б/о мгс 0.4кг 45с  ОСТАНКИНО</v>
          </cell>
          <cell r="D184">
            <v>24</v>
          </cell>
          <cell r="F184">
            <v>24</v>
          </cell>
        </row>
        <row r="185">
          <cell r="A185" t="str">
            <v>6586 МРАМОРНАЯ И БАЛЫКОВАЯ в/к с/н мгс 1/90 ОСТАНКИНО</v>
          </cell>
          <cell r="D185">
            <v>130</v>
          </cell>
          <cell r="F185">
            <v>130</v>
          </cell>
        </row>
        <row r="186">
          <cell r="A186" t="str">
            <v>6609 С ГОВЯДИНОЙ ПМ сар б/о мгс 0.4кг_45с ОСТАНКИНО</v>
          </cell>
          <cell r="D186">
            <v>51</v>
          </cell>
          <cell r="F186">
            <v>51</v>
          </cell>
        </row>
        <row r="187">
          <cell r="A187" t="str">
            <v>6616 МОЛОЧНЫЕ КЛАССИЧЕСКИЕ сос п/о в/у 0.3кг  ОСТАНКИНО</v>
          </cell>
          <cell r="D187">
            <v>1523</v>
          </cell>
          <cell r="F187">
            <v>1523</v>
          </cell>
        </row>
        <row r="188">
          <cell r="A188" t="str">
            <v>6666 БОЯНСКАЯ Папа может п/к в/у 0,28кг 8 шт. ОСТАНКИНО</v>
          </cell>
          <cell r="F188">
            <v>2</v>
          </cell>
        </row>
        <row r="189">
          <cell r="A189" t="str">
            <v>6684 СЕРВЕЛАТ КАРЕЛЬСКИЙ ПМ в/к в/у 0.28кг  ОСТАНКИНО</v>
          </cell>
          <cell r="D189">
            <v>6</v>
          </cell>
          <cell r="F189">
            <v>6</v>
          </cell>
        </row>
        <row r="190">
          <cell r="A190" t="str">
            <v>6697 СЕРВЕЛАТ ФИНСКИЙ ПМ в/к в/у 0,35кг 8шт.  ОСТАНКИНО</v>
          </cell>
          <cell r="D190">
            <v>4826</v>
          </cell>
          <cell r="F190">
            <v>4830</v>
          </cell>
        </row>
        <row r="191">
          <cell r="A191" t="str">
            <v>6713 СОЧНЫЙ ГРИЛЬ ПМ сос п/о мгс 0.41кг 8шт.  ОСТАНКИНО</v>
          </cell>
          <cell r="D191">
            <v>2430</v>
          </cell>
          <cell r="F191">
            <v>2436</v>
          </cell>
        </row>
        <row r="192">
          <cell r="A192" t="str">
            <v>6724 МОЛОЧНЫЕ ПМ сос п/о мгс 0.41кг 10шт.  ОСТАНКИНО</v>
          </cell>
          <cell r="D192">
            <v>637</v>
          </cell>
          <cell r="F192">
            <v>637</v>
          </cell>
        </row>
        <row r="193">
          <cell r="A193" t="str">
            <v>6762 СЛИВОЧНЫЕ сос ц/о мгс 0.41кг 8шт.  ОСТАНКИНО</v>
          </cell>
          <cell r="D193">
            <v>53</v>
          </cell>
          <cell r="F193">
            <v>53</v>
          </cell>
        </row>
        <row r="194">
          <cell r="A194" t="str">
            <v>6765 РУБЛЕНЫЕ сос ц/о мгс 0.36кг 6шт.  ОСТАНКИНО</v>
          </cell>
          <cell r="D194">
            <v>500</v>
          </cell>
          <cell r="F194">
            <v>500</v>
          </cell>
        </row>
        <row r="195">
          <cell r="A195" t="str">
            <v>6773 САЛЯМИ Папа может п/к в/у 0,28кг 8шт.  ОСТАНКИНО</v>
          </cell>
          <cell r="D195">
            <v>1</v>
          </cell>
          <cell r="F195">
            <v>1</v>
          </cell>
        </row>
        <row r="196">
          <cell r="A196" t="str">
            <v>6777 МЯСНЫЕ С ГОВЯДИНОЙ ПМ сос п/о мгс 0.4кг  ОСТАНКИНО</v>
          </cell>
          <cell r="D196">
            <v>15</v>
          </cell>
          <cell r="F196">
            <v>15</v>
          </cell>
        </row>
        <row r="197">
          <cell r="A197" t="str">
            <v>6785 ВЕНСКАЯ САЛЯМИ п/к в/у 0.33кг 8шт.  ОСТАНКИНО</v>
          </cell>
          <cell r="D197">
            <v>253</v>
          </cell>
          <cell r="F197">
            <v>253</v>
          </cell>
        </row>
        <row r="198">
          <cell r="A198" t="str">
            <v>6787 СЕРВЕЛАТ КРЕМЛЕВСКИЙ в/к в/у 0,33кг 8шт.  ОСТАНКИНО</v>
          </cell>
          <cell r="D198">
            <v>264</v>
          </cell>
          <cell r="F198">
            <v>266</v>
          </cell>
        </row>
        <row r="199">
          <cell r="A199" t="str">
            <v>6793 БАЛЫКОВАЯ в/к в/у 0,33кг 8шт.  ОСТАНКИНО</v>
          </cell>
          <cell r="D199">
            <v>461</v>
          </cell>
          <cell r="F199">
            <v>461</v>
          </cell>
        </row>
        <row r="200">
          <cell r="A200" t="str">
            <v>6829 МОЛОЧНЫЕ КЛАССИЧЕСКИЕ сос п/о мгс 2*4_С  ОСТАНКИНО</v>
          </cell>
          <cell r="D200">
            <v>782.3</v>
          </cell>
          <cell r="F200">
            <v>782.3</v>
          </cell>
        </row>
        <row r="201">
          <cell r="A201" t="str">
            <v>6837 ФИЛЕЙНЫЕ Папа Может сос ц/о мгс 0.4кг  ОСТАНКИНО</v>
          </cell>
          <cell r="D201">
            <v>1181</v>
          </cell>
          <cell r="F201">
            <v>1183</v>
          </cell>
        </row>
        <row r="202">
          <cell r="A202" t="str">
            <v>6842 ДЫМОВИЦА ИЗ ОКОРОКА к/в мл/к в/у 0,3кг  ОСТАНКИНО</v>
          </cell>
          <cell r="D202">
            <v>73</v>
          </cell>
          <cell r="F202">
            <v>73</v>
          </cell>
        </row>
        <row r="203">
          <cell r="A203" t="str">
            <v>6861 ДОМАШНИЙ РЕЦЕПТ Коровино вар п/о  ОСТАНКИНО</v>
          </cell>
          <cell r="D203">
            <v>182.1</v>
          </cell>
          <cell r="F203">
            <v>182.1</v>
          </cell>
        </row>
        <row r="204">
          <cell r="A204" t="str">
            <v>6866 ВЕТЧ.НЕЖНАЯ Коровино п/о_Маяк  ОСТАНКИНО</v>
          </cell>
          <cell r="D204">
            <v>219.1</v>
          </cell>
          <cell r="F204">
            <v>219.1</v>
          </cell>
        </row>
        <row r="205">
          <cell r="A205" t="str">
            <v>6872 ШАШЛЫК ИЗ СВИНИНЫ зам. ВЕС ОСТАНКИНО</v>
          </cell>
          <cell r="D205">
            <v>20</v>
          </cell>
          <cell r="F205">
            <v>20</v>
          </cell>
        </row>
        <row r="206">
          <cell r="A206" t="str">
            <v>6909 ДЛЯ ДЕТЕЙ сос п/о мгс 0.33кг 8шт.  ОСТАНКИНО</v>
          </cell>
          <cell r="D206">
            <v>186</v>
          </cell>
          <cell r="F206">
            <v>186</v>
          </cell>
        </row>
        <row r="207">
          <cell r="A207" t="str">
            <v>7001 КЛАССИЧЕСКИЕ Папа может сар б/о мгс 1*3  ОСТАНКИНО</v>
          </cell>
          <cell r="D207">
            <v>201.4</v>
          </cell>
          <cell r="F207">
            <v>201.4</v>
          </cell>
        </row>
        <row r="208">
          <cell r="A208" t="str">
            <v>7038 С ГОВЯДИНОЙ ПМ сос п/о мгс 1.5*4  ОСТАНКИНО</v>
          </cell>
          <cell r="D208">
            <v>160.9</v>
          </cell>
          <cell r="F208">
            <v>160.9</v>
          </cell>
        </row>
        <row r="209">
          <cell r="A209" t="str">
            <v>7040 С ИНДЕЙКОЙ ПМ сос ц/о в/у 1/270 8шт.  ОСТАНКИНО</v>
          </cell>
          <cell r="D209">
            <v>133</v>
          </cell>
          <cell r="F209">
            <v>133</v>
          </cell>
        </row>
        <row r="210">
          <cell r="A210" t="str">
            <v>7059 ШПИКАЧКИ СОЧНЫЕ С БЕК. п/о мгс 0.3кг_60с  ОСТАНКИНО</v>
          </cell>
          <cell r="D210">
            <v>235</v>
          </cell>
          <cell r="F210">
            <v>235</v>
          </cell>
        </row>
        <row r="211">
          <cell r="A211" t="str">
            <v>7066 СОЧНЫЕ ПМ сос п/о мгс 0.41кг 10шт_50с  ОСТАНКИНО</v>
          </cell>
          <cell r="D211">
            <v>7977</v>
          </cell>
          <cell r="F211">
            <v>7983</v>
          </cell>
        </row>
        <row r="212">
          <cell r="A212" t="str">
            <v>7070 СОЧНЫЕ ПМ сос п/о мгс 1.5*4_А_50с  ОСТАНКИНО</v>
          </cell>
          <cell r="D212">
            <v>3858.5680000000002</v>
          </cell>
          <cell r="F212">
            <v>3858.5680000000002</v>
          </cell>
        </row>
        <row r="213">
          <cell r="A213" t="str">
            <v>7073 МОЛОЧ.ПРЕМИУМ ПМ сос п/о в/у 1/350_50с  ОСТАНКИНО</v>
          </cell>
          <cell r="D213">
            <v>2444</v>
          </cell>
          <cell r="F213">
            <v>2444</v>
          </cell>
        </row>
        <row r="214">
          <cell r="A214" t="str">
            <v>7074 МОЛОЧ.ПРЕМИУМ ПМ сос п/о мгс 0.6кг_50с  ОСТАНКИНО</v>
          </cell>
          <cell r="D214">
            <v>151</v>
          </cell>
          <cell r="F214">
            <v>151</v>
          </cell>
        </row>
        <row r="215">
          <cell r="A215" t="str">
            <v>7075 МОЛОЧ.ПРЕМИУМ ПМ сос п/о мгс 1.5*4_О_50с  ОСТАНКИНО</v>
          </cell>
          <cell r="D215">
            <v>106.7</v>
          </cell>
          <cell r="F215">
            <v>106.7</v>
          </cell>
        </row>
        <row r="216">
          <cell r="A216" t="str">
            <v>7077 МЯСНЫЕ С ГОВЯД.ПМ сос п/о мгс 0.4кг_50с  ОСТАНКИНО</v>
          </cell>
          <cell r="D216">
            <v>1722</v>
          </cell>
          <cell r="F216">
            <v>1730</v>
          </cell>
        </row>
        <row r="217">
          <cell r="A217" t="str">
            <v>7080 СЛИВОЧНЫЕ ПМ сос п/о мгс 0.41кг 10шт. 50с  ОСТАНКИНО</v>
          </cell>
          <cell r="D217">
            <v>4171</v>
          </cell>
          <cell r="F217">
            <v>4177</v>
          </cell>
        </row>
        <row r="218">
          <cell r="A218" t="str">
            <v>7082 СЛИВОЧНЫЕ ПМ сос п/о мгс 1.5*4_50с  ОСТАНКИНО</v>
          </cell>
          <cell r="D218">
            <v>117.2</v>
          </cell>
          <cell r="F218">
            <v>117.2</v>
          </cell>
        </row>
        <row r="219">
          <cell r="A219" t="str">
            <v>7087 ШПИК С ЧЕСНОК.И ПЕРЦЕМ к/в в/у 0.3кг_50с  ОСТАНКИНО</v>
          </cell>
          <cell r="D219">
            <v>244</v>
          </cell>
          <cell r="F219">
            <v>244</v>
          </cell>
        </row>
        <row r="220">
          <cell r="A220" t="str">
            <v>7090 СВИНИНА ПО-ДОМ. к/в мл/к в/у 0.3кг_50с  ОСТАНКИНО</v>
          </cell>
          <cell r="D220">
            <v>804</v>
          </cell>
          <cell r="F220">
            <v>804</v>
          </cell>
        </row>
        <row r="221">
          <cell r="A221" t="str">
            <v>7092 БЕКОН Папа может с/к с/н в/у 1/140_50с  ОСТАНКИНО</v>
          </cell>
          <cell r="D221">
            <v>1007</v>
          </cell>
          <cell r="F221">
            <v>1007</v>
          </cell>
        </row>
        <row r="222">
          <cell r="A222" t="str">
            <v>7105 МИЛАНО с/к с/н мгс 1/90 12шт.  ОСТАНКИНО</v>
          </cell>
          <cell r="D222">
            <v>60</v>
          </cell>
          <cell r="F222">
            <v>60</v>
          </cell>
        </row>
        <row r="223">
          <cell r="A223" t="str">
            <v>7106 ТОСКАНО с/к с/н мгс 1/90 12шт.  ОСТАНКИНО</v>
          </cell>
          <cell r="D223">
            <v>136</v>
          </cell>
          <cell r="F223">
            <v>136</v>
          </cell>
        </row>
        <row r="224">
          <cell r="A224" t="str">
            <v>7107 САН-РЕМО с/в с/н мгс 1/90 12шт.  ОСТАНКИНО</v>
          </cell>
          <cell r="D224">
            <v>91</v>
          </cell>
          <cell r="F224">
            <v>91</v>
          </cell>
        </row>
        <row r="225">
          <cell r="A225" t="str">
            <v>7126 МОЛОЧНАЯ Останкино вар п/о 0.4кг 8шт.  ОСТАНКИНО</v>
          </cell>
          <cell r="D225">
            <v>11</v>
          </cell>
          <cell r="F225">
            <v>11</v>
          </cell>
        </row>
        <row r="226">
          <cell r="A226" t="str">
            <v>7131 БАЛЫКОВАЯ в/к в/у 0,84кг ВЕС ОСТАНКИНО</v>
          </cell>
          <cell r="D226">
            <v>4.9000000000000004</v>
          </cell>
          <cell r="F226">
            <v>4.9000000000000004</v>
          </cell>
        </row>
        <row r="227">
          <cell r="A227" t="str">
            <v>7143 БРАУНШВЕЙГСКАЯ ГОСТ с/к в/у 1/220 8шт. ОСТАНКИНО</v>
          </cell>
          <cell r="D227">
            <v>7</v>
          </cell>
          <cell r="F227">
            <v>7</v>
          </cell>
        </row>
        <row r="228">
          <cell r="A228" t="str">
            <v>7147 САЛЬЧИЧОН Останкино с/к в/у 1/220 8шт.  ОСТАНКИНО</v>
          </cell>
          <cell r="D228">
            <v>54</v>
          </cell>
          <cell r="F228">
            <v>54</v>
          </cell>
        </row>
        <row r="229">
          <cell r="A229" t="str">
            <v>7149 БАЛЫКОВАЯ Коровино п/к в/у 0.84кг_50с  ОСТАНКИНО</v>
          </cell>
          <cell r="D229">
            <v>50</v>
          </cell>
          <cell r="F229">
            <v>50</v>
          </cell>
        </row>
        <row r="230">
          <cell r="A230" t="str">
            <v>7154 СЕРВЕЛАТ ЗЕРНИСТЫЙ ПМ в/к в/у 0.35кг_50с  ОСТАНКИНО</v>
          </cell>
          <cell r="D230">
            <v>2863</v>
          </cell>
          <cell r="F230">
            <v>2863</v>
          </cell>
        </row>
        <row r="231">
          <cell r="A231" t="str">
            <v>7166 СЕРВЕЛТ ОХОТНИЧИЙ ПМ в/к в/у_50с  ОСТАНКИНО</v>
          </cell>
          <cell r="D231">
            <v>495.1</v>
          </cell>
          <cell r="F231">
            <v>495.1</v>
          </cell>
        </row>
        <row r="232">
          <cell r="A232" t="str">
            <v>7169 СЕРВЕЛАТ ОХОТНИЧИЙ ПМ в/к в/у 0.35кг_50с  ОСТАНКИНО</v>
          </cell>
          <cell r="D232">
            <v>3918</v>
          </cell>
          <cell r="F232">
            <v>3918</v>
          </cell>
        </row>
        <row r="233">
          <cell r="A233" t="str">
            <v>7187 ГРУДИНКА ПРЕМИУМ к/в мл/к в/у 0,3кг_50с ОСТАНКИНО</v>
          </cell>
          <cell r="D233">
            <v>452</v>
          </cell>
          <cell r="F233">
            <v>455</v>
          </cell>
        </row>
        <row r="234">
          <cell r="A234" t="str">
            <v>7225 ТОСКАНО ПРЕМИУМ Останкино с/к в/у 1/180  ОСТАНКИНО</v>
          </cell>
          <cell r="D234">
            <v>50</v>
          </cell>
          <cell r="F234">
            <v>50</v>
          </cell>
        </row>
        <row r="235">
          <cell r="A235" t="str">
            <v>7226 ЧОРИЗО ПРЕМИУМ Останкино с/к в/у 1/180  ОСТАНКИНО</v>
          </cell>
          <cell r="D235">
            <v>26</v>
          </cell>
          <cell r="F235">
            <v>26</v>
          </cell>
        </row>
        <row r="236">
          <cell r="A236" t="str">
            <v>7227 САЛЯМИ ФИНСКАЯ Папа может с/к в/у 1/180  ОСТАНКИНО</v>
          </cell>
          <cell r="D236">
            <v>91</v>
          </cell>
          <cell r="F236">
            <v>91</v>
          </cell>
        </row>
        <row r="237">
          <cell r="A237" t="str">
            <v>7231 КЛАССИЧЕСКАЯ ПМ вар п/о 0,3кг 8шт_209к ОСТАНКИНО</v>
          </cell>
          <cell r="D237">
            <v>1550</v>
          </cell>
          <cell r="F237">
            <v>1554</v>
          </cell>
        </row>
        <row r="238">
          <cell r="A238" t="str">
            <v>7232 БОЯNСКАЯ ПМ п/к в/у 0,28кг 8шт_209к ОСТАНКИНО</v>
          </cell>
          <cell r="D238">
            <v>1529</v>
          </cell>
          <cell r="F238">
            <v>1529</v>
          </cell>
        </row>
        <row r="239">
          <cell r="A239" t="str">
            <v>7234 ФИЛЕЙНЫЕ ПМ сос ц/о в/у 1/495 8шт.  ОСТАНКИНО</v>
          </cell>
          <cell r="D239">
            <v>167</v>
          </cell>
          <cell r="F239">
            <v>167</v>
          </cell>
        </row>
        <row r="240">
          <cell r="A240" t="str">
            <v>7235 ВЕТЧ.КЛАССИЧЕСКАЯ ПМ п/о 0,35кг 8шт_209к ОСТАНКИНО</v>
          </cell>
          <cell r="D240">
            <v>24</v>
          </cell>
          <cell r="F240">
            <v>24</v>
          </cell>
        </row>
        <row r="241">
          <cell r="A241" t="str">
            <v>7236 СЕРВЕЛАТ КАРЕЛЬСКИЙ в/к в/у 0,28кг_209к ОСТАНКИНО</v>
          </cell>
          <cell r="D241">
            <v>3885</v>
          </cell>
          <cell r="F241">
            <v>3893</v>
          </cell>
        </row>
        <row r="242">
          <cell r="A242" t="str">
            <v>7241 САЛЯМИ Папа может п/к в/у 0,28кг_209к ОСТАНКИНО</v>
          </cell>
          <cell r="D242">
            <v>883</v>
          </cell>
          <cell r="F242">
            <v>883</v>
          </cell>
        </row>
        <row r="243">
          <cell r="A243" t="str">
            <v>7244 ФИЛЕЙНЫЕ Папа может сос ц/о мгс 0,72*4 ОСТАНКИНО</v>
          </cell>
          <cell r="D243">
            <v>29.36</v>
          </cell>
          <cell r="F243">
            <v>29.36</v>
          </cell>
        </row>
        <row r="244">
          <cell r="A244" t="str">
            <v>7245 ВЕТЧ.ФИЛЕЙНАЯ ПМ п/о 0,4кг 8шт ОСТАНКИНО</v>
          </cell>
          <cell r="D244">
            <v>84</v>
          </cell>
          <cell r="F244">
            <v>84</v>
          </cell>
        </row>
        <row r="245">
          <cell r="A245" t="str">
            <v>8377 Творожный Сыр 60% Сливочный  СТМ "ПапаМожет" - 140гр  ОСТАНКИНО</v>
          </cell>
          <cell r="D245">
            <v>187</v>
          </cell>
          <cell r="F245">
            <v>187</v>
          </cell>
        </row>
        <row r="246">
          <cell r="A246" t="str">
            <v>8391 Сыр творожный с зеленью 60% Папа может 140 гр.  ОСТАНКИНО</v>
          </cell>
          <cell r="D246">
            <v>67</v>
          </cell>
          <cell r="F246">
            <v>67</v>
          </cell>
        </row>
        <row r="247">
          <cell r="A247" t="str">
            <v>8398 Сыр ПАПА МОЖЕТ "Тильзитер" 45% 180 г  ОСТАНКИНО</v>
          </cell>
          <cell r="D247">
            <v>239</v>
          </cell>
          <cell r="F247">
            <v>241</v>
          </cell>
        </row>
        <row r="248">
          <cell r="A248" t="str">
            <v>8411 Сыр ПАПА МОЖЕТ "Гауда Голд" 45% 180 г  ОСТАНКИНО</v>
          </cell>
          <cell r="D248">
            <v>280</v>
          </cell>
          <cell r="F248">
            <v>284</v>
          </cell>
        </row>
        <row r="249">
          <cell r="A249" t="str">
            <v>8435 Сыр ПАПА МОЖЕТ "Российский традиционный" 45% 180 г  ОСТАНКИНО</v>
          </cell>
          <cell r="D249">
            <v>893</v>
          </cell>
          <cell r="F249">
            <v>893</v>
          </cell>
        </row>
        <row r="250">
          <cell r="A250" t="str">
            <v>8438 Плавленый Сыр 45% "С ветчиной" СТМ "ПапаМожет" 180гр  ОСТАНКИНО</v>
          </cell>
          <cell r="D250">
            <v>25</v>
          </cell>
          <cell r="F250">
            <v>25</v>
          </cell>
        </row>
        <row r="251">
          <cell r="A251" t="str">
            <v>8445 Плавленый Сыр 45% "С грибами" СТМ "ПапаМожет 180гр  ОСТАНКИНО</v>
          </cell>
          <cell r="D251">
            <v>18</v>
          </cell>
          <cell r="F251">
            <v>18</v>
          </cell>
        </row>
        <row r="252">
          <cell r="A252" t="str">
            <v>8452 Сыр колбасный копченый Папа Может 400 гр  ОСТАНКИНО</v>
          </cell>
          <cell r="D252">
            <v>17</v>
          </cell>
          <cell r="F252">
            <v>17</v>
          </cell>
        </row>
        <row r="253">
          <cell r="A253" t="str">
            <v>8459 Сыр ПАПА МОЖЕТ "Голландский традиционный" 45% 180 г  ОСТАНКИНО</v>
          </cell>
          <cell r="D253">
            <v>753</v>
          </cell>
          <cell r="F253">
            <v>761</v>
          </cell>
        </row>
        <row r="254">
          <cell r="A254" t="str">
            <v>8476 Продукт колбасный с сыром копченый Коровино 400 гр  ОСТАНКИНО</v>
          </cell>
          <cell r="D254">
            <v>9</v>
          </cell>
          <cell r="F254">
            <v>9</v>
          </cell>
        </row>
        <row r="255">
          <cell r="A255" t="str">
            <v>8572 Сыр Папа Может "Гауда Голд", 45% брусок ВЕС ОСТАНКИНО</v>
          </cell>
          <cell r="D255">
            <v>5.5</v>
          </cell>
          <cell r="F255">
            <v>5.5</v>
          </cell>
        </row>
        <row r="256">
          <cell r="A256" t="str">
            <v>8619 Сыр Папа Может "Тильзитер", 45% брусок ВЕС   ОСТАНКИНО</v>
          </cell>
          <cell r="D256">
            <v>3</v>
          </cell>
          <cell r="F256">
            <v>3</v>
          </cell>
        </row>
        <row r="257">
          <cell r="A257" t="str">
            <v>8674 Плавленый сыр "Шоколадный" 30% 180 гр ТМ "ПАПА МОЖЕТ"  ОСТАНКИНО</v>
          </cell>
          <cell r="D257">
            <v>15</v>
          </cell>
          <cell r="F257">
            <v>15</v>
          </cell>
        </row>
        <row r="258">
          <cell r="A258" t="str">
            <v>8681 Сыр плавленый Сливочный ж 45 % 180г ТМ Папа Может (16шт) ОСТАНКИНО</v>
          </cell>
          <cell r="D258">
            <v>68</v>
          </cell>
          <cell r="F258">
            <v>68</v>
          </cell>
        </row>
        <row r="259">
          <cell r="A259" t="str">
            <v>8831 Сыр ПАПА МОЖЕТ "Министерский" 180гр, 45 %  ОСТАНКИНО</v>
          </cell>
          <cell r="D259">
            <v>87</v>
          </cell>
          <cell r="F259">
            <v>87</v>
          </cell>
        </row>
        <row r="260">
          <cell r="A260" t="str">
            <v>8855 Сыр ПАПА МОЖЕТ "Папин завтрак" 180гр, 45 %  ОСТАНКИНО</v>
          </cell>
          <cell r="D260">
            <v>46</v>
          </cell>
          <cell r="F260">
            <v>46</v>
          </cell>
        </row>
        <row r="261">
          <cell r="A261" t="str">
            <v>Балык говяжий с/к "Эликатессе" 0,10 кг.шт. нарезка (лоток с ср.защ.атм.)  СПК</v>
          </cell>
          <cell r="D261">
            <v>274</v>
          </cell>
          <cell r="F261">
            <v>274</v>
          </cell>
        </row>
        <row r="262">
          <cell r="A262" t="str">
            <v>Балык свиной с/к "Эликатессе" 0,10 кг.шт. нарезка (лоток с ср.защ.атм.)  СПК</v>
          </cell>
          <cell r="D262">
            <v>311</v>
          </cell>
          <cell r="F262">
            <v>311</v>
          </cell>
        </row>
        <row r="263">
          <cell r="A263" t="str">
            <v>Балыковая с/к 200 гр. срез "Эликатессе" термоформ.пак.  СПК</v>
          </cell>
          <cell r="D263">
            <v>107</v>
          </cell>
          <cell r="F263">
            <v>107</v>
          </cell>
        </row>
        <row r="264">
          <cell r="A264" t="str">
            <v>БОНУС МОЛОЧНЫЕ КЛАССИЧЕСКИЕ сос п/о в/у 0.3кг (6084)  ОСТАНКИНО</v>
          </cell>
          <cell r="D264">
            <v>54</v>
          </cell>
          <cell r="F264">
            <v>54</v>
          </cell>
        </row>
        <row r="265">
          <cell r="A265" t="str">
            <v>БОНУС МОЛОЧНЫЕ КЛАССИЧЕСКИЕ сос п/о мгс 2*4_С (4980)  ОСТАНКИНО</v>
          </cell>
          <cell r="D265">
            <v>20</v>
          </cell>
          <cell r="F265">
            <v>20</v>
          </cell>
        </row>
        <row r="266">
          <cell r="A266" t="str">
            <v>БОНУС СОЧНЫЕ Папа может сос п/о мгс 1.5*4 (6954)  ОСТАНКИНО</v>
          </cell>
          <cell r="D266">
            <v>390.5</v>
          </cell>
          <cell r="F266">
            <v>390.5</v>
          </cell>
        </row>
        <row r="267">
          <cell r="A267" t="str">
            <v>БОНУС СОЧНЫЕ сос п/о мгс 0.41кг_UZ (6087)  ОСТАНКИНО</v>
          </cell>
          <cell r="D267">
            <v>213</v>
          </cell>
          <cell r="F267">
            <v>213</v>
          </cell>
        </row>
        <row r="268">
          <cell r="A268" t="str">
            <v>БОНУС_ 017  Сосиски Вязанка Сливочные, Вязанка амицел ВЕС.ПОКОМ</v>
          </cell>
          <cell r="F268">
            <v>578.38199999999995</v>
          </cell>
        </row>
        <row r="269">
          <cell r="A269" t="str">
            <v>БОНУС_ 456  Колбаса Филейная ТМ Особый рецепт ВЕС большой батон  ПОКОМ</v>
          </cell>
          <cell r="F269">
            <v>1923.3969999999999</v>
          </cell>
        </row>
        <row r="270">
          <cell r="A270" t="str">
            <v>БОНУС_307 Колбаса Сервелат Мясорубский с мелкорубленным окороком 0,35 кг срез ТМ Стародворье   Поком</v>
          </cell>
          <cell r="F270">
            <v>518</v>
          </cell>
        </row>
        <row r="271">
          <cell r="A271" t="str">
            <v>БОНУС_319  Колбаса вареная Филейская ТМ Вязанка ТС Классическая, 0,45 кг. ПОКОМ</v>
          </cell>
          <cell r="F271">
            <v>1978</v>
          </cell>
        </row>
        <row r="272">
          <cell r="A272" t="str">
            <v>БОНУС_412  Сосиски Баварские ТМ Стародворье 0,35 кг ПОКОМ</v>
          </cell>
          <cell r="F272">
            <v>1</v>
          </cell>
        </row>
        <row r="273">
          <cell r="A273" t="str">
            <v>БОНУС_Готовые чебупели с ветчиной и сыром Горячая штучка 0,3кг зам  ПОКОМ</v>
          </cell>
          <cell r="F273">
            <v>2</v>
          </cell>
        </row>
        <row r="274">
          <cell r="A274" t="str">
            <v>БОНУС_Готовые чебупели сочные с мясом ТМ Горячая штучка  0,3кг зам    ПОКОМ</v>
          </cell>
          <cell r="F274">
            <v>938</v>
          </cell>
        </row>
        <row r="275">
          <cell r="A275" t="str">
            <v>БОНУС_Колбаса Сервелат Филедворский, фиброуз, в/у 0,35 кг срез,  ПОКОМ</v>
          </cell>
          <cell r="F275">
            <v>1</v>
          </cell>
        </row>
        <row r="276">
          <cell r="A276" t="str">
            <v>БОНУС_Пельмени Бульмени с говядиной и свининой ТМ Горячая штучка. флоу-пак сфера 0,4 кг ПОКОМ</v>
          </cell>
          <cell r="F276">
            <v>17</v>
          </cell>
        </row>
        <row r="277">
          <cell r="A277" t="str">
            <v>БОНУС_Пельмени Бульмени с говядиной и свининой ТМ Горячая штучка. флоу-пак сфера 0,7 кг ПОКОМ</v>
          </cell>
          <cell r="F277">
            <v>428</v>
          </cell>
        </row>
        <row r="278">
          <cell r="A278" t="str">
            <v>Брошетт с/в 160 гр.шт. "Высокий вкус"  СПК</v>
          </cell>
          <cell r="F278">
            <v>1</v>
          </cell>
        </row>
        <row r="279">
          <cell r="A279" t="str">
            <v>Бутербродная вареная 0,47 кг шт.  СПК</v>
          </cell>
          <cell r="D279">
            <v>91</v>
          </cell>
          <cell r="F279">
            <v>91</v>
          </cell>
        </row>
        <row r="280">
          <cell r="A280" t="str">
            <v>Вацлавская п/к (черева) 390 гр.шт. термоус.пак  СПК</v>
          </cell>
          <cell r="D280">
            <v>67</v>
          </cell>
          <cell r="F280">
            <v>67</v>
          </cell>
        </row>
        <row r="281">
          <cell r="A281" t="str">
            <v>Ветчина Альтаирская Столовая (для ХОРЕКА)  СПК</v>
          </cell>
          <cell r="D281">
            <v>1</v>
          </cell>
          <cell r="F281">
            <v>4.6619999999999999</v>
          </cell>
        </row>
        <row r="282">
          <cell r="A282" t="str">
            <v>ВЫВЕДЕНА Наггетсы с индейкой 0,25кг ТМ Вязанка ТС Наггетсы замор.  ПОКОМ</v>
          </cell>
          <cell r="D282">
            <v>1</v>
          </cell>
          <cell r="F282">
            <v>1</v>
          </cell>
        </row>
        <row r="283">
          <cell r="A283" t="str">
            <v>ВЫВЕДЕНА.Наггетсы из печи 0,25кг ТМ Вязанка ТС Наггетсы замор.  ПОКОМ</v>
          </cell>
          <cell r="D283">
            <v>1</v>
          </cell>
          <cell r="F283">
            <v>1</v>
          </cell>
        </row>
        <row r="284">
          <cell r="A284" t="str">
            <v>Готовые бельмеши сочные с мясом ТМ Горячая штучка 0,3кг зам  ПОКОМ</v>
          </cell>
          <cell r="F284">
            <v>200</v>
          </cell>
        </row>
        <row r="285">
          <cell r="A285" t="str">
            <v>Готовые чебупели острые с мясом 0,24кг ТМ Горячая штучка  ПОКОМ</v>
          </cell>
          <cell r="F285">
            <v>123</v>
          </cell>
        </row>
        <row r="286">
          <cell r="A286" t="str">
            <v>Готовые чебупели острые с мясом Горячая штучка 0,3 кг зам  ПОКОМ</v>
          </cell>
          <cell r="F286">
            <v>158</v>
          </cell>
        </row>
        <row r="287">
          <cell r="A287" t="str">
            <v>Готовые чебупели с ветчиной и сыром Горячая штучка 0,3кг зам  ПОКОМ</v>
          </cell>
          <cell r="D287">
            <v>3013</v>
          </cell>
          <cell r="F287">
            <v>5103</v>
          </cell>
        </row>
        <row r="288">
          <cell r="A288" t="str">
            <v>Готовые чебупели сочные с мясом ТМ Горячая штучка  0,3кг зам  ПОКОМ</v>
          </cell>
          <cell r="D288">
            <v>3311</v>
          </cell>
          <cell r="F288">
            <v>4705</v>
          </cell>
        </row>
        <row r="289">
          <cell r="A289" t="str">
            <v>Готовые чебуреки с мясом ТМ Горячая штучка 0,09 кг флоу-пак ПОКОМ</v>
          </cell>
          <cell r="D289">
            <v>21</v>
          </cell>
          <cell r="F289">
            <v>353</v>
          </cell>
        </row>
        <row r="290">
          <cell r="A290" t="str">
            <v>Грудинка "По-московски" в/к термоус.пак.  СПК</v>
          </cell>
          <cell r="D290">
            <v>19</v>
          </cell>
          <cell r="F290">
            <v>19</v>
          </cell>
        </row>
        <row r="291">
          <cell r="A291" t="str">
            <v>Гуцульская с/к "КолбасГрад" 160 гр.шт. термоус. пак  СПК</v>
          </cell>
          <cell r="D291">
            <v>88</v>
          </cell>
          <cell r="F291">
            <v>88</v>
          </cell>
        </row>
        <row r="292">
          <cell r="A292" t="str">
            <v>Дельгаро с/в "Эликатессе" 140 гр.шт.  СПК</v>
          </cell>
          <cell r="D292">
            <v>46</v>
          </cell>
          <cell r="F292">
            <v>47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D293">
            <v>284</v>
          </cell>
          <cell r="F293">
            <v>284</v>
          </cell>
        </row>
        <row r="294">
          <cell r="A294" t="str">
            <v>Для праздника с/к "Просто выгодно" 260 гр.шт.  СПК</v>
          </cell>
          <cell r="D294">
            <v>16</v>
          </cell>
          <cell r="F294">
            <v>16</v>
          </cell>
        </row>
        <row r="295">
          <cell r="A295" t="str">
            <v>Докторская вареная в/с 0,47 кг шт.  СПК</v>
          </cell>
          <cell r="D295">
            <v>70</v>
          </cell>
          <cell r="F295">
            <v>73</v>
          </cell>
        </row>
        <row r="296">
          <cell r="A296" t="str">
            <v>Докторская вареная термоус.пак. "Высокий вкус"  СПК</v>
          </cell>
          <cell r="D296">
            <v>147.19999999999999</v>
          </cell>
          <cell r="F296">
            <v>151.197</v>
          </cell>
        </row>
        <row r="297">
          <cell r="A297" t="str">
            <v>ЖАР-ладушки с клубникой и вишней ТМ Стародворье 0,2 кг ПОКОМ</v>
          </cell>
          <cell r="D297">
            <v>1</v>
          </cell>
          <cell r="F297">
            <v>28</v>
          </cell>
        </row>
        <row r="298">
          <cell r="A298" t="str">
            <v>ЖАР-ладушки с мясом 0,2кг ТМ Стародворье  ПОКОМ</v>
          </cell>
          <cell r="F298">
            <v>220</v>
          </cell>
        </row>
        <row r="299">
          <cell r="A299" t="str">
            <v>ЖАР-ладушки с яблоком и грушей ТМ Стародворье 0,2 кг. ПОКОМ</v>
          </cell>
          <cell r="F299">
            <v>21</v>
          </cell>
        </row>
        <row r="300">
          <cell r="A300" t="str">
            <v>Карбонад Юбилейный термоус.пак.  СПК</v>
          </cell>
          <cell r="D300">
            <v>67.8</v>
          </cell>
          <cell r="F300">
            <v>67.8</v>
          </cell>
        </row>
        <row r="301">
          <cell r="A301" t="str">
            <v>Каша гречневая с говядиной "СПК" ж/б 0,340 кг.шт. термоус. пл. ЧМК  СПК</v>
          </cell>
          <cell r="D301">
            <v>5</v>
          </cell>
          <cell r="F301">
            <v>5</v>
          </cell>
        </row>
        <row r="302">
          <cell r="A302" t="str">
            <v>Каша перловая с говядиной "СПК" ж/б 0,340 кг.шт. термоус. пл. ЧМК СПК</v>
          </cell>
          <cell r="D302">
            <v>5</v>
          </cell>
          <cell r="F302">
            <v>5</v>
          </cell>
        </row>
        <row r="303">
          <cell r="A303" t="str">
            <v>Классическая вареная 400 гр.шт.  СПК</v>
          </cell>
          <cell r="D303">
            <v>30</v>
          </cell>
          <cell r="F303">
            <v>30</v>
          </cell>
        </row>
        <row r="304">
          <cell r="A304" t="str">
            <v>Классическая с/к 80 гр.шт.нар. (лоток с ср.защ.атм.)  СПК</v>
          </cell>
          <cell r="D304">
            <v>2</v>
          </cell>
          <cell r="F304">
            <v>2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848</v>
          </cell>
          <cell r="F305">
            <v>848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923</v>
          </cell>
          <cell r="F306">
            <v>923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121</v>
          </cell>
          <cell r="F307">
            <v>121</v>
          </cell>
        </row>
        <row r="308">
          <cell r="A308" t="str">
            <v>Круггетсы с сырным соусом ТМ Горячая штучка 0,25 кг зам  ПОКОМ</v>
          </cell>
          <cell r="D308">
            <v>10</v>
          </cell>
          <cell r="F308">
            <v>952</v>
          </cell>
        </row>
        <row r="309">
          <cell r="A309" t="str">
            <v>Круггетсы сочные ТМ Горячая штучка ТС Круггетсы 0,25 кг зам  ПОКОМ</v>
          </cell>
          <cell r="D309">
            <v>2417</v>
          </cell>
          <cell r="F309">
            <v>3405</v>
          </cell>
        </row>
        <row r="310">
          <cell r="A310" t="str">
            <v>Купеческая п/к 0,38 кг.шт. термофор.пак.  СПК</v>
          </cell>
          <cell r="D310">
            <v>15</v>
          </cell>
          <cell r="F310">
            <v>15</v>
          </cell>
        </row>
        <row r="311">
          <cell r="A311" t="str">
            <v>Ла Фаворте с/в "Эликатессе" 140 гр.шт.  СПК</v>
          </cell>
          <cell r="D311">
            <v>125</v>
          </cell>
          <cell r="F311">
            <v>125</v>
          </cell>
        </row>
        <row r="312">
          <cell r="A312" t="str">
            <v>Ливерная Печеночная "Просто выгодно" 0,3 кг.шт.  СПК</v>
          </cell>
          <cell r="D312">
            <v>34</v>
          </cell>
          <cell r="F312">
            <v>34</v>
          </cell>
        </row>
        <row r="313">
          <cell r="A313" t="str">
            <v>Любительская вареная термоус.пак. "Высокий вкус"  СПК</v>
          </cell>
          <cell r="D313">
            <v>140.4</v>
          </cell>
          <cell r="F313">
            <v>140.4</v>
          </cell>
        </row>
        <row r="314">
          <cell r="A314" t="str">
            <v>Мини-сосиски в тесте 3,7кг ВЕС заморож. ТМ Зареченские  ПОКОМ</v>
          </cell>
          <cell r="F314">
            <v>181.601</v>
          </cell>
        </row>
        <row r="315">
          <cell r="A315" t="str">
            <v>Мини-чебуречки с мясом ВЕС 5,5кг ТМ Зареченские  ПОКОМ</v>
          </cell>
          <cell r="D315">
            <v>11</v>
          </cell>
          <cell r="F315">
            <v>104.5</v>
          </cell>
        </row>
        <row r="316">
          <cell r="A316" t="str">
            <v>Мини-шарики с курочкой и сыром ТМ Зареченские ВЕС  ПОКОМ</v>
          </cell>
          <cell r="D316">
            <v>15</v>
          </cell>
          <cell r="F316">
            <v>178.4</v>
          </cell>
        </row>
        <row r="317">
          <cell r="A317" t="str">
            <v>Наггетсы из печи 0,25кг ТМ Вязанка ТС Няняггетсы Сливушки замор.  ПОКОМ</v>
          </cell>
          <cell r="D317">
            <v>2290</v>
          </cell>
          <cell r="F317">
            <v>4605</v>
          </cell>
        </row>
        <row r="318">
          <cell r="A318" t="str">
            <v>Наггетсы Нагетосы Сочная курочка в хрустящей панировке 0,25кг ТМ Горячая штучка   ПОКОМ</v>
          </cell>
          <cell r="D318">
            <v>1</v>
          </cell>
          <cell r="F318">
            <v>1</v>
          </cell>
        </row>
        <row r="319">
          <cell r="A319" t="str">
            <v>Наггетсы Нагетосы Сочная курочка ТМ Горячая штучка 0,25 кг зам  ПОКОМ</v>
          </cell>
          <cell r="D319">
            <v>1156</v>
          </cell>
          <cell r="F319">
            <v>2728</v>
          </cell>
        </row>
        <row r="320">
          <cell r="A320" t="str">
            <v>Наггетсы с индейкой 0,25кг ТМ Вязанка ТС Няняггетсы Сливушки НД2 замор.  ПОКОМ</v>
          </cell>
          <cell r="D320">
            <v>2292</v>
          </cell>
          <cell r="F320">
            <v>4172</v>
          </cell>
        </row>
        <row r="321">
          <cell r="A321" t="str">
            <v>Наггетсы с куриным филе и сыром ТМ Вязанка 0,25 кг ПОКОМ</v>
          </cell>
          <cell r="D321">
            <v>2287</v>
          </cell>
          <cell r="F321">
            <v>4007</v>
          </cell>
        </row>
        <row r="322">
          <cell r="A322" t="str">
            <v>Наггетсы Хрустящие 0,3кг ТМ Зареченские  ПОКОМ</v>
          </cell>
          <cell r="F322">
            <v>30</v>
          </cell>
        </row>
        <row r="323">
          <cell r="A323" t="str">
            <v>Наггетсы Хрустящие ТМ Зареченские. ВЕС ПОКОМ</v>
          </cell>
          <cell r="D323">
            <v>18</v>
          </cell>
          <cell r="F323">
            <v>1022</v>
          </cell>
        </row>
        <row r="324">
          <cell r="A324" t="str">
            <v>Оригинальная с перцем с/к  СПК</v>
          </cell>
          <cell r="D324">
            <v>129.75</v>
          </cell>
          <cell r="F324">
            <v>130.34</v>
          </cell>
        </row>
        <row r="325">
          <cell r="A325" t="str">
            <v>Паштет печеночный 140 гр.шт.  СПК</v>
          </cell>
          <cell r="D325">
            <v>45</v>
          </cell>
          <cell r="F325">
            <v>45</v>
          </cell>
        </row>
        <row r="326">
          <cell r="A326" t="str">
            <v>Пекерсы с индейкой в сливочном соусе ТМ Горячая штучка 0,25 кг зам  ПОКОМ</v>
          </cell>
          <cell r="D326">
            <v>5</v>
          </cell>
          <cell r="F326">
            <v>334</v>
          </cell>
        </row>
        <row r="327">
          <cell r="A327" t="str">
            <v>Пельмени Grandmeni с говядиной и свининой 0,7кг ТМ Горячая штучка  ПОКОМ</v>
          </cell>
          <cell r="D327">
            <v>2</v>
          </cell>
          <cell r="F327">
            <v>357</v>
          </cell>
        </row>
        <row r="328">
          <cell r="A328" t="str">
            <v>Пельмени Бигбули #МЕГАВКУСИЩЕ с сочной грудинкой 0,9 кг  ПОКОМ</v>
          </cell>
          <cell r="D328">
            <v>2</v>
          </cell>
          <cell r="F328">
            <v>2</v>
          </cell>
        </row>
        <row r="329">
          <cell r="A329" t="str">
            <v>Пельмени Бигбули #МЕГАВКУСИЩЕ с сочной грудинкой ТМ Горячая штучка 0,4 кг. ПОКОМ</v>
          </cell>
          <cell r="D329">
            <v>2</v>
          </cell>
          <cell r="F329">
            <v>109</v>
          </cell>
        </row>
        <row r="330">
          <cell r="A330" t="str">
            <v>Пельмени Бигбули #МЕГАВКУСИЩЕ с сочной грудинкой ТМ Горячая штучка 0,7 кг. ПОКОМ</v>
          </cell>
          <cell r="D330">
            <v>2</v>
          </cell>
          <cell r="F330">
            <v>618</v>
          </cell>
        </row>
        <row r="331">
          <cell r="A331" t="str">
            <v>Пельмени Бигбули с мясом ТМ Горячая штучка. флоу-пак сфера 0,4 кг. ПОКОМ</v>
          </cell>
          <cell r="D331">
            <v>2</v>
          </cell>
          <cell r="F331">
            <v>159</v>
          </cell>
        </row>
        <row r="332">
          <cell r="A332" t="str">
            <v>Пельмени Бигбули с мясом ТМ Горячая штучка. флоу-пак сфера 0,7 кг ПОКОМ</v>
          </cell>
          <cell r="D332">
            <v>1304</v>
          </cell>
          <cell r="F332">
            <v>3366</v>
          </cell>
        </row>
        <row r="333">
          <cell r="A333" t="str">
            <v>Пельмени Бигбули со сливочным маслом ТМ Горячая штучка, флоу-пак сфера 0,4. ПОКОМ</v>
          </cell>
          <cell r="D333">
            <v>2</v>
          </cell>
          <cell r="F333">
            <v>114</v>
          </cell>
        </row>
        <row r="334">
          <cell r="A334" t="str">
            <v>Пельмени Бигбули со сливочным маслом ТМ Горячая штучка, флоу-пак сфера 0,7. ПОКОМ</v>
          </cell>
          <cell r="D334">
            <v>2</v>
          </cell>
          <cell r="F334">
            <v>786</v>
          </cell>
        </row>
        <row r="335">
          <cell r="A335" t="str">
            <v>Пельмени Бульмени мини с мясом и оливковым маслом 0,7 кг ТМ Горячая штучка  ПОКОМ</v>
          </cell>
          <cell r="D335">
            <v>3</v>
          </cell>
          <cell r="F335">
            <v>439</v>
          </cell>
        </row>
        <row r="336">
          <cell r="A336" t="str">
            <v>Пельмени Бульмени по-сибирски с говядиной и свининой ТМ Горячая штучка 0,8 кг ПОКОМ</v>
          </cell>
          <cell r="D336">
            <v>1</v>
          </cell>
          <cell r="F336">
            <v>263</v>
          </cell>
        </row>
        <row r="337">
          <cell r="A337" t="str">
            <v>Пельмени Бульмени с говядиной и свининой Горячая шт. 0,9 кг  ПОКОМ</v>
          </cell>
          <cell r="D337">
            <v>1</v>
          </cell>
          <cell r="F337">
            <v>1</v>
          </cell>
        </row>
        <row r="338">
          <cell r="A338" t="str">
            <v>Пельмени Бульмени с говядиной и свининой Горячая штучка 0,43  ПОКОМ</v>
          </cell>
          <cell r="D338">
            <v>1</v>
          </cell>
          <cell r="F338">
            <v>1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F339">
            <v>96.001999999999995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D340">
            <v>5</v>
          </cell>
          <cell r="F340">
            <v>1170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D341">
            <v>8</v>
          </cell>
          <cell r="F341">
            <v>1058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D342">
            <v>1023</v>
          </cell>
          <cell r="F342">
            <v>2893</v>
          </cell>
        </row>
        <row r="343">
          <cell r="A343" t="str">
            <v>Пельмени Бульмени со сливочным маслом Горячая штучка 0,9 кг  ПОКОМ</v>
          </cell>
          <cell r="D343">
            <v>6</v>
          </cell>
          <cell r="F343">
            <v>6</v>
          </cell>
        </row>
        <row r="344">
          <cell r="A344" t="str">
            <v>Пельмени Бульмени со сливочным маслом ТМ Горячая шт. 0,43 кг  ПОКОМ</v>
          </cell>
          <cell r="D344">
            <v>1</v>
          </cell>
          <cell r="F344">
            <v>1</v>
          </cell>
        </row>
        <row r="345">
          <cell r="A345" t="str">
            <v>Пельмени Бульмени со сливочным маслом ТМ Горячая штучка. флоу-пак сфера 0,4 кг. ПОКОМ</v>
          </cell>
          <cell r="D345">
            <v>9</v>
          </cell>
          <cell r="F345">
            <v>1146</v>
          </cell>
        </row>
        <row r="346">
          <cell r="A346" t="str">
            <v>Пельмени Бульмени со сливочным маслом ТМ Горячая штучка.флоу-пак сфера 0,7 кг. ПОКОМ</v>
          </cell>
          <cell r="D346">
            <v>1274</v>
          </cell>
          <cell r="F346">
            <v>4246</v>
          </cell>
        </row>
        <row r="347">
          <cell r="A347" t="str">
            <v>Пельмени Бульмени хрустящие с мясом 0,22 кг ТМ Горячая штучка  ПОКОМ</v>
          </cell>
          <cell r="D347">
            <v>4</v>
          </cell>
          <cell r="F347">
            <v>374</v>
          </cell>
        </row>
        <row r="348">
          <cell r="A348" t="str">
            <v>Пельмени Домашние с говядиной и свининой 0,7кг, сфера ТМ Зареченские  ПОКОМ</v>
          </cell>
          <cell r="F348">
            <v>2</v>
          </cell>
        </row>
        <row r="349">
          <cell r="A349" t="str">
            <v>Пельмени Зареченские сфера 5 кг.  ПОКОМ</v>
          </cell>
          <cell r="F349">
            <v>55</v>
          </cell>
        </row>
        <row r="350">
          <cell r="A350" t="str">
            <v>Пельмени Медвежьи ушки с фермерскими сливками 0,7кг  ПОКОМ</v>
          </cell>
          <cell r="D350">
            <v>1</v>
          </cell>
          <cell r="F350">
            <v>50</v>
          </cell>
        </row>
        <row r="351">
          <cell r="A351" t="str">
            <v>Пельмени Медвежьи ушки с фермерской свининой и говядиной Малые 0,7кг  ПОКОМ</v>
          </cell>
          <cell r="D351">
            <v>1</v>
          </cell>
          <cell r="F351">
            <v>178</v>
          </cell>
        </row>
        <row r="352">
          <cell r="A352" t="str">
            <v>Пельмени Мясорубские с рубленой грудинкой ТМ Стародворье флоупак  0,7 кг. ПОКОМ</v>
          </cell>
          <cell r="F352">
            <v>84</v>
          </cell>
        </row>
        <row r="353">
          <cell r="A353" t="str">
            <v>Пельмени Мясорубские ТМ Стародворье фоупак равиоли 0,7 кг  ПОКОМ</v>
          </cell>
          <cell r="D353">
            <v>3</v>
          </cell>
          <cell r="F353">
            <v>1126</v>
          </cell>
        </row>
        <row r="354">
          <cell r="A354" t="str">
            <v>Пельмени Отборные из свинины и говядины 0,9 кг ТМ Стародворье ТС Медвежье ушко  ПОКОМ</v>
          </cell>
          <cell r="D354">
            <v>5</v>
          </cell>
          <cell r="F354">
            <v>490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D355">
            <v>5</v>
          </cell>
          <cell r="F355">
            <v>530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D356">
            <v>5</v>
          </cell>
          <cell r="F356">
            <v>625</v>
          </cell>
        </row>
        <row r="357">
          <cell r="A357" t="str">
            <v>Пельмени Сочные сфера 0,8 кг ТМ Стародворье  ПОКОМ</v>
          </cell>
          <cell r="D357">
            <v>1</v>
          </cell>
          <cell r="F357">
            <v>135</v>
          </cell>
        </row>
        <row r="358">
          <cell r="A358" t="str">
            <v>Пирожки с мясом 3,7кг ВЕС ТМ Зареченские  ПОКОМ</v>
          </cell>
          <cell r="D358">
            <v>3.7</v>
          </cell>
          <cell r="F358">
            <v>107.303</v>
          </cell>
        </row>
        <row r="359">
          <cell r="A359" t="str">
            <v>Покровская вареная 0,47 кг шт.  СПК</v>
          </cell>
          <cell r="D359">
            <v>1</v>
          </cell>
          <cell r="F359">
            <v>1</v>
          </cell>
        </row>
        <row r="360">
          <cell r="A360" t="str">
            <v>Ричеза с/к 230 гр.шт.  СПК</v>
          </cell>
          <cell r="D360">
            <v>112</v>
          </cell>
          <cell r="F360">
            <v>112</v>
          </cell>
        </row>
        <row r="361">
          <cell r="A361" t="str">
            <v>Сальчетти с/к 230 гр.шт.  СПК</v>
          </cell>
          <cell r="D361">
            <v>184</v>
          </cell>
          <cell r="F361">
            <v>184</v>
          </cell>
        </row>
        <row r="362">
          <cell r="A362" t="str">
            <v>Салями Русская с/к "Просто выгодно" 0,26 кг.шт. термофор.пак.  СПК</v>
          </cell>
          <cell r="D362">
            <v>20</v>
          </cell>
          <cell r="F362">
            <v>20</v>
          </cell>
        </row>
        <row r="363">
          <cell r="A363" t="str">
            <v>Салями с перчиком с/к "КолбасГрад" 160 гр.шт. термоус. пак.  СПК</v>
          </cell>
          <cell r="D363">
            <v>193</v>
          </cell>
          <cell r="F363">
            <v>193</v>
          </cell>
        </row>
        <row r="364">
          <cell r="A364" t="str">
            <v>Салями с/к 100 гр.шт.нар. (лоток с ср.защ.атм.)  СПК</v>
          </cell>
          <cell r="D364">
            <v>7</v>
          </cell>
          <cell r="F364">
            <v>7</v>
          </cell>
        </row>
        <row r="365">
          <cell r="A365" t="str">
            <v>Салями Трюфель с/в "Эликатессе" 0,16 кг.шт.  СПК</v>
          </cell>
          <cell r="D365">
            <v>109</v>
          </cell>
          <cell r="F365">
            <v>111</v>
          </cell>
        </row>
        <row r="366">
          <cell r="A366" t="str">
            <v>Сардельки "Докторские" (черева) ( в ср.защ.атм.) 1.0 кг. "Высокий вкус"  СПК</v>
          </cell>
          <cell r="D366">
            <v>74</v>
          </cell>
          <cell r="F366">
            <v>74</v>
          </cell>
        </row>
        <row r="367">
          <cell r="A367" t="str">
            <v>Сардельки из говядины (черева) (в ср.защ.атм.) "Высокий вкус"  СПК</v>
          </cell>
          <cell r="D367">
            <v>44</v>
          </cell>
          <cell r="F367">
            <v>47.828000000000003</v>
          </cell>
        </row>
        <row r="368">
          <cell r="A368" t="str">
            <v>Сервелат Европейский в/к, в/с 0,38 кг.шт.термофор.пак  СПК</v>
          </cell>
          <cell r="D368">
            <v>106</v>
          </cell>
          <cell r="F368">
            <v>106</v>
          </cell>
        </row>
        <row r="369">
          <cell r="A369" t="str">
            <v>Сервелат мелкозернистый в/к 0,5 кг.шт. термоус.пак. "Высокий вкус"  СПК</v>
          </cell>
          <cell r="D369">
            <v>80</v>
          </cell>
          <cell r="F369">
            <v>85</v>
          </cell>
        </row>
        <row r="370">
          <cell r="A370" t="str">
            <v>Сервелат Финский в/к 0,38 кг.шт. термофор.пак.  СПК</v>
          </cell>
          <cell r="D370">
            <v>49</v>
          </cell>
          <cell r="F370">
            <v>49</v>
          </cell>
        </row>
        <row r="371">
          <cell r="A371" t="str">
            <v>Сервелат Фирменный в/к 0,10 кг.шт. нарезка (лоток с ср.защ.атм.)  СПК</v>
          </cell>
          <cell r="D371">
            <v>50</v>
          </cell>
          <cell r="F371">
            <v>50</v>
          </cell>
        </row>
        <row r="372">
          <cell r="A372" t="str">
            <v>Сибирская особая с/к 0,10 кг.шт. нарезка (лоток с ср.защ.атм.)  СПК</v>
          </cell>
          <cell r="D372">
            <v>273</v>
          </cell>
          <cell r="F372">
            <v>273</v>
          </cell>
        </row>
        <row r="373">
          <cell r="A373" t="str">
            <v>Сибирская особая с/к 0,235 кг шт.  СПК</v>
          </cell>
          <cell r="D373">
            <v>209</v>
          </cell>
          <cell r="F373">
            <v>209</v>
          </cell>
        </row>
        <row r="374">
          <cell r="A374" t="str">
            <v>Сосиски "Баварские" 0,36 кг.шт. вак.упак.  СПК</v>
          </cell>
          <cell r="D374">
            <v>11</v>
          </cell>
          <cell r="F374">
            <v>11</v>
          </cell>
        </row>
        <row r="375">
          <cell r="A375" t="str">
            <v>Сосиски "Молочные" 0,36 кг.шт. вак.упак.  СПК</v>
          </cell>
          <cell r="D375">
            <v>33</v>
          </cell>
          <cell r="F375">
            <v>33</v>
          </cell>
        </row>
        <row r="376">
          <cell r="A376" t="str">
            <v>Сосиски Классические (в ср.защ.атм.) СПК</v>
          </cell>
          <cell r="D376">
            <v>40</v>
          </cell>
          <cell r="F376">
            <v>40</v>
          </cell>
        </row>
        <row r="377">
          <cell r="A377" t="str">
            <v>Сосиски Мусульманские "Просто выгодно" (в ср.защ.атм.)  СПК</v>
          </cell>
          <cell r="D377">
            <v>18</v>
          </cell>
          <cell r="F377">
            <v>18</v>
          </cell>
        </row>
        <row r="378">
          <cell r="A378" t="str">
            <v>Сосиски Хот-дог подкопченные (лоток с ср.защ.атм.)  СПК</v>
          </cell>
          <cell r="D378">
            <v>15</v>
          </cell>
          <cell r="F378">
            <v>15</v>
          </cell>
        </row>
        <row r="379">
          <cell r="A379" t="str">
            <v>Сочный мегачебурек ТМ Зареченские ВЕС ПОКОМ</v>
          </cell>
          <cell r="D379">
            <v>4.4000000000000004</v>
          </cell>
          <cell r="F379">
            <v>197.14</v>
          </cell>
        </row>
        <row r="380">
          <cell r="A380" t="str">
            <v>Торо Неро с/в "Эликатессе" 140 гр.шт.  СПК</v>
          </cell>
          <cell r="D380">
            <v>59</v>
          </cell>
          <cell r="F380">
            <v>59</v>
          </cell>
        </row>
        <row r="381">
          <cell r="A381" t="str">
            <v>Утренняя вареная ВЕС СПК</v>
          </cell>
          <cell r="D381">
            <v>40</v>
          </cell>
          <cell r="F381">
            <v>40</v>
          </cell>
        </row>
        <row r="382">
          <cell r="A382" t="str">
            <v>Уши свиные копченые к пиву 0,15кг нар. д/ф шт.  СПК</v>
          </cell>
          <cell r="D382">
            <v>45</v>
          </cell>
          <cell r="F382">
            <v>45</v>
          </cell>
        </row>
        <row r="383">
          <cell r="A383" t="str">
            <v>Фестивальная пора с/к 100 гр.шт.нар. (лоток с ср.защ.атм.)  СПК</v>
          </cell>
          <cell r="D383">
            <v>325</v>
          </cell>
          <cell r="F383">
            <v>325</v>
          </cell>
        </row>
        <row r="384">
          <cell r="A384" t="str">
            <v>Фестивальная пора с/к 235 гр.шт.  СПК</v>
          </cell>
          <cell r="D384">
            <v>397</v>
          </cell>
          <cell r="F384">
            <v>397</v>
          </cell>
        </row>
        <row r="385">
          <cell r="A385" t="str">
            <v>Фестивальная пора с/к термоус.пак  СПК</v>
          </cell>
          <cell r="D385">
            <v>52.6</v>
          </cell>
          <cell r="F385">
            <v>52.6</v>
          </cell>
        </row>
        <row r="386">
          <cell r="A386" t="str">
            <v>Фирменная с/к 200 гр. срез "Эликатессе" термоформ.пак.  СПК</v>
          </cell>
          <cell r="D386">
            <v>81</v>
          </cell>
          <cell r="F386">
            <v>81</v>
          </cell>
        </row>
        <row r="387">
          <cell r="A387" t="str">
            <v>Фуэт с/в "Эликатессе" 160 гр.шт.  СПК</v>
          </cell>
          <cell r="D387">
            <v>175</v>
          </cell>
          <cell r="F387">
            <v>176</v>
          </cell>
        </row>
        <row r="388">
          <cell r="A388" t="str">
            <v>Хинкали Классические ТМ Зареченские ВЕС ПОКОМ</v>
          </cell>
          <cell r="F388">
            <v>153</v>
          </cell>
        </row>
        <row r="389">
          <cell r="A389" t="str">
            <v>Хот-догстер ТМ Горячая штучка ТС Хот-Догстер флоу-пак 0,09 кг. ПОКОМ</v>
          </cell>
          <cell r="F389">
            <v>404</v>
          </cell>
        </row>
        <row r="390">
          <cell r="A390" t="str">
            <v>Хотстеры с сыром 0,25кг ТМ Горячая штучка  ПОКОМ</v>
          </cell>
          <cell r="F390">
            <v>554</v>
          </cell>
        </row>
        <row r="391">
          <cell r="A391" t="str">
            <v>Хотстеры ТМ Горячая штучка ТС Хотстеры 0,25 кг зам  ПОКОМ</v>
          </cell>
          <cell r="D391">
            <v>670</v>
          </cell>
          <cell r="F391">
            <v>2148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13</v>
          </cell>
          <cell r="F392">
            <v>470</v>
          </cell>
        </row>
        <row r="393">
          <cell r="A393" t="str">
            <v>Хрустящие крылышки ТМ Горячая штучка 0,3 кг зам  ПОКОМ</v>
          </cell>
          <cell r="D393">
            <v>13</v>
          </cell>
          <cell r="F393">
            <v>538</v>
          </cell>
        </row>
        <row r="394">
          <cell r="A394" t="str">
            <v>Чебупели Курочка гриль ТМ Горячая штучка, 0,3 кг зам  ПОКОМ</v>
          </cell>
          <cell r="F394">
            <v>322</v>
          </cell>
        </row>
        <row r="395">
          <cell r="A395" t="str">
            <v>Чебупицца курочка по-итальянски Горячая штучка 0,25 кг зам  ПОКОМ</v>
          </cell>
          <cell r="D395">
            <v>911</v>
          </cell>
          <cell r="F395">
            <v>2770</v>
          </cell>
        </row>
        <row r="396">
          <cell r="A396" t="str">
            <v>Чебупицца Маргарита 0,2кг ТМ Горячая штучка ТС Foodgital  ПОКОМ</v>
          </cell>
          <cell r="F396">
            <v>311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1017</v>
          </cell>
          <cell r="F397">
            <v>4766</v>
          </cell>
        </row>
        <row r="398">
          <cell r="A398" t="str">
            <v>Чебупицца со вкусом 4 сыра 0,2кг ТМ Горячая штучка ТС Foodgital  ПОКОМ</v>
          </cell>
          <cell r="D398">
            <v>1</v>
          </cell>
          <cell r="F398">
            <v>296</v>
          </cell>
        </row>
        <row r="399">
          <cell r="A399" t="str">
            <v>Чебуреки Мясные вес 2,7 кг ТМ Зареченские ВЕС ПОКОМ</v>
          </cell>
          <cell r="F399">
            <v>5.4</v>
          </cell>
        </row>
        <row r="400">
          <cell r="A400" t="str">
            <v>Чебуреки сочные ВЕС ТМ Зареченские  ПОКОМ</v>
          </cell>
          <cell r="D400">
            <v>10</v>
          </cell>
          <cell r="F400">
            <v>550</v>
          </cell>
        </row>
        <row r="401">
          <cell r="A401" t="str">
            <v>Шпикачки Русские (черева) (в ср.защ.атм.) "Высокий вкус"  СПК</v>
          </cell>
          <cell r="D401">
            <v>60</v>
          </cell>
          <cell r="F401">
            <v>60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14</v>
          </cell>
          <cell r="F402">
            <v>14</v>
          </cell>
        </row>
        <row r="403">
          <cell r="A403" t="str">
            <v>Юбилейная с/к 0,10 кг.шт. нарезка (лоток с ср.защ.атм.)  СПК</v>
          </cell>
          <cell r="D403">
            <v>5</v>
          </cell>
          <cell r="F403">
            <v>5</v>
          </cell>
        </row>
        <row r="404">
          <cell r="A404" t="str">
            <v>Юбилейная с/к 0,235 кг.шт.  СПК</v>
          </cell>
          <cell r="D404">
            <v>554</v>
          </cell>
          <cell r="F404">
            <v>554</v>
          </cell>
        </row>
        <row r="405">
          <cell r="A405" t="str">
            <v>Итого</v>
          </cell>
          <cell r="D405">
            <v>138333.802</v>
          </cell>
          <cell r="F405">
            <v>302007.35200000001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31.05.2025 - 31.05.2025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65.728999999999999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76.510000000000005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359.327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513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68.707999999999998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790.76099999999997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43.133000000000003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152.19300000000001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76.629000000000005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13.05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21.187000000000001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42.936999999999998</v>
          </cell>
        </row>
        <row r="29">
          <cell r="A29" t="str">
            <v xml:space="preserve"> 247  Сардельки Нежные, ВЕС.  ПОКОМ</v>
          </cell>
          <cell r="D29">
            <v>24.268999999999998</v>
          </cell>
        </row>
        <row r="30">
          <cell r="A30" t="str">
            <v xml:space="preserve"> 248  Сардельки Сочные ТМ Особый рецепт,   ПОКОМ</v>
          </cell>
          <cell r="D30">
            <v>17.712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259.11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8.548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8.827</v>
          </cell>
        </row>
        <row r="34">
          <cell r="A34" t="str">
            <v xml:space="preserve"> 263  Шпикачки Стародворские, ВЕС.  ПОКОМ</v>
          </cell>
          <cell r="D34">
            <v>11.878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2.7240000000000002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269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374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719</v>
          </cell>
        </row>
        <row r="40">
          <cell r="A40" t="str">
            <v xml:space="preserve"> 283  Сосиски Сочинки, ВЕС, ТМ Стародворье ПОКОМ</v>
          </cell>
          <cell r="D40">
            <v>80.991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69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157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33.915999999999997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164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350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13.816000000000001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47.750999999999998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200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258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126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33.798000000000002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85.4</v>
          </cell>
        </row>
        <row r="53">
          <cell r="A53" t="str">
            <v xml:space="preserve"> 316  Колбаса Нежная ТМ Зареченские ВЕС  ПОКОМ</v>
          </cell>
          <cell r="D53">
            <v>7.4820000000000002</v>
          </cell>
        </row>
        <row r="54">
          <cell r="A54" t="str">
            <v xml:space="preserve"> 318  Сосиски Датские ТМ Зареченские, ВЕС  ПОКОМ</v>
          </cell>
          <cell r="D54">
            <v>450.61599999999999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300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42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32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33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114.721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37</v>
          </cell>
        </row>
        <row r="62">
          <cell r="A62" t="str">
            <v xml:space="preserve"> 335  Колбаса Сливушка ТМ Вязанка. ВЕС.  ПОКОМ </v>
          </cell>
          <cell r="D62">
            <v>13.573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348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305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61.295000000000002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38.137999999999998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71.802999999999997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55.357999999999997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88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33.073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63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129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70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135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70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29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485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1604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55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24.79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1.363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21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1.458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84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56.180999999999997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589.81899999999996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967.07100000000003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440.96699999999998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20.413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6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120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99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155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107</v>
          </cell>
        </row>
        <row r="98">
          <cell r="A98" t="str">
            <v xml:space="preserve"> 516  Сосиски Классические ТМ Ядрена копоть 0,3кг  ПОКОМ</v>
          </cell>
          <cell r="D98">
            <v>1</v>
          </cell>
        </row>
        <row r="99">
          <cell r="A99" t="str">
            <v xml:space="preserve"> 519  Грудинка 0,12 кг нарезка ТМ Стародворье  ПОКОМ</v>
          </cell>
          <cell r="D99">
            <v>13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14</v>
          </cell>
        </row>
        <row r="101">
          <cell r="A101" t="str">
            <v xml:space="preserve"> 526  Корейка вяленая выдержанная нарезка 0,05кг ТМ Стародворье  ПОКОМ</v>
          </cell>
          <cell r="D101">
            <v>9</v>
          </cell>
        </row>
        <row r="102">
          <cell r="A102" t="str">
            <v xml:space="preserve"> 527  Окорок Прошутто выдержанный нарезка 0,055кг ТМ Стародворье  ПОКОМ</v>
          </cell>
          <cell r="D102">
            <v>6</v>
          </cell>
        </row>
        <row r="103">
          <cell r="A103" t="str">
            <v>3215 ВЕТЧ.МЯСНАЯ Папа может п/о 0.4кг 8шт.    ОСТАНКИНО</v>
          </cell>
          <cell r="D103">
            <v>101</v>
          </cell>
        </row>
        <row r="104">
          <cell r="A104" t="str">
            <v>3684 ПРЕСИЖН с/к в/у 1/250 8шт.   ОСТАНКИНО</v>
          </cell>
          <cell r="D104">
            <v>14</v>
          </cell>
        </row>
        <row r="105">
          <cell r="A105" t="str">
            <v>4063 МЯСНАЯ Папа может вар п/о_Л   ОСТАНКИНО</v>
          </cell>
          <cell r="D105">
            <v>326.31599999999997</v>
          </cell>
        </row>
        <row r="106">
          <cell r="A106" t="str">
            <v>4117 ЭКСТРА Папа может с/к в/у_Л   ОСТАНКИНО</v>
          </cell>
          <cell r="D106">
            <v>5.9770000000000003</v>
          </cell>
        </row>
        <row r="107">
          <cell r="A107" t="str">
            <v>4574 Колбаса вар Мясная со шпиком 1кг Папа может п/о (код покуп. 24784) Останкино</v>
          </cell>
          <cell r="D107">
            <v>13.54</v>
          </cell>
        </row>
        <row r="108">
          <cell r="A108" t="str">
            <v>4813 ФИЛЕЙНАЯ Папа может вар п/о_Л   ОСТАНКИНО</v>
          </cell>
          <cell r="D108">
            <v>68.814999999999998</v>
          </cell>
        </row>
        <row r="109">
          <cell r="A109" t="str">
            <v>4993 САЛЯМИ ИТАЛЬЯНСКАЯ с/к в/у 1/250*8_120c ОСТАНКИНО</v>
          </cell>
          <cell r="D109">
            <v>57</v>
          </cell>
        </row>
        <row r="110">
          <cell r="A110" t="str">
            <v>5246 ДОКТОРСКАЯ ПРЕМИУМ вар б/о мгс_30с ОСТАНКИНО</v>
          </cell>
          <cell r="D110">
            <v>1.4970000000000001</v>
          </cell>
        </row>
        <row r="111">
          <cell r="A111" t="str">
            <v>5483 ЭКСТРА Папа может с/к в/у 1/250 8шт.   ОСТАНКИНО</v>
          </cell>
          <cell r="D111">
            <v>65</v>
          </cell>
        </row>
        <row r="112">
          <cell r="A112" t="str">
            <v>5544 Сервелат Финский в/к в/у_45с НОВАЯ ОСТАНКИНО</v>
          </cell>
          <cell r="D112">
            <v>235.25200000000001</v>
          </cell>
        </row>
        <row r="113">
          <cell r="A113" t="str">
            <v>5679 САЛЯМИ ИТАЛЬЯНСКАЯ с/к в/у 1/150_60с ОСТАНКИНО</v>
          </cell>
          <cell r="D113">
            <v>54</v>
          </cell>
        </row>
        <row r="114">
          <cell r="A114" t="str">
            <v>5682 САЛЯМИ МЕЛКОЗЕРНЕНАЯ с/к в/у 1/120_60с   ОСТАНКИНО</v>
          </cell>
          <cell r="D114">
            <v>333</v>
          </cell>
        </row>
        <row r="115">
          <cell r="A115" t="str">
            <v>5706 АРОМАТНАЯ Папа может с/к в/у 1/250 8шт.  ОСТАНКИНО</v>
          </cell>
          <cell r="D115">
            <v>95</v>
          </cell>
        </row>
        <row r="116">
          <cell r="A116" t="str">
            <v>5708 ПОСОЛЬСКАЯ Папа может с/к в/у ОСТАНКИНО</v>
          </cell>
          <cell r="D116">
            <v>7.984</v>
          </cell>
        </row>
        <row r="117">
          <cell r="A117" t="str">
            <v>5851 ЭКСТРА Папа может вар п/о   ОСТАНКИНО</v>
          </cell>
          <cell r="D117">
            <v>44.552</v>
          </cell>
        </row>
        <row r="118">
          <cell r="A118" t="str">
            <v>5931 ОХОТНИЧЬЯ Папа может с/к в/у 1/220 8шт.   ОСТАНКИНО</v>
          </cell>
          <cell r="D118">
            <v>177</v>
          </cell>
        </row>
        <row r="119">
          <cell r="A119" t="str">
            <v>5992 ВРЕМЯ ОКРОШКИ Папа может вар п/о 0.4кг   ОСТАНКИНО</v>
          </cell>
          <cell r="D119">
            <v>333</v>
          </cell>
        </row>
        <row r="120">
          <cell r="A120" t="str">
            <v>6004 РАГУ СВИНОЕ 1кг 8шт.зам_120с ОСТАНКИНО</v>
          </cell>
          <cell r="D120">
            <v>8</v>
          </cell>
        </row>
        <row r="121">
          <cell r="A121" t="str">
            <v>6221 НЕАПОЛИТАНСКИЙ ДУЭТ с/к с/н мгс 1/90  ОСТАНКИНО</v>
          </cell>
          <cell r="D121">
            <v>74</v>
          </cell>
        </row>
        <row r="122">
          <cell r="A122" t="str">
            <v>6228 МЯСНОЕ АССОРТИ к/з с/н мгс 1/90 10шт.  ОСТАНКИНО</v>
          </cell>
          <cell r="D122">
            <v>107</v>
          </cell>
        </row>
        <row r="123">
          <cell r="A123" t="str">
            <v>6247 ДОМАШНЯЯ Папа может вар п/о 0,4кг 8шт.  ОСТАНКИНО</v>
          </cell>
          <cell r="D123">
            <v>22</v>
          </cell>
        </row>
        <row r="124">
          <cell r="A124" t="str">
            <v>6268 ГОВЯЖЬЯ Папа может вар п/о 0,4кг 8 шт.  ОСТАНКИНО</v>
          </cell>
          <cell r="D124">
            <v>55</v>
          </cell>
        </row>
        <row r="125">
          <cell r="A125" t="str">
            <v>6279 КОРЕЙКА ПО-ОСТ.к/в в/с с/н в/у 1/150_45с  ОСТАНКИНО</v>
          </cell>
          <cell r="D125">
            <v>45</v>
          </cell>
        </row>
        <row r="126">
          <cell r="A126" t="str">
            <v>6303 МЯСНЫЕ Папа может сос п/о мгс 1.5*3  ОСТАНКИНО</v>
          </cell>
          <cell r="D126">
            <v>113.843</v>
          </cell>
        </row>
        <row r="127">
          <cell r="A127" t="str">
            <v>6324 ДОКТОРСКАЯ ГОСТ вар п/о 0.4кг 8шт.  ОСТАНКИНО</v>
          </cell>
          <cell r="D127">
            <v>33</v>
          </cell>
        </row>
        <row r="128">
          <cell r="A128" t="str">
            <v>6325 ДОКТОРСКАЯ ПРЕМИУМ вар п/о 0.4кг 8шт.  ОСТАНКИНО</v>
          </cell>
          <cell r="D128">
            <v>273</v>
          </cell>
        </row>
        <row r="129">
          <cell r="A129" t="str">
            <v>6333 МЯСНАЯ Папа может вар п/о 0.4кг 8шт.  ОСТАНКИНО</v>
          </cell>
          <cell r="D129">
            <v>755</v>
          </cell>
        </row>
        <row r="130">
          <cell r="A130" t="str">
            <v>6340 ДОМАШНИЙ РЕЦЕПТ Коровино 0.5кг 8шт.  ОСТАНКИНО</v>
          </cell>
          <cell r="D130">
            <v>42</v>
          </cell>
        </row>
        <row r="131">
          <cell r="A131" t="str">
            <v>6353 ЭКСТРА Папа может вар п/о 0.4кг 8шт.  ОСТАНКИНО</v>
          </cell>
          <cell r="D131">
            <v>337</v>
          </cell>
        </row>
        <row r="132">
          <cell r="A132" t="str">
            <v>6392 ФИЛЕЙНАЯ Папа может вар п/о 0.4кг. ОСТАНКИНО</v>
          </cell>
          <cell r="D132">
            <v>605</v>
          </cell>
        </row>
        <row r="133">
          <cell r="A133" t="str">
            <v>6448 СВИНИНА МАДЕРА с/к с/н в/у 1/100 10шт.   ОСТАНКИНО</v>
          </cell>
          <cell r="D133">
            <v>47</v>
          </cell>
        </row>
        <row r="134">
          <cell r="A134" t="str">
            <v>6453 ЭКСТРА Папа может с/к с/н в/у 1/100 14шт.   ОСТАНКИНО</v>
          </cell>
          <cell r="D134">
            <v>210</v>
          </cell>
        </row>
        <row r="135">
          <cell r="A135" t="str">
            <v>6454 АРОМАТНАЯ с/к с/н в/у 1/100 14шт.  ОСТАНКИНО</v>
          </cell>
          <cell r="D135">
            <v>268</v>
          </cell>
        </row>
        <row r="136">
          <cell r="A136" t="str">
            <v>6459 СЕРВЕЛАТ ШВЕЙЦАРСК. в/к с/н в/у 1/100*10  ОСТАНКИНО</v>
          </cell>
          <cell r="D136">
            <v>82</v>
          </cell>
        </row>
        <row r="137">
          <cell r="A137" t="str">
            <v>6470 ВЕТЧ.МРАМОРНАЯ в/у_45с  ОСТАНКИНО</v>
          </cell>
          <cell r="D137">
            <v>6.01</v>
          </cell>
        </row>
        <row r="138">
          <cell r="A138" t="str">
            <v>6495 ВЕТЧ.МРАМОРНАЯ в/у срез 0.3кг 6шт_45с  ОСТАНКИНО</v>
          </cell>
          <cell r="D138">
            <v>24</v>
          </cell>
        </row>
        <row r="139">
          <cell r="A139" t="str">
            <v>6527 ШПИКАЧКИ СОЧНЫЕ ПМ сар б/о мгс 1*3 45с ОСТАНКИНО</v>
          </cell>
          <cell r="D139">
            <v>86.51</v>
          </cell>
        </row>
        <row r="140">
          <cell r="A140" t="str">
            <v>6528 ШПИКАЧКИ СОЧНЫЕ ПМ сар б/о мгс 0.4кг 45с  ОСТАНКИНО</v>
          </cell>
          <cell r="D140">
            <v>1</v>
          </cell>
        </row>
        <row r="141">
          <cell r="A141" t="str">
            <v>6586 МРАМОРНАЯ И БАЛЫКОВАЯ в/к с/н мгс 1/90 ОСТАНКИНО</v>
          </cell>
          <cell r="D141">
            <v>9</v>
          </cell>
        </row>
        <row r="142">
          <cell r="A142" t="str">
            <v>6609 С ГОВЯДИНОЙ ПМ сар б/о мгс 0.4кг_45с ОСТАНКИНО</v>
          </cell>
          <cell r="D142">
            <v>7</v>
          </cell>
        </row>
        <row r="143">
          <cell r="A143" t="str">
            <v>6616 МОЛОЧНЫЕ КЛАССИЧЕСКИЕ сос п/о в/у 0.3кг  ОСТАНКИНО</v>
          </cell>
          <cell r="D143">
            <v>276</v>
          </cell>
        </row>
        <row r="144">
          <cell r="A144" t="str">
            <v>6697 СЕРВЕЛАТ ФИНСКИЙ ПМ в/к в/у 0,35кг 8шт.  ОСТАНКИНО</v>
          </cell>
          <cell r="D144">
            <v>749</v>
          </cell>
        </row>
        <row r="145">
          <cell r="A145" t="str">
            <v>6713 СОЧНЫЙ ГРИЛЬ ПМ сос п/о мгс 0.41кг 8шт.  ОСТАНКИНО</v>
          </cell>
          <cell r="D145">
            <v>379</v>
          </cell>
        </row>
        <row r="146">
          <cell r="A146" t="str">
            <v>6724 МОЛОЧНЫЕ ПМ сос п/о мгс 0.41кг 10шт.  ОСТАНКИНО</v>
          </cell>
          <cell r="D146">
            <v>84</v>
          </cell>
        </row>
        <row r="147">
          <cell r="A147" t="str">
            <v>6765 РУБЛЕНЫЕ сос ц/о мгс 0.36кг 6шт.  ОСТАНКИНО</v>
          </cell>
          <cell r="D147">
            <v>90</v>
          </cell>
        </row>
        <row r="148">
          <cell r="A148" t="str">
            <v>6785 ВЕНСКАЯ САЛЯМИ п/к в/у 0.33кг 8шт.  ОСТАНКИНО</v>
          </cell>
          <cell r="D148">
            <v>14</v>
          </cell>
        </row>
        <row r="149">
          <cell r="A149" t="str">
            <v>6787 СЕРВЕЛАТ КРЕМЛЕВСКИЙ в/к в/у 0,33кг 8шт.  ОСТАНКИНО</v>
          </cell>
          <cell r="D149">
            <v>21</v>
          </cell>
        </row>
        <row r="150">
          <cell r="A150" t="str">
            <v>6793 БАЛЫКОВАЯ в/к в/у 0,33кг 8шт.  ОСТАНКИНО</v>
          </cell>
          <cell r="D150">
            <v>45</v>
          </cell>
        </row>
        <row r="151">
          <cell r="A151" t="str">
            <v>6829 МОЛОЧНЫЕ КЛАССИЧЕСКИЕ сос п/о мгс 2*4_С  ОСТАНКИНО</v>
          </cell>
          <cell r="D151">
            <v>191.15600000000001</v>
          </cell>
        </row>
        <row r="152">
          <cell r="A152" t="str">
            <v>6837 ФИЛЕЙНЫЕ Папа Может сос ц/о мгс 0.4кг  ОСТАНКИНО</v>
          </cell>
          <cell r="D152">
            <v>166</v>
          </cell>
        </row>
        <row r="153">
          <cell r="A153" t="str">
            <v>6842 ДЫМОВИЦА ИЗ ОКОРОКА к/в мл/к в/у 0,3кг  ОСТАНКИНО</v>
          </cell>
          <cell r="D153">
            <v>17</v>
          </cell>
        </row>
        <row r="154">
          <cell r="A154" t="str">
            <v>6861 ДОМАШНИЙ РЕЦЕПТ Коровино вар п/о  ОСТАНКИНО</v>
          </cell>
          <cell r="D154">
            <v>44.993000000000002</v>
          </cell>
        </row>
        <row r="155">
          <cell r="A155" t="str">
            <v>6866 ВЕТЧ.НЕЖНАЯ Коровино п/о_Маяк  ОСТАНКИНО</v>
          </cell>
          <cell r="D155">
            <v>30.055</v>
          </cell>
        </row>
        <row r="156">
          <cell r="A156" t="str">
            <v>6909 ДЛЯ ДЕТЕЙ сос п/о мгс 0.33кг 8шт.  ОСТАНКИНО</v>
          </cell>
          <cell r="D156">
            <v>40</v>
          </cell>
        </row>
        <row r="157">
          <cell r="A157" t="str">
            <v>7001 КЛАССИЧЕСКИЕ Папа может сар б/о мгс 1*3  ОСТАНКИНО</v>
          </cell>
          <cell r="D157">
            <v>40.372</v>
          </cell>
        </row>
        <row r="158">
          <cell r="A158" t="str">
            <v>7038 С ГОВЯДИНОЙ ПМ сос п/о мгс 1.5*4  ОСТАНКИНО</v>
          </cell>
          <cell r="D158">
            <v>26.27</v>
          </cell>
        </row>
        <row r="159">
          <cell r="A159" t="str">
            <v>7040 С ИНДЕЙКОЙ ПМ сос ц/о в/у 1/270 8шт.  ОСТАНКИНО</v>
          </cell>
          <cell r="D159">
            <v>24</v>
          </cell>
        </row>
        <row r="160">
          <cell r="A160" t="str">
            <v>7059 ШПИКАЧКИ СОЧНЫЕ С БЕК. п/о мгс 0.3кг_60с  ОСТАНКИНО</v>
          </cell>
          <cell r="D160">
            <v>1</v>
          </cell>
        </row>
        <row r="161">
          <cell r="A161" t="str">
            <v>7066 СОЧНЫЕ ПМ сос п/о мгс 0.41кг 10шт_50с  ОСТАНКИНО</v>
          </cell>
          <cell r="D161">
            <v>1375</v>
          </cell>
        </row>
        <row r="162">
          <cell r="A162" t="str">
            <v>7070 СОЧНЫЕ ПМ сос п/о мгс 1.5*4_А_50с  ОСТАНКИНО</v>
          </cell>
          <cell r="D162">
            <v>797.29300000000001</v>
          </cell>
        </row>
        <row r="163">
          <cell r="A163" t="str">
            <v>7073 МОЛОЧ.ПРЕМИУМ ПМ сос п/о в/у 1/350_50с  ОСТАНКИНО</v>
          </cell>
          <cell r="D163">
            <v>345</v>
          </cell>
        </row>
        <row r="164">
          <cell r="A164" t="str">
            <v>7074 МОЛОЧ.ПРЕМИУМ ПМ сос п/о мгс 0.6кг_50с  ОСТАНКИНО</v>
          </cell>
          <cell r="D164">
            <v>40</v>
          </cell>
        </row>
        <row r="165">
          <cell r="A165" t="str">
            <v>7075 МОЛОЧ.ПРЕМИУМ ПМ сос п/о мгс 1.5*4_О_50с  ОСТАНКИНО</v>
          </cell>
          <cell r="D165">
            <v>12.263999999999999</v>
          </cell>
        </row>
        <row r="166">
          <cell r="A166" t="str">
            <v>7077 МЯСНЫЕ С ГОВЯД.ПМ сос п/о мгс 0.4кг_50с  ОСТАНКИНО</v>
          </cell>
          <cell r="D166">
            <v>319</v>
          </cell>
        </row>
        <row r="167">
          <cell r="A167" t="str">
            <v>7080 СЛИВОЧНЫЕ ПМ сос п/о мгс 0.41кг 10шт. 50с  ОСТАНКИНО</v>
          </cell>
          <cell r="D167">
            <v>672</v>
          </cell>
        </row>
        <row r="168">
          <cell r="A168" t="str">
            <v>7082 СЛИВОЧНЫЕ ПМ сос п/о мгс 1.5*4_50с  ОСТАНКИНО</v>
          </cell>
          <cell r="D168">
            <v>14.089</v>
          </cell>
        </row>
        <row r="169">
          <cell r="A169" t="str">
            <v>7087 ШПИК С ЧЕСНОК.И ПЕРЦЕМ к/в в/у 0.3кг_50с  ОСТАНКИНО</v>
          </cell>
          <cell r="D169">
            <v>12</v>
          </cell>
        </row>
        <row r="170">
          <cell r="A170" t="str">
            <v>7090 СВИНИНА ПО-ДОМ. к/в мл/к в/у 0.3кг_50с  ОСТАНКИНО</v>
          </cell>
          <cell r="D170">
            <v>124</v>
          </cell>
        </row>
        <row r="171">
          <cell r="A171" t="str">
            <v>7092 БЕКОН Папа может с/к с/н в/у 1/140_50с  ОСТАНКИНО</v>
          </cell>
          <cell r="D171">
            <v>145</v>
          </cell>
        </row>
        <row r="172">
          <cell r="A172" t="str">
            <v>7105 МИЛАНО с/к с/н мгс 1/90 12шт.  ОСТАНКИНО</v>
          </cell>
          <cell r="D172">
            <v>10</v>
          </cell>
        </row>
        <row r="173">
          <cell r="A173" t="str">
            <v>7106 ТОСКАНО с/к с/н мгс 1/90 12шт.  ОСТАНКИНО</v>
          </cell>
          <cell r="D173">
            <v>29</v>
          </cell>
        </row>
        <row r="174">
          <cell r="A174" t="str">
            <v>7107 САН-РЕМО с/в с/н мгс 1/90 12шт.  ОСТАНКИНО</v>
          </cell>
          <cell r="D174">
            <v>12</v>
          </cell>
        </row>
        <row r="175">
          <cell r="A175" t="str">
            <v>7147 САЛЬЧИЧОН Останкино с/к в/у 1/220 8шт.  ОСТАНКИНО</v>
          </cell>
          <cell r="D175">
            <v>10</v>
          </cell>
        </row>
        <row r="176">
          <cell r="A176" t="str">
            <v>7149 БАЛЫКОВАЯ Коровино п/к в/у 0.84кг_50с  ОСТАНКИНО</v>
          </cell>
          <cell r="D176">
            <v>2</v>
          </cell>
        </row>
        <row r="177">
          <cell r="A177" t="str">
            <v>7154 СЕРВЕЛАТ ЗЕРНИСТЫЙ ПМ в/к в/у 0.35кг_50с  ОСТАНКИНО</v>
          </cell>
          <cell r="D177">
            <v>412</v>
          </cell>
        </row>
        <row r="178">
          <cell r="A178" t="str">
            <v>7166 СЕРВЕЛТ ОХОТНИЧИЙ ПМ в/к в/у_50с  ОСТАНКИНО</v>
          </cell>
          <cell r="D178">
            <v>76.373999999999995</v>
          </cell>
        </row>
        <row r="179">
          <cell r="A179" t="str">
            <v>7169 СЕРВЕЛАТ ОХОТНИЧИЙ ПМ в/к в/у 0.35кг_50с  ОСТАНКИНО</v>
          </cell>
          <cell r="D179">
            <v>532</v>
          </cell>
        </row>
        <row r="180">
          <cell r="A180" t="str">
            <v>7187 ГРУДИНКА ПРЕМИУМ к/в мл/к в/у 0,3кг_50с ОСТАНКИНО</v>
          </cell>
          <cell r="D180">
            <v>68</v>
          </cell>
        </row>
        <row r="181">
          <cell r="A181" t="str">
            <v>7225 ТОСКАНО ПРЕМИУМ Останкино с/к в/у 1/180  ОСТАНКИНО</v>
          </cell>
          <cell r="D181">
            <v>16</v>
          </cell>
        </row>
        <row r="182">
          <cell r="A182" t="str">
            <v>7226 ЧОРИЗО ПРЕМИУМ Останкино с/к в/у 1/180  ОСТАНКИНО</v>
          </cell>
          <cell r="D182">
            <v>9</v>
          </cell>
        </row>
        <row r="183">
          <cell r="A183" t="str">
            <v>7227 САЛЯМИ ФИНСКАЯ Папа может с/к в/у 1/180  ОСТАНКИНО</v>
          </cell>
          <cell r="D183">
            <v>20</v>
          </cell>
        </row>
        <row r="184">
          <cell r="A184" t="str">
            <v>7231 КЛАССИЧЕСКАЯ ПМ вар п/о 0,3кг 8шт_209к ОСТАНКИНО</v>
          </cell>
          <cell r="D184">
            <v>246</v>
          </cell>
        </row>
        <row r="185">
          <cell r="A185" t="str">
            <v>7232 БОЯNСКАЯ ПМ п/к в/у 0,28кг 8шт_209к ОСТАНКИНО</v>
          </cell>
          <cell r="D185">
            <v>263</v>
          </cell>
        </row>
        <row r="186">
          <cell r="A186" t="str">
            <v>7234 ФИЛЕЙНЫЕ ПМ сос ц/о в/у 1/495 8шт.  ОСТАНКИНО</v>
          </cell>
          <cell r="D186">
            <v>1</v>
          </cell>
        </row>
        <row r="187">
          <cell r="A187" t="str">
            <v>7235 ВЕТЧ.КЛАССИЧЕСКАЯ ПМ п/о 0,35кг 8шт_209к ОСТАНКИНО</v>
          </cell>
          <cell r="D187">
            <v>5</v>
          </cell>
        </row>
        <row r="188">
          <cell r="A188" t="str">
            <v>7236 СЕРВЕЛАТ КАРЕЛЬСКИЙ в/к в/у 0,28кг_209к ОСТАНКИНО</v>
          </cell>
          <cell r="D188">
            <v>498</v>
          </cell>
        </row>
        <row r="189">
          <cell r="A189" t="str">
            <v>7241 САЛЯМИ Папа может п/к в/у 0,28кг_209к ОСТАНКИНО</v>
          </cell>
          <cell r="D189">
            <v>115</v>
          </cell>
        </row>
        <row r="190">
          <cell r="A190" t="str">
            <v>7244 ФИЛЕЙНЫЕ Папа может сос ц/о мгс 0,72*4 ОСТАНКИНО</v>
          </cell>
          <cell r="D190">
            <v>3.698</v>
          </cell>
        </row>
        <row r="191">
          <cell r="A191" t="str">
            <v>7245 ВЕТЧ.ФИЛЕЙНАЯ ПМ п/о 0,4кг 8шт ОСТАНКИНО</v>
          </cell>
          <cell r="D191">
            <v>18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26</v>
          </cell>
        </row>
        <row r="194">
          <cell r="A194" t="str">
            <v>Балыковая с/к 200 гр. срез "Эликатессе" термоформ.пак.  СПК</v>
          </cell>
          <cell r="D194">
            <v>13</v>
          </cell>
        </row>
        <row r="195">
          <cell r="A195" t="str">
            <v>БОНУС МОЛОЧНЫЕ КЛАССИЧЕСКИЕ сос п/о мгс 2*4_С (4980)  ОСТАНКИНО</v>
          </cell>
          <cell r="D195">
            <v>4.2080000000000002</v>
          </cell>
        </row>
        <row r="196">
          <cell r="A196" t="str">
            <v>БОНУС СОЧНЫЕ Папа может сос п/о мгс 1.5*4 (6954)  ОСТАНКИНО</v>
          </cell>
          <cell r="D196">
            <v>54.326000000000001</v>
          </cell>
        </row>
        <row r="197">
          <cell r="A197" t="str">
            <v>БОНУС СОЧНЫЕ сос п/о мгс 0.41кг_UZ (6087)  ОСТАНКИНО</v>
          </cell>
          <cell r="D197">
            <v>3</v>
          </cell>
        </row>
        <row r="198">
          <cell r="A198" t="str">
            <v>БОНУС_ 017  Сосиски Вязанка Сливочные, Вязанка амицел ВЕС.ПОКОМ</v>
          </cell>
          <cell r="D198">
            <v>57.8</v>
          </cell>
        </row>
        <row r="199">
          <cell r="A199" t="str">
            <v>БОНУС_ 456  Колбаса Филейная ТМ Особый рецепт ВЕС большой батон  ПОКОМ</v>
          </cell>
          <cell r="D199">
            <v>245.48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68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259</v>
          </cell>
        </row>
        <row r="202">
          <cell r="A202" t="str">
            <v>БОНУС_Готовые чебупели сочные с мясом ТМ Горячая штучка  0,3кг зам    ПОКОМ</v>
          </cell>
          <cell r="D202">
            <v>1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22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22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6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304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11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18</v>
          </cell>
        </row>
        <row r="209">
          <cell r="A209" t="str">
            <v>Гуцульская с/к "КолбасГрад" 160 гр.шт. термоус. пак  СПК</v>
          </cell>
          <cell r="D209">
            <v>10</v>
          </cell>
        </row>
        <row r="210">
          <cell r="A210" t="str">
            <v>Дельгаро с/в "Эликатессе" 140 гр.шт.  СПК</v>
          </cell>
          <cell r="D210">
            <v>4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1</v>
          </cell>
        </row>
        <row r="212">
          <cell r="A212" t="str">
            <v>Для праздника с/к "Просто выгодно" 260 гр.шт.  СПК</v>
          </cell>
          <cell r="D212">
            <v>1</v>
          </cell>
        </row>
        <row r="213">
          <cell r="A213" t="str">
            <v>Докторская вареная термоус.пак. "Высокий вкус"  СПК</v>
          </cell>
          <cell r="D213">
            <v>4.1280000000000001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6</v>
          </cell>
        </row>
        <row r="215">
          <cell r="A215" t="str">
            <v>ЖАР-ладушки с мясом 0,2кг ТМ Стародворье  ПОКОМ</v>
          </cell>
          <cell r="D215">
            <v>44</v>
          </cell>
        </row>
        <row r="216">
          <cell r="A216" t="str">
            <v>Карбонад Юбилейный термоус.пак.  СПК</v>
          </cell>
          <cell r="D216">
            <v>2.758</v>
          </cell>
        </row>
        <row r="217">
          <cell r="A217" t="str">
            <v>Каша гречневая с говядиной "СПК" ж/б 0,340 кг.шт. термоус. пл. ЧМК  СПК</v>
          </cell>
          <cell r="D217">
            <v>33</v>
          </cell>
        </row>
        <row r="218">
          <cell r="A218" t="str">
            <v>Каша перловая с говядиной "СПК" ж/б 0,340 кг.шт. термоус. пл. ЧМК СПК</v>
          </cell>
          <cell r="D218">
            <v>29</v>
          </cell>
        </row>
        <row r="219">
          <cell r="A219" t="str">
            <v>Классическая с/к 80 гр.шт.нар. (лоток с ср.защ.атм.)  СПК</v>
          </cell>
          <cell r="D219">
            <v>-1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179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180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110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73</v>
          </cell>
        </row>
        <row r="224">
          <cell r="A224" t="str">
            <v>Купеческая п/к 0,38 кг.шт. термофор.пак.  СПК</v>
          </cell>
          <cell r="D224">
            <v>1</v>
          </cell>
        </row>
        <row r="225">
          <cell r="A225" t="str">
            <v>Ла Фаворте с/в "Эликатессе" 140 гр.шт.  СПК</v>
          </cell>
          <cell r="D225">
            <v>2</v>
          </cell>
        </row>
        <row r="226">
          <cell r="A226" t="str">
            <v>Любительская вареная термоус.пак. "Высокий вкус"  СПК</v>
          </cell>
          <cell r="D226">
            <v>5.7640000000000002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48.1</v>
          </cell>
        </row>
        <row r="228">
          <cell r="A228" t="str">
            <v>Мини-чебуречки с мясом ВЕС 5,5кг ТМ Зареченские  ПОКОМ</v>
          </cell>
          <cell r="D228">
            <v>38.5</v>
          </cell>
        </row>
        <row r="229">
          <cell r="A229" t="str">
            <v>Мини-шарики с курочкой и сыром ТМ Зареченские ВЕС  ПОКОМ</v>
          </cell>
          <cell r="D229">
            <v>48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385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241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270</v>
          </cell>
        </row>
        <row r="233">
          <cell r="A233" t="str">
            <v>Наггетсы с куриным филе и сыром ТМ Вязанка 0,25 кг ПОКОМ</v>
          </cell>
          <cell r="D233">
            <v>208</v>
          </cell>
        </row>
        <row r="234">
          <cell r="A234" t="str">
            <v>Наггетсы Хрустящие 0,3кг ТМ Зареченские  ПОКОМ</v>
          </cell>
          <cell r="D234">
            <v>2</v>
          </cell>
        </row>
        <row r="235">
          <cell r="A235" t="str">
            <v>Наггетсы Хрустящие ТМ Зареченские. ВЕС ПОКОМ</v>
          </cell>
          <cell r="D235">
            <v>120</v>
          </cell>
        </row>
        <row r="236">
          <cell r="A236" t="str">
            <v>Оригинальная с перцем с/к  СПК</v>
          </cell>
          <cell r="D236">
            <v>31.231999999999999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40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33</v>
          </cell>
        </row>
        <row r="239">
          <cell r="A239" t="str">
            <v>Пельмени Бигбули #МЕГАВКУСИЩЕ с сочной грудинкой ТМ Горячая штучка 0,4 кг. ПОКОМ</v>
          </cell>
          <cell r="D239">
            <v>10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97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17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304</v>
          </cell>
        </row>
        <row r="243">
          <cell r="A243" t="str">
            <v>Пельмени Бигбули со сливочным маслом ТМ Горячая штучка, флоу-пак сфера 0,4. ПОКОМ</v>
          </cell>
          <cell r="D243">
            <v>4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92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62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62</v>
          </cell>
        </row>
        <row r="247">
          <cell r="A247" t="str">
            <v>Пельмени Бульмени с говядиной и свининой Наваристые 2,7кг Горячая штучка ВЕС  ПОКОМ</v>
          </cell>
          <cell r="D247">
            <v>5.4</v>
          </cell>
        </row>
        <row r="248">
          <cell r="A248" t="str">
            <v>Пельмени Бульмени с говядиной и свининой Наваристые 5кг Горячая штучка ВЕС  ПОКОМ</v>
          </cell>
          <cell r="D248">
            <v>185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26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8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141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560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38</v>
          </cell>
        </row>
        <row r="254">
          <cell r="A254" t="str">
            <v>Пельмени Зареченские сфера 5 кг.  ПОКОМ</v>
          </cell>
          <cell r="D254">
            <v>10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11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9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134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110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104</v>
          </cell>
        </row>
        <row r="261">
          <cell r="A261" t="str">
            <v>Пельмени Сочные сфера 0,8 кг ТМ Стародворье  ПОКОМ</v>
          </cell>
          <cell r="D261">
            <v>24</v>
          </cell>
        </row>
        <row r="262">
          <cell r="A262" t="str">
            <v>Пирожки с мясом 3,7кг ВЕС ТМ Зареченские  ПОКОМ</v>
          </cell>
          <cell r="D262">
            <v>7.4</v>
          </cell>
        </row>
        <row r="263">
          <cell r="A263" t="str">
            <v>Ричеза с/к 230 гр.шт.  СПК</v>
          </cell>
          <cell r="D263">
            <v>13</v>
          </cell>
        </row>
        <row r="264">
          <cell r="A264" t="str">
            <v>Салями Русская с/к "Просто выгодно" 0,26 кг.шт. термофор.пак.  СПК</v>
          </cell>
          <cell r="D264">
            <v>1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33</v>
          </cell>
        </row>
        <row r="266">
          <cell r="A266" t="str">
            <v>Салями Трюфель с/в "Эликатессе" 0,16 кг.шт.  СПК</v>
          </cell>
          <cell r="D266">
            <v>12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-0.55600000000000005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0.95099999999999996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</v>
          </cell>
        </row>
        <row r="270">
          <cell r="A270" t="str">
            <v>Сервелат Финский в/к 0,38 кг.шт. термофор.пак.  СПК</v>
          </cell>
          <cell r="D270">
            <v>-1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1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7</v>
          </cell>
        </row>
        <row r="273">
          <cell r="A273" t="str">
            <v>Сибирская особая с/к 0,235 кг шт.  СПК</v>
          </cell>
          <cell r="D273">
            <v>8</v>
          </cell>
        </row>
        <row r="274">
          <cell r="A274" t="str">
            <v>Сосиски Мусульманские "Просто выгодно" (в ср.защ.атм.)  СПК</v>
          </cell>
          <cell r="D274">
            <v>1.2509999999999999</v>
          </cell>
        </row>
        <row r="275">
          <cell r="A275" t="str">
            <v>Сочный мегачебурек ТМ Зареченские ВЕС ПОКОМ</v>
          </cell>
          <cell r="D275">
            <v>44.8</v>
          </cell>
        </row>
        <row r="276">
          <cell r="A276" t="str">
            <v>Торо Неро с/в "Эликатессе" 140 гр.шт.  СПК</v>
          </cell>
          <cell r="D276">
            <v>10</v>
          </cell>
        </row>
        <row r="277">
          <cell r="A277" t="str">
            <v>Уши свиные копченые к пиву 0,15кг нар. д/ф шт.  СПК</v>
          </cell>
          <cell r="D277">
            <v>3</v>
          </cell>
        </row>
        <row r="278">
          <cell r="A278" t="str">
            <v>Фестивальная пора с/к 100 гр.шт.нар. (лоток с ср.защ.атм.)  СПК</v>
          </cell>
          <cell r="D278">
            <v>2</v>
          </cell>
        </row>
        <row r="279">
          <cell r="A279" t="str">
            <v>Фестивальная пора с/к 235 гр.шт.  СПК</v>
          </cell>
          <cell r="D279">
            <v>20</v>
          </cell>
        </row>
        <row r="280">
          <cell r="A280" t="str">
            <v>Фестивальная пора с/к термоус.пак  СПК</v>
          </cell>
          <cell r="D280">
            <v>8.2880000000000003</v>
          </cell>
        </row>
        <row r="281">
          <cell r="A281" t="str">
            <v>Фирменная с/к 200 гр. срез "Эликатессе" термоформ.пак.  СПК</v>
          </cell>
          <cell r="D281">
            <v>11</v>
          </cell>
        </row>
        <row r="282">
          <cell r="A282" t="str">
            <v>Фуэт с/в "Эликатессе" 160 гр.шт.  СПК</v>
          </cell>
          <cell r="D282">
            <v>21</v>
          </cell>
        </row>
        <row r="283">
          <cell r="A283" t="str">
            <v>Хинкали Классические ТМ Зареченские ВЕС ПОКОМ</v>
          </cell>
          <cell r="D283">
            <v>25</v>
          </cell>
        </row>
        <row r="284">
          <cell r="A284" t="str">
            <v>Хот-догстер ТМ Горячая штучка ТС Хот-Догстер флоу-пак 0,09 кг. ПОКОМ</v>
          </cell>
          <cell r="D284">
            <v>149</v>
          </cell>
        </row>
        <row r="285">
          <cell r="A285" t="str">
            <v>Хотстеры с сыром 0,25кг ТМ Горячая штучка  ПОКОМ</v>
          </cell>
          <cell r="D285">
            <v>92</v>
          </cell>
        </row>
        <row r="286">
          <cell r="A286" t="str">
            <v>Хотстеры ТМ Горячая штучка ТС Хотстеры 0,25 кг зам  ПОКОМ</v>
          </cell>
          <cell r="D286">
            <v>221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58</v>
          </cell>
        </row>
        <row r="288">
          <cell r="A288" t="str">
            <v>Чебупели Курочка гриль ТМ Горячая штучка, 0,3 кг зам  ПОКОМ</v>
          </cell>
          <cell r="D288">
            <v>59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276</v>
          </cell>
        </row>
        <row r="290">
          <cell r="A290" t="str">
            <v>Чебупицца Маргарита 0,2кг ТМ Горячая штучка ТС Foodgital  ПОКОМ</v>
          </cell>
          <cell r="D290">
            <v>62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581</v>
          </cell>
        </row>
        <row r="292">
          <cell r="A292" t="str">
            <v>Чебупицца со вкусом 4 сыра 0,2кг ТМ Горячая штучка ТС Foodgital  ПОКОМ</v>
          </cell>
          <cell r="D292">
            <v>65</v>
          </cell>
        </row>
        <row r="293">
          <cell r="A293" t="str">
            <v>Чебуреки сочные ВЕС ТМ Зареченские  ПОКОМ</v>
          </cell>
          <cell r="D293">
            <v>90</v>
          </cell>
        </row>
        <row r="294">
          <cell r="A294" t="str">
            <v>Шпикачки Русские (черева) (в ср.защ.атм.) "Высокий вкус"  СПК</v>
          </cell>
          <cell r="D294">
            <v>0.20799999999999999</v>
          </cell>
        </row>
        <row r="295">
          <cell r="A295" t="str">
            <v>Эликапреза с/в "Эликатессе" 85 гр.шт. нарезка (лоток с ср.защ.атм.)  СПК</v>
          </cell>
          <cell r="D295">
            <v>-6</v>
          </cell>
        </row>
        <row r="296">
          <cell r="A296" t="str">
            <v>Юбилейная с/к 0,235 кг.шт.  СПК</v>
          </cell>
          <cell r="D296">
            <v>153</v>
          </cell>
        </row>
        <row r="297">
          <cell r="A297" t="str">
            <v>Итого</v>
          </cell>
          <cell r="D297">
            <v>35159.851000000002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9" sqref="AM19"/>
    </sheetView>
  </sheetViews>
  <sheetFormatPr defaultColWidth="10.5" defaultRowHeight="11.45" customHeight="1" outlineLevelRow="1" x14ac:dyDescent="0.2"/>
  <cols>
    <col min="1" max="1" width="50.5" style="1" customWidth="1"/>
    <col min="2" max="2" width="3.8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6" width="0.832031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4.6640625" style="5" bestFit="1" customWidth="1"/>
    <col min="35" max="35" width="6.1640625" style="5" bestFit="1" customWidth="1"/>
    <col min="36" max="37" width="1.164062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E2" s="22" t="s">
        <v>138</v>
      </c>
      <c r="AF2" s="1" t="s">
        <v>138</v>
      </c>
      <c r="AG2" s="22" t="s">
        <v>136</v>
      </c>
    </row>
    <row r="3" spans="1:36" s="1" customFormat="1" ht="9.9499999999999993" customHeight="1" x14ac:dyDescent="0.2">
      <c r="AE3" s="22" t="s">
        <v>133</v>
      </c>
      <c r="AF3" s="22" t="s">
        <v>134</v>
      </c>
      <c r="AG3" s="22" t="s">
        <v>135</v>
      </c>
      <c r="AI3" s="1" t="s">
        <v>142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1" t="s">
        <v>115</v>
      </c>
      <c r="Q4" s="11" t="s">
        <v>115</v>
      </c>
      <c r="R4" s="11" t="s">
        <v>115</v>
      </c>
      <c r="S4" s="9" t="s">
        <v>112</v>
      </c>
      <c r="T4" s="12" t="s">
        <v>115</v>
      </c>
      <c r="U4" s="9" t="s">
        <v>116</v>
      </c>
      <c r="V4" s="13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3" t="s">
        <v>123</v>
      </c>
      <c r="AF4" s="13" t="s">
        <v>123</v>
      </c>
      <c r="AG4" s="13" t="s">
        <v>123</v>
      </c>
      <c r="AH4" s="13" t="s">
        <v>123</v>
      </c>
      <c r="AI4" s="13" t="s">
        <v>123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124</v>
      </c>
      <c r="L5" s="17" t="s">
        <v>125</v>
      </c>
      <c r="M5" s="17" t="s">
        <v>126</v>
      </c>
      <c r="N5" s="17" t="s">
        <v>140</v>
      </c>
      <c r="O5" s="25" t="s">
        <v>141</v>
      </c>
      <c r="Q5" s="17" t="s">
        <v>127</v>
      </c>
      <c r="R5" s="17" t="s">
        <v>128</v>
      </c>
      <c r="T5" s="17" t="s">
        <v>129</v>
      </c>
      <c r="Y5" s="20" t="s">
        <v>130</v>
      </c>
      <c r="Z5" s="20" t="s">
        <v>131</v>
      </c>
      <c r="AA5" s="17" t="s">
        <v>132</v>
      </c>
      <c r="AB5" s="17" t="s">
        <v>124</v>
      </c>
      <c r="AE5" s="17" t="s">
        <v>127</v>
      </c>
      <c r="AF5" s="17" t="s">
        <v>128</v>
      </c>
      <c r="AG5" s="17" t="s">
        <v>129</v>
      </c>
      <c r="AH5" s="17" t="s">
        <v>140</v>
      </c>
      <c r="AI5" s="17" t="s">
        <v>141</v>
      </c>
    </row>
    <row r="6" spans="1:36" ht="11.1" customHeight="1" x14ac:dyDescent="0.2">
      <c r="A6" s="6"/>
      <c r="B6" s="6"/>
      <c r="C6" s="3"/>
      <c r="D6" s="3"/>
      <c r="E6" s="14">
        <f>SUM(E7:E126)</f>
        <v>86308.990999999995</v>
      </c>
      <c r="F6" s="14">
        <f>SUM(F7:F126)</f>
        <v>77067.93299999999</v>
      </c>
      <c r="I6" s="14">
        <f>SUM(I7:I126)</f>
        <v>86695.543999999994</v>
      </c>
      <c r="J6" s="14">
        <f t="shared" ref="J6:T6" si="0">SUM(J7:J126)</f>
        <v>-386.5530000000004</v>
      </c>
      <c r="K6" s="14">
        <f t="shared" si="0"/>
        <v>15340</v>
      </c>
      <c r="L6" s="14">
        <f t="shared" si="0"/>
        <v>38020</v>
      </c>
      <c r="M6" s="14">
        <f t="shared" si="0"/>
        <v>12090</v>
      </c>
      <c r="N6" s="14">
        <f t="shared" si="0"/>
        <v>350</v>
      </c>
      <c r="O6" s="14">
        <f t="shared" si="0"/>
        <v>10760</v>
      </c>
      <c r="P6" s="14">
        <f t="shared" si="0"/>
        <v>0</v>
      </c>
      <c r="Q6" s="14">
        <f t="shared" si="0"/>
        <v>15730</v>
      </c>
      <c r="R6" s="14">
        <f t="shared" si="0"/>
        <v>19220</v>
      </c>
      <c r="S6" s="14">
        <f t="shared" si="0"/>
        <v>17261.798200000001</v>
      </c>
      <c r="T6" s="14">
        <f t="shared" si="0"/>
        <v>17514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21701.305999999986</v>
      </c>
      <c r="Z6" s="14">
        <f t="shared" ref="Z6" si="4">SUM(Z7:Z126)</f>
        <v>18888.545499999997</v>
      </c>
      <c r="AA6" s="14">
        <f t="shared" ref="AA6" si="5">SUM(AA7:AA126)</f>
        <v>16951.258999999995</v>
      </c>
      <c r="AB6" s="14">
        <f t="shared" ref="AB6" si="6">SUM(AB7:AB126)</f>
        <v>13637.394</v>
      </c>
      <c r="AC6" s="14"/>
      <c r="AD6" s="14"/>
      <c r="AE6" s="14">
        <f t="shared" ref="AE6" si="7">SUM(AE7:AE126)</f>
        <v>6709.2</v>
      </c>
      <c r="AF6" s="14">
        <f t="shared" ref="AF6" si="8">SUM(AF7:AF126)</f>
        <v>8427.9000000000033</v>
      </c>
      <c r="AG6" s="14">
        <f t="shared" ref="AG6:AI6" si="9">SUM(AG7:AG126)</f>
        <v>7322.4</v>
      </c>
      <c r="AH6" s="14">
        <f t="shared" si="9"/>
        <v>350</v>
      </c>
      <c r="AI6" s="14">
        <f t="shared" si="9"/>
        <v>4809.2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774</v>
      </c>
      <c r="D7" s="8">
        <v>1203</v>
      </c>
      <c r="E7" s="8">
        <v>669</v>
      </c>
      <c r="F7" s="8">
        <v>839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676</v>
      </c>
      <c r="J7" s="15">
        <f>E7-I7</f>
        <v>-7</v>
      </c>
      <c r="K7" s="15">
        <f>VLOOKUP(A:A,[1]TDSheet!$A:$L,12,0)</f>
        <v>160</v>
      </c>
      <c r="L7" s="15">
        <f>VLOOKUP(A:A,[1]TDSheet!$A:$M,13,0)</f>
        <v>120</v>
      </c>
      <c r="M7" s="15">
        <f>VLOOKUP(A:A,[1]TDSheet!$A:$T,20,0)</f>
        <v>120</v>
      </c>
      <c r="N7" s="15"/>
      <c r="O7" s="18">
        <v>120</v>
      </c>
      <c r="P7" s="15"/>
      <c r="Q7" s="18"/>
      <c r="R7" s="18">
        <v>120</v>
      </c>
      <c r="S7" s="15">
        <f>E7/5</f>
        <v>133.80000000000001</v>
      </c>
      <c r="T7" s="18">
        <v>80</v>
      </c>
      <c r="U7" s="19">
        <f>(F7+K7+L7+M7+N7+O7+Q7+R7+T7)/S7</f>
        <v>11.651718983557547</v>
      </c>
      <c r="V7" s="15">
        <f>F7/S7</f>
        <v>6.2705530642750364</v>
      </c>
      <c r="W7" s="15"/>
      <c r="X7" s="15"/>
      <c r="Y7" s="15">
        <f>VLOOKUP(A:A,[1]TDSheet!$A:$Y,25,0)</f>
        <v>219</v>
      </c>
      <c r="Z7" s="15">
        <f>VLOOKUP(A:A,[1]TDSheet!$A:$Z,26,0)</f>
        <v>196.75</v>
      </c>
      <c r="AA7" s="15">
        <f>VLOOKUP(A:A,[1]TDSheet!$A:$AA,27,0)</f>
        <v>154.6</v>
      </c>
      <c r="AB7" s="15">
        <f>VLOOKUP(A:A,[3]TDSheet!$A:$D,4,0)</f>
        <v>101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0</v>
      </c>
      <c r="AF7" s="15">
        <f>R7*G7</f>
        <v>48</v>
      </c>
      <c r="AG7" s="15">
        <f>T7*G7</f>
        <v>32</v>
      </c>
      <c r="AH7" s="15">
        <f>N7*G7</f>
        <v>0</v>
      </c>
      <c r="AI7" s="15">
        <f>O7*G7</f>
        <v>48</v>
      </c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155</v>
      </c>
      <c r="D8" s="8">
        <v>46</v>
      </c>
      <c r="E8" s="8">
        <v>58</v>
      </c>
      <c r="F8" s="8">
        <v>138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63</v>
      </c>
      <c r="J8" s="15">
        <f t="shared" ref="J8:J71" si="10">E8-I8</f>
        <v>-5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VLOOKUP(A:A,[1]TDSheet!$A:$T,20,0)</f>
        <v>0</v>
      </c>
      <c r="N8" s="15"/>
      <c r="O8" s="18">
        <v>40</v>
      </c>
      <c r="P8" s="15"/>
      <c r="Q8" s="18"/>
      <c r="R8" s="18"/>
      <c r="S8" s="15">
        <f t="shared" ref="S8:S71" si="11">E8/5</f>
        <v>11.6</v>
      </c>
      <c r="T8" s="18"/>
      <c r="U8" s="19">
        <f t="shared" ref="U8:U71" si="12">(F8+K8+L8+M8+N8+O8+Q8+R8+T8)/S8</f>
        <v>15.344827586206897</v>
      </c>
      <c r="V8" s="15">
        <f t="shared" ref="V8:V71" si="13">F8/S8</f>
        <v>11.896551724137931</v>
      </c>
      <c r="W8" s="15"/>
      <c r="X8" s="15"/>
      <c r="Y8" s="15">
        <f>VLOOKUP(A:A,[1]TDSheet!$A:$Y,25,0)</f>
        <v>26.4</v>
      </c>
      <c r="Z8" s="15">
        <f>VLOOKUP(A:A,[1]TDSheet!$A:$Z,26,0)</f>
        <v>11.5</v>
      </c>
      <c r="AA8" s="15">
        <f>VLOOKUP(A:A,[1]TDSheet!$A:$AA,27,0)</f>
        <v>13.2</v>
      </c>
      <c r="AB8" s="15">
        <f>VLOOKUP(A:A,[3]TDSheet!$A:$D,4,0)</f>
        <v>14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>
        <f t="shared" ref="AH8:AH71" si="17">N8*G8</f>
        <v>0</v>
      </c>
      <c r="AI8" s="15">
        <f t="shared" ref="AI8:AI71" si="18">O8*G8</f>
        <v>10</v>
      </c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1095.5709999999999</v>
      </c>
      <c r="D9" s="8">
        <v>2138.6950000000002</v>
      </c>
      <c r="E9" s="8">
        <v>1577.848</v>
      </c>
      <c r="F9" s="8">
        <v>1640.366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1520.9</v>
      </c>
      <c r="J9" s="15">
        <f t="shared" si="10"/>
        <v>56.947999999999865</v>
      </c>
      <c r="K9" s="15">
        <f>VLOOKUP(A:A,[1]TDSheet!$A:$L,12,0)</f>
        <v>100</v>
      </c>
      <c r="L9" s="15">
        <f>VLOOKUP(A:A,[1]TDSheet!$A:$M,13,0)</f>
        <v>700</v>
      </c>
      <c r="M9" s="15">
        <f>VLOOKUP(A:A,[1]TDSheet!$A:$T,20,0)</f>
        <v>0</v>
      </c>
      <c r="N9" s="15">
        <v>350</v>
      </c>
      <c r="O9" s="18">
        <v>200</v>
      </c>
      <c r="P9" s="15"/>
      <c r="Q9" s="18">
        <v>400</v>
      </c>
      <c r="R9" s="18">
        <v>400</v>
      </c>
      <c r="S9" s="15">
        <f t="shared" si="11"/>
        <v>315.56959999999998</v>
      </c>
      <c r="T9" s="18">
        <v>500</v>
      </c>
      <c r="U9" s="19">
        <f t="shared" si="12"/>
        <v>13.595625180625765</v>
      </c>
      <c r="V9" s="15">
        <f t="shared" si="13"/>
        <v>5.1981116051736294</v>
      </c>
      <c r="W9" s="15"/>
      <c r="X9" s="15"/>
      <c r="Y9" s="15">
        <f>VLOOKUP(A:A,[1]TDSheet!$A:$Y,25,0)</f>
        <v>350.57240000000002</v>
      </c>
      <c r="Z9" s="15">
        <f>VLOOKUP(A:A,[1]TDSheet!$A:$Z,26,0)</f>
        <v>334.60525000000001</v>
      </c>
      <c r="AA9" s="15">
        <f>VLOOKUP(A:A,[1]TDSheet!$A:$AA,27,0)</f>
        <v>324.75439999999998</v>
      </c>
      <c r="AB9" s="15">
        <f>VLOOKUP(A:A,[3]TDSheet!$A:$D,4,0)</f>
        <v>326.31599999999997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400</v>
      </c>
      <c r="AF9" s="15">
        <f t="shared" si="15"/>
        <v>400</v>
      </c>
      <c r="AG9" s="15">
        <f t="shared" si="16"/>
        <v>500</v>
      </c>
      <c r="AH9" s="15">
        <f t="shared" si="17"/>
        <v>350</v>
      </c>
      <c r="AI9" s="15">
        <f t="shared" si="18"/>
        <v>200</v>
      </c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92.953000000000003</v>
      </c>
      <c r="D10" s="8">
        <v>34.671999999999997</v>
      </c>
      <c r="E10" s="8">
        <v>80.548000000000002</v>
      </c>
      <c r="F10" s="8">
        <v>46.389000000000003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76.5</v>
      </c>
      <c r="J10" s="15">
        <f t="shared" si="10"/>
        <v>4.0480000000000018</v>
      </c>
      <c r="K10" s="15">
        <f>VLOOKUP(A:A,[1]TDSheet!$A:$L,12,0)</f>
        <v>0</v>
      </c>
      <c r="L10" s="15">
        <f>VLOOKUP(A:A,[1]TDSheet!$A:$M,13,0)</f>
        <v>50</v>
      </c>
      <c r="M10" s="15">
        <f>VLOOKUP(A:A,[1]TDSheet!$A:$T,20,0)</f>
        <v>0</v>
      </c>
      <c r="N10" s="15"/>
      <c r="O10" s="18">
        <v>50</v>
      </c>
      <c r="P10" s="15"/>
      <c r="Q10" s="18">
        <v>100</v>
      </c>
      <c r="R10" s="18"/>
      <c r="S10" s="15">
        <f t="shared" si="11"/>
        <v>16.1096</v>
      </c>
      <c r="T10" s="18"/>
      <c r="U10" s="19">
        <f t="shared" si="12"/>
        <v>15.294544867656553</v>
      </c>
      <c r="V10" s="15">
        <f t="shared" si="13"/>
        <v>2.8795873268113423</v>
      </c>
      <c r="W10" s="15"/>
      <c r="X10" s="15"/>
      <c r="Y10" s="15">
        <f>VLOOKUP(A:A,[1]TDSheet!$A:$Y,25,0)</f>
        <v>15.2934</v>
      </c>
      <c r="Z10" s="15">
        <f>VLOOKUP(A:A,[1]TDSheet!$A:$Z,26,0)</f>
        <v>13.759</v>
      </c>
      <c r="AA10" s="15">
        <f>VLOOKUP(A:A,[1]TDSheet!$A:$AA,27,0)</f>
        <v>8.4581999999999997</v>
      </c>
      <c r="AB10" s="15">
        <f>VLOOKUP(A:A,[3]TDSheet!$A:$D,4,0)</f>
        <v>5.9770000000000003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100</v>
      </c>
      <c r="AF10" s="15">
        <f t="shared" si="15"/>
        <v>0</v>
      </c>
      <c r="AG10" s="15">
        <f t="shared" si="16"/>
        <v>0</v>
      </c>
      <c r="AH10" s="15">
        <f t="shared" si="17"/>
        <v>0</v>
      </c>
      <c r="AI10" s="15">
        <f t="shared" si="18"/>
        <v>50</v>
      </c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78.293000000000006</v>
      </c>
      <c r="D11" s="8">
        <v>222.17699999999999</v>
      </c>
      <c r="E11" s="8">
        <v>126.121</v>
      </c>
      <c r="F11" s="8">
        <v>170.334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128.25</v>
      </c>
      <c r="J11" s="15">
        <f t="shared" si="10"/>
        <v>-2.1290000000000049</v>
      </c>
      <c r="K11" s="15">
        <f>VLOOKUP(A:A,[1]TDSheet!$A:$L,12,0)</f>
        <v>20</v>
      </c>
      <c r="L11" s="15">
        <f>VLOOKUP(A:A,[1]TDSheet!$A:$M,13,0)</f>
        <v>70</v>
      </c>
      <c r="M11" s="15">
        <f>VLOOKUP(A:A,[1]TDSheet!$A:$T,20,0)</f>
        <v>0</v>
      </c>
      <c r="N11" s="15"/>
      <c r="O11" s="18">
        <v>30</v>
      </c>
      <c r="P11" s="15"/>
      <c r="Q11" s="18"/>
      <c r="R11" s="18"/>
      <c r="S11" s="15">
        <f t="shared" si="11"/>
        <v>25.2242</v>
      </c>
      <c r="T11" s="18">
        <v>30</v>
      </c>
      <c r="U11" s="19">
        <f t="shared" si="12"/>
        <v>12.699471142791447</v>
      </c>
      <c r="V11" s="15">
        <f t="shared" si="13"/>
        <v>6.7528008816929779</v>
      </c>
      <c r="W11" s="15"/>
      <c r="X11" s="15"/>
      <c r="Y11" s="15">
        <f>VLOOKUP(A:A,[1]TDSheet!$A:$Y,25,0)</f>
        <v>28.068000000000001</v>
      </c>
      <c r="Z11" s="15">
        <f>VLOOKUP(A:A,[1]TDSheet!$A:$Z,26,0)</f>
        <v>30.4635</v>
      </c>
      <c r="AA11" s="15">
        <f>VLOOKUP(A:A,[1]TDSheet!$A:$AA,27,0)</f>
        <v>28.919799999999999</v>
      </c>
      <c r="AB11" s="15">
        <f>VLOOKUP(A:A,[3]TDSheet!$A:$D,4,0)</f>
        <v>13.54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0</v>
      </c>
      <c r="AG11" s="15">
        <f t="shared" si="16"/>
        <v>30</v>
      </c>
      <c r="AH11" s="15">
        <f t="shared" si="17"/>
        <v>0</v>
      </c>
      <c r="AI11" s="15">
        <f t="shared" si="18"/>
        <v>30</v>
      </c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509.83</v>
      </c>
      <c r="D12" s="8">
        <v>466.90100000000001</v>
      </c>
      <c r="E12" s="8">
        <v>565.60199999999998</v>
      </c>
      <c r="F12" s="8">
        <v>397.56200000000001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545.34799999999996</v>
      </c>
      <c r="J12" s="15">
        <f t="shared" si="10"/>
        <v>20.254000000000019</v>
      </c>
      <c r="K12" s="15">
        <f>VLOOKUP(A:A,[1]TDSheet!$A:$L,12,0)</f>
        <v>50</v>
      </c>
      <c r="L12" s="15">
        <f>VLOOKUP(A:A,[1]TDSheet!$A:$M,13,0)</f>
        <v>550</v>
      </c>
      <c r="M12" s="15">
        <f>VLOOKUP(A:A,[1]TDSheet!$A:$T,20,0)</f>
        <v>0</v>
      </c>
      <c r="N12" s="15"/>
      <c r="O12" s="18">
        <v>100</v>
      </c>
      <c r="P12" s="15"/>
      <c r="Q12" s="18">
        <v>100</v>
      </c>
      <c r="R12" s="18">
        <v>100</v>
      </c>
      <c r="S12" s="15">
        <f t="shared" si="11"/>
        <v>113.12039999999999</v>
      </c>
      <c r="T12" s="18">
        <v>200</v>
      </c>
      <c r="U12" s="19">
        <f t="shared" si="12"/>
        <v>13.238655450298975</v>
      </c>
      <c r="V12" s="15">
        <f t="shared" si="13"/>
        <v>3.5145031311770474</v>
      </c>
      <c r="W12" s="15"/>
      <c r="X12" s="15"/>
      <c r="Y12" s="15">
        <f>VLOOKUP(A:A,[1]TDSheet!$A:$Y,25,0)</f>
        <v>145.0324</v>
      </c>
      <c r="Z12" s="15">
        <f>VLOOKUP(A:A,[1]TDSheet!$A:$Z,26,0)</f>
        <v>133.369</v>
      </c>
      <c r="AA12" s="15">
        <f>VLOOKUP(A:A,[1]TDSheet!$A:$AA,27,0)</f>
        <v>97.544600000000003</v>
      </c>
      <c r="AB12" s="15">
        <f>VLOOKUP(A:A,[3]TDSheet!$A:$D,4,0)</f>
        <v>68.814999999999998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100</v>
      </c>
      <c r="AF12" s="15">
        <f t="shared" si="15"/>
        <v>100</v>
      </c>
      <c r="AG12" s="15">
        <f t="shared" si="16"/>
        <v>200</v>
      </c>
      <c r="AH12" s="15">
        <f t="shared" si="17"/>
        <v>0</v>
      </c>
      <c r="AI12" s="15">
        <f t="shared" si="18"/>
        <v>100</v>
      </c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456</v>
      </c>
      <c r="D13" s="8">
        <v>799</v>
      </c>
      <c r="E13" s="8">
        <v>385</v>
      </c>
      <c r="F13" s="8">
        <v>792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406</v>
      </c>
      <c r="J13" s="15">
        <f t="shared" si="10"/>
        <v>-21</v>
      </c>
      <c r="K13" s="15">
        <f>VLOOKUP(A:A,[1]TDSheet!$A:$L,12,0)</f>
        <v>0</v>
      </c>
      <c r="L13" s="15">
        <f>VLOOKUP(A:A,[1]TDSheet!$A:$M,13,0)</f>
        <v>200</v>
      </c>
      <c r="M13" s="15">
        <f>VLOOKUP(A:A,[1]TDSheet!$A:$T,20,0)</f>
        <v>0</v>
      </c>
      <c r="N13" s="15"/>
      <c r="O13" s="18"/>
      <c r="P13" s="15"/>
      <c r="Q13" s="18"/>
      <c r="R13" s="18"/>
      <c r="S13" s="15">
        <f t="shared" si="11"/>
        <v>77</v>
      </c>
      <c r="T13" s="18">
        <v>400</v>
      </c>
      <c r="U13" s="19">
        <f t="shared" si="12"/>
        <v>18.077922077922079</v>
      </c>
      <c r="V13" s="15">
        <f t="shared" si="13"/>
        <v>10.285714285714286</v>
      </c>
      <c r="W13" s="15"/>
      <c r="X13" s="15"/>
      <c r="Y13" s="15">
        <f>VLOOKUP(A:A,[1]TDSheet!$A:$Y,25,0)</f>
        <v>118</v>
      </c>
      <c r="Z13" s="15">
        <f>VLOOKUP(A:A,[1]TDSheet!$A:$Z,26,0)</f>
        <v>92.25</v>
      </c>
      <c r="AA13" s="15">
        <f>VLOOKUP(A:A,[1]TDSheet!$A:$AA,27,0)</f>
        <v>76.2</v>
      </c>
      <c r="AB13" s="15">
        <f>VLOOKUP(A:A,[3]TDSheet!$A:$D,4,0)</f>
        <v>57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100</v>
      </c>
      <c r="AH13" s="15">
        <f t="shared" si="17"/>
        <v>0</v>
      </c>
      <c r="AI13" s="15">
        <f t="shared" si="18"/>
        <v>0</v>
      </c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47.866</v>
      </c>
      <c r="D14" s="8">
        <v>59.454000000000001</v>
      </c>
      <c r="E14" s="8">
        <v>28.41</v>
      </c>
      <c r="F14" s="8">
        <v>75.94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31.7</v>
      </c>
      <c r="J14" s="15">
        <f t="shared" si="10"/>
        <v>-3.2899999999999991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VLOOKUP(A:A,[1]TDSheet!$A:$T,20,0)</f>
        <v>0</v>
      </c>
      <c r="N14" s="15"/>
      <c r="O14" s="18"/>
      <c r="P14" s="15"/>
      <c r="Q14" s="18"/>
      <c r="R14" s="18"/>
      <c r="S14" s="15">
        <f t="shared" si="11"/>
        <v>5.6820000000000004</v>
      </c>
      <c r="T14" s="18"/>
      <c r="U14" s="19">
        <f t="shared" si="12"/>
        <v>13.365012319605771</v>
      </c>
      <c r="V14" s="15">
        <f t="shared" si="13"/>
        <v>13.365012319605771</v>
      </c>
      <c r="W14" s="15"/>
      <c r="X14" s="15"/>
      <c r="Y14" s="15">
        <f>VLOOKUP(A:A,[1]TDSheet!$A:$Y,25,0)</f>
        <v>12.542199999999999</v>
      </c>
      <c r="Z14" s="15">
        <f>VLOOKUP(A:A,[1]TDSheet!$A:$Z,26,0)</f>
        <v>12.671250000000001</v>
      </c>
      <c r="AA14" s="15">
        <f>VLOOKUP(A:A,[1]TDSheet!$A:$AA,27,0)</f>
        <v>10.787000000000001</v>
      </c>
      <c r="AB14" s="15">
        <f>VLOOKUP(A:A,[3]TDSheet!$A:$D,4,0)</f>
        <v>1.4970000000000001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>
        <f t="shared" si="17"/>
        <v>0</v>
      </c>
      <c r="AI14" s="15">
        <f t="shared" si="18"/>
        <v>0</v>
      </c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26.53</v>
      </c>
      <c r="D15" s="8">
        <v>99.466999999999999</v>
      </c>
      <c r="E15" s="8">
        <v>31.096</v>
      </c>
      <c r="F15" s="8">
        <v>40.359000000000002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34.6</v>
      </c>
      <c r="J15" s="15">
        <f t="shared" si="10"/>
        <v>-3.5040000000000013</v>
      </c>
      <c r="K15" s="15">
        <f>VLOOKUP(A:A,[1]TDSheet!$A:$L,12,0)</f>
        <v>0</v>
      </c>
      <c r="L15" s="15">
        <f>VLOOKUP(A:A,[1]TDSheet!$A:$M,13,0)</f>
        <v>10</v>
      </c>
      <c r="M15" s="15">
        <f>VLOOKUP(A:A,[1]TDSheet!$A:$T,20,0)</f>
        <v>0</v>
      </c>
      <c r="N15" s="15"/>
      <c r="O15" s="18">
        <v>10</v>
      </c>
      <c r="P15" s="15"/>
      <c r="Q15" s="18"/>
      <c r="R15" s="18"/>
      <c r="S15" s="15">
        <f t="shared" si="11"/>
        <v>6.2191999999999998</v>
      </c>
      <c r="T15" s="18"/>
      <c r="U15" s="19">
        <f t="shared" si="12"/>
        <v>9.705267558528428</v>
      </c>
      <c r="V15" s="15">
        <f t="shared" si="13"/>
        <v>6.4894198610753797</v>
      </c>
      <c r="W15" s="15"/>
      <c r="X15" s="15"/>
      <c r="Y15" s="15">
        <f>VLOOKUP(A:A,[1]TDSheet!$A:$Y,25,0)</f>
        <v>7.1662000000000008</v>
      </c>
      <c r="Z15" s="15">
        <f>VLOOKUP(A:A,[1]TDSheet!$A:$Z,26,0)</f>
        <v>6.35025</v>
      </c>
      <c r="AA15" s="15">
        <f>VLOOKUP(A:A,[1]TDSheet!$A:$AA,27,0)</f>
        <v>7.3736000000000006</v>
      </c>
      <c r="AB15" s="15">
        <v>0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4"/>
        <v>0</v>
      </c>
      <c r="AF15" s="15">
        <f t="shared" si="15"/>
        <v>0</v>
      </c>
      <c r="AG15" s="15">
        <f t="shared" si="16"/>
        <v>0</v>
      </c>
      <c r="AH15" s="15">
        <f t="shared" si="17"/>
        <v>0</v>
      </c>
      <c r="AI15" s="15">
        <f t="shared" si="18"/>
        <v>10</v>
      </c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976</v>
      </c>
      <c r="D16" s="8">
        <v>1177</v>
      </c>
      <c r="E16" s="8">
        <v>769</v>
      </c>
      <c r="F16" s="8">
        <v>1202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771</v>
      </c>
      <c r="J16" s="15">
        <f t="shared" si="10"/>
        <v>-2</v>
      </c>
      <c r="K16" s="15">
        <f>VLOOKUP(A:A,[1]TDSheet!$A:$L,12,0)</f>
        <v>0</v>
      </c>
      <c r="L16" s="15">
        <f>VLOOKUP(A:A,[1]TDSheet!$A:$M,13,0)</f>
        <v>800</v>
      </c>
      <c r="M16" s="15">
        <f>VLOOKUP(A:A,[1]TDSheet!$A:$T,20,0)</f>
        <v>0</v>
      </c>
      <c r="N16" s="15"/>
      <c r="O16" s="18"/>
      <c r="P16" s="15"/>
      <c r="Q16" s="18"/>
      <c r="R16" s="18"/>
      <c r="S16" s="15">
        <f t="shared" si="11"/>
        <v>153.80000000000001</v>
      </c>
      <c r="T16" s="18">
        <v>800</v>
      </c>
      <c r="U16" s="19">
        <f t="shared" si="12"/>
        <v>18.218465539661896</v>
      </c>
      <c r="V16" s="15">
        <f t="shared" si="13"/>
        <v>7.8153446033810141</v>
      </c>
      <c r="W16" s="15"/>
      <c r="X16" s="15"/>
      <c r="Y16" s="15">
        <f>VLOOKUP(A:A,[1]TDSheet!$A:$Y,25,0)</f>
        <v>226.6</v>
      </c>
      <c r="Z16" s="15">
        <f>VLOOKUP(A:A,[1]TDSheet!$A:$Z,26,0)</f>
        <v>162.25</v>
      </c>
      <c r="AA16" s="15">
        <f>VLOOKUP(A:A,[1]TDSheet!$A:$AA,27,0)</f>
        <v>133.4</v>
      </c>
      <c r="AB16" s="15">
        <f>VLOOKUP(A:A,[3]TDSheet!$A:$D,4,0)</f>
        <v>65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200</v>
      </c>
      <c r="AH16" s="15">
        <f t="shared" si="17"/>
        <v>0</v>
      </c>
      <c r="AI16" s="15">
        <f t="shared" si="18"/>
        <v>0</v>
      </c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564.255</v>
      </c>
      <c r="D17" s="8">
        <v>1830.2550000000001</v>
      </c>
      <c r="E17" s="8">
        <v>1148.588</v>
      </c>
      <c r="F17" s="8">
        <v>1236.5029999999999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1111.018</v>
      </c>
      <c r="J17" s="15">
        <f t="shared" si="10"/>
        <v>37.569999999999936</v>
      </c>
      <c r="K17" s="15">
        <f>VLOOKUP(A:A,[1]TDSheet!$A:$L,12,0)</f>
        <v>150</v>
      </c>
      <c r="L17" s="15">
        <f>VLOOKUP(A:A,[1]TDSheet!$A:$M,13,0)</f>
        <v>600</v>
      </c>
      <c r="M17" s="15">
        <f>VLOOKUP(A:A,[1]TDSheet!$A:$T,20,0)</f>
        <v>100</v>
      </c>
      <c r="N17" s="15"/>
      <c r="O17" s="18">
        <v>200</v>
      </c>
      <c r="P17" s="15"/>
      <c r="Q17" s="18"/>
      <c r="R17" s="18">
        <v>250</v>
      </c>
      <c r="S17" s="15">
        <f t="shared" si="11"/>
        <v>229.7176</v>
      </c>
      <c r="T17" s="18">
        <v>200</v>
      </c>
      <c r="U17" s="19">
        <f t="shared" si="12"/>
        <v>11.912465566417199</v>
      </c>
      <c r="V17" s="15">
        <f t="shared" si="13"/>
        <v>5.3827090305662253</v>
      </c>
      <c r="W17" s="15"/>
      <c r="X17" s="15"/>
      <c r="Y17" s="15">
        <f>VLOOKUP(A:A,[1]TDSheet!$A:$Y,25,0)</f>
        <v>279.16840000000002</v>
      </c>
      <c r="Z17" s="15">
        <f>VLOOKUP(A:A,[1]TDSheet!$A:$Z,26,0)</f>
        <v>221.02674999999999</v>
      </c>
      <c r="AA17" s="15">
        <f>VLOOKUP(A:A,[1]TDSheet!$A:$AA,27,0)</f>
        <v>242.01039999999998</v>
      </c>
      <c r="AB17" s="15">
        <f>VLOOKUP(A:A,[3]TDSheet!$A:$D,4,0)</f>
        <v>235.25200000000001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0</v>
      </c>
      <c r="AF17" s="15">
        <f t="shared" si="15"/>
        <v>250</v>
      </c>
      <c r="AG17" s="15">
        <f t="shared" si="16"/>
        <v>200</v>
      </c>
      <c r="AH17" s="15">
        <f t="shared" si="17"/>
        <v>0</v>
      </c>
      <c r="AI17" s="15">
        <f t="shared" si="18"/>
        <v>200</v>
      </c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253</v>
      </c>
      <c r="D18" s="8">
        <v>137</v>
      </c>
      <c r="E18" s="8">
        <v>252</v>
      </c>
      <c r="F18" s="8">
        <v>122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269</v>
      </c>
      <c r="J18" s="15">
        <f t="shared" si="10"/>
        <v>-17</v>
      </c>
      <c r="K18" s="15">
        <f>VLOOKUP(A:A,[1]TDSheet!$A:$L,12,0)</f>
        <v>40</v>
      </c>
      <c r="L18" s="15">
        <f>VLOOKUP(A:A,[1]TDSheet!$A:$M,13,0)</f>
        <v>80</v>
      </c>
      <c r="M18" s="15">
        <f>VLOOKUP(A:A,[1]TDSheet!$A:$T,20,0)</f>
        <v>160</v>
      </c>
      <c r="N18" s="15"/>
      <c r="O18" s="18">
        <v>40</v>
      </c>
      <c r="P18" s="15"/>
      <c r="Q18" s="18">
        <v>40</v>
      </c>
      <c r="R18" s="18">
        <v>40</v>
      </c>
      <c r="S18" s="15">
        <f t="shared" si="11"/>
        <v>50.4</v>
      </c>
      <c r="T18" s="18">
        <v>40</v>
      </c>
      <c r="U18" s="19">
        <f t="shared" si="12"/>
        <v>11.15079365079365</v>
      </c>
      <c r="V18" s="15">
        <f t="shared" si="13"/>
        <v>2.4206349206349209</v>
      </c>
      <c r="W18" s="15"/>
      <c r="X18" s="15"/>
      <c r="Y18" s="15">
        <f>VLOOKUP(A:A,[1]TDSheet!$A:$Y,25,0)</f>
        <v>61.6</v>
      </c>
      <c r="Z18" s="15">
        <f>VLOOKUP(A:A,[1]TDSheet!$A:$Z,26,0)</f>
        <v>55.5</v>
      </c>
      <c r="AA18" s="15">
        <f>VLOOKUP(A:A,[1]TDSheet!$A:$AA,27,0)</f>
        <v>40.200000000000003</v>
      </c>
      <c r="AB18" s="15">
        <f>VLOOKUP(A:A,[3]TDSheet!$A:$D,4,0)</f>
        <v>54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6</v>
      </c>
      <c r="AF18" s="15">
        <f t="shared" si="15"/>
        <v>6</v>
      </c>
      <c r="AG18" s="15">
        <f t="shared" si="16"/>
        <v>6</v>
      </c>
      <c r="AH18" s="15">
        <f t="shared" si="17"/>
        <v>0</v>
      </c>
      <c r="AI18" s="15">
        <f t="shared" si="18"/>
        <v>6</v>
      </c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1857</v>
      </c>
      <c r="D19" s="8">
        <v>2161</v>
      </c>
      <c r="E19" s="8">
        <v>2136</v>
      </c>
      <c r="F19" s="8">
        <v>1841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2134</v>
      </c>
      <c r="J19" s="15">
        <f t="shared" si="10"/>
        <v>2</v>
      </c>
      <c r="K19" s="15">
        <f>VLOOKUP(A:A,[1]TDSheet!$A:$L,12,0)</f>
        <v>200</v>
      </c>
      <c r="L19" s="15">
        <f>VLOOKUP(A:A,[1]TDSheet!$A:$M,13,0)</f>
        <v>1200</v>
      </c>
      <c r="M19" s="15">
        <f>VLOOKUP(A:A,[1]TDSheet!$A:$T,20,0)</f>
        <v>400</v>
      </c>
      <c r="N19" s="15"/>
      <c r="O19" s="18">
        <v>200</v>
      </c>
      <c r="P19" s="15"/>
      <c r="Q19" s="18">
        <v>200</v>
      </c>
      <c r="R19" s="18">
        <v>400</v>
      </c>
      <c r="S19" s="15">
        <f t="shared" si="11"/>
        <v>427.2</v>
      </c>
      <c r="T19" s="18">
        <v>240</v>
      </c>
      <c r="U19" s="19">
        <f t="shared" si="12"/>
        <v>10.957397003745319</v>
      </c>
      <c r="V19" s="15">
        <f t="shared" si="13"/>
        <v>4.3094569288389515</v>
      </c>
      <c r="W19" s="15"/>
      <c r="X19" s="15"/>
      <c r="Y19" s="15">
        <f>VLOOKUP(A:A,[1]TDSheet!$A:$Y,25,0)</f>
        <v>598</v>
      </c>
      <c r="Z19" s="15">
        <f>VLOOKUP(A:A,[1]TDSheet!$A:$Z,26,0)</f>
        <v>493.5</v>
      </c>
      <c r="AA19" s="15">
        <f>VLOOKUP(A:A,[1]TDSheet!$A:$AA,27,0)</f>
        <v>419</v>
      </c>
      <c r="AB19" s="15">
        <f>VLOOKUP(A:A,[3]TDSheet!$A:$D,4,0)</f>
        <v>333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24</v>
      </c>
      <c r="AF19" s="15">
        <f t="shared" si="15"/>
        <v>48</v>
      </c>
      <c r="AG19" s="15">
        <f t="shared" si="16"/>
        <v>28.799999999999997</v>
      </c>
      <c r="AH19" s="15">
        <f t="shared" si="17"/>
        <v>0</v>
      </c>
      <c r="AI19" s="15">
        <f t="shared" si="18"/>
        <v>24</v>
      </c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824</v>
      </c>
      <c r="D20" s="8">
        <v>1324</v>
      </c>
      <c r="E20" s="8">
        <v>588</v>
      </c>
      <c r="F20" s="8">
        <v>1361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624</v>
      </c>
      <c r="J20" s="15">
        <f t="shared" si="10"/>
        <v>-36</v>
      </c>
      <c r="K20" s="15">
        <f>VLOOKUP(A:A,[1]TDSheet!$A:$L,12,0)</f>
        <v>0</v>
      </c>
      <c r="L20" s="15">
        <f>VLOOKUP(A:A,[1]TDSheet!$A:$M,13,0)</f>
        <v>400</v>
      </c>
      <c r="M20" s="15">
        <f>VLOOKUP(A:A,[1]TDSheet!$A:$T,20,0)</f>
        <v>0</v>
      </c>
      <c r="N20" s="15"/>
      <c r="O20" s="18">
        <v>200</v>
      </c>
      <c r="P20" s="15"/>
      <c r="Q20" s="18"/>
      <c r="R20" s="18"/>
      <c r="S20" s="15">
        <f t="shared" si="11"/>
        <v>117.6</v>
      </c>
      <c r="T20" s="18"/>
      <c r="U20" s="19">
        <f t="shared" si="12"/>
        <v>16.67517006802721</v>
      </c>
      <c r="V20" s="15">
        <f t="shared" si="13"/>
        <v>11.573129251700681</v>
      </c>
      <c r="W20" s="15"/>
      <c r="X20" s="15"/>
      <c r="Y20" s="15">
        <f>VLOOKUP(A:A,[1]TDSheet!$A:$Y,25,0)</f>
        <v>203.8</v>
      </c>
      <c r="Z20" s="15">
        <f>VLOOKUP(A:A,[1]TDSheet!$A:$Z,26,0)</f>
        <v>162.75</v>
      </c>
      <c r="AA20" s="15">
        <f>VLOOKUP(A:A,[1]TDSheet!$A:$AA,27,0)</f>
        <v>143.80000000000001</v>
      </c>
      <c r="AB20" s="15">
        <f>VLOOKUP(A:A,[3]TDSheet!$A:$D,4,0)</f>
        <v>95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>
        <f t="shared" si="17"/>
        <v>0</v>
      </c>
      <c r="AI20" s="15">
        <f t="shared" si="18"/>
        <v>50</v>
      </c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40.854999999999997</v>
      </c>
      <c r="D21" s="8">
        <v>99.366</v>
      </c>
      <c r="E21" s="8">
        <v>44.142000000000003</v>
      </c>
      <c r="F21" s="8">
        <v>95.567999999999998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38.6</v>
      </c>
      <c r="J21" s="15">
        <f t="shared" si="10"/>
        <v>5.5420000000000016</v>
      </c>
      <c r="K21" s="15">
        <f>VLOOKUP(A:A,[1]TDSheet!$A:$L,12,0)</f>
        <v>0</v>
      </c>
      <c r="L21" s="15">
        <f>VLOOKUP(A:A,[1]TDSheet!$A:$M,13,0)</f>
        <v>80</v>
      </c>
      <c r="M21" s="15">
        <f>VLOOKUP(A:A,[1]TDSheet!$A:$T,20,0)</f>
        <v>0</v>
      </c>
      <c r="N21" s="15"/>
      <c r="O21" s="18"/>
      <c r="P21" s="15"/>
      <c r="Q21" s="18"/>
      <c r="R21" s="18"/>
      <c r="S21" s="15">
        <f t="shared" si="11"/>
        <v>8.8284000000000002</v>
      </c>
      <c r="T21" s="18"/>
      <c r="U21" s="19">
        <f t="shared" si="12"/>
        <v>19.886729192152597</v>
      </c>
      <c r="V21" s="15">
        <f t="shared" si="13"/>
        <v>10.825064564360472</v>
      </c>
      <c r="W21" s="15"/>
      <c r="X21" s="15"/>
      <c r="Y21" s="15">
        <f>VLOOKUP(A:A,[1]TDSheet!$A:$Y,25,0)</f>
        <v>13.4208</v>
      </c>
      <c r="Z21" s="15">
        <f>VLOOKUP(A:A,[1]TDSheet!$A:$Z,26,0)</f>
        <v>10.685499999999999</v>
      </c>
      <c r="AA21" s="15">
        <f>VLOOKUP(A:A,[1]TDSheet!$A:$AA,27,0)</f>
        <v>9.8268000000000004</v>
      </c>
      <c r="AB21" s="15">
        <f>VLOOKUP(A:A,[3]TDSheet!$A:$D,4,0)</f>
        <v>7.984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>
        <f t="shared" si="17"/>
        <v>0</v>
      </c>
      <c r="AI21" s="15">
        <f t="shared" si="18"/>
        <v>0</v>
      </c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229.375</v>
      </c>
      <c r="D22" s="8">
        <v>529.76400000000001</v>
      </c>
      <c r="E22" s="8">
        <v>384.827</v>
      </c>
      <c r="F22" s="8">
        <v>352.63600000000002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378.7</v>
      </c>
      <c r="J22" s="15">
        <f t="shared" si="10"/>
        <v>6.1270000000000095</v>
      </c>
      <c r="K22" s="15">
        <f>VLOOKUP(A:A,[1]TDSheet!$A:$L,12,0)</f>
        <v>50</v>
      </c>
      <c r="L22" s="15">
        <f>VLOOKUP(A:A,[1]TDSheet!$A:$M,13,0)</f>
        <v>120</v>
      </c>
      <c r="M22" s="15">
        <f>VLOOKUP(A:A,[1]TDSheet!$A:$T,20,0)</f>
        <v>100</v>
      </c>
      <c r="N22" s="15"/>
      <c r="O22" s="18"/>
      <c r="P22" s="15"/>
      <c r="Q22" s="18">
        <v>100</v>
      </c>
      <c r="R22" s="18">
        <v>100</v>
      </c>
      <c r="S22" s="15">
        <f t="shared" si="11"/>
        <v>76.965400000000002</v>
      </c>
      <c r="T22" s="18">
        <v>120</v>
      </c>
      <c r="U22" s="19">
        <f t="shared" si="12"/>
        <v>12.247529409318991</v>
      </c>
      <c r="V22" s="15">
        <f t="shared" si="13"/>
        <v>4.5817471227330726</v>
      </c>
      <c r="W22" s="15"/>
      <c r="X22" s="15"/>
      <c r="Y22" s="15">
        <f>VLOOKUP(A:A,[1]TDSheet!$A:$Y,25,0)</f>
        <v>84.358800000000002</v>
      </c>
      <c r="Z22" s="15">
        <f>VLOOKUP(A:A,[1]TDSheet!$A:$Z,26,0)</f>
        <v>72.802000000000007</v>
      </c>
      <c r="AA22" s="15">
        <f>VLOOKUP(A:A,[1]TDSheet!$A:$AA,27,0)</f>
        <v>74.532200000000003</v>
      </c>
      <c r="AB22" s="15">
        <f>VLOOKUP(A:A,[3]TDSheet!$A:$D,4,0)</f>
        <v>44.552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100</v>
      </c>
      <c r="AF22" s="15">
        <f t="shared" si="15"/>
        <v>100</v>
      </c>
      <c r="AG22" s="15">
        <f t="shared" si="16"/>
        <v>120</v>
      </c>
      <c r="AH22" s="15">
        <f t="shared" si="17"/>
        <v>0</v>
      </c>
      <c r="AI22" s="15">
        <f t="shared" si="18"/>
        <v>0</v>
      </c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919</v>
      </c>
      <c r="D23" s="8">
        <v>1947</v>
      </c>
      <c r="E23" s="8">
        <v>1127</v>
      </c>
      <c r="F23" s="8">
        <v>1713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1149</v>
      </c>
      <c r="J23" s="15">
        <f t="shared" si="10"/>
        <v>-22</v>
      </c>
      <c r="K23" s="15">
        <f>VLOOKUP(A:A,[1]TDSheet!$A:$L,12,0)</f>
        <v>0</v>
      </c>
      <c r="L23" s="15">
        <f>VLOOKUP(A:A,[1]TDSheet!$A:$M,13,0)</f>
        <v>1200</v>
      </c>
      <c r="M23" s="15">
        <f>VLOOKUP(A:A,[1]TDSheet!$A:$T,20,0)</f>
        <v>0</v>
      </c>
      <c r="N23" s="15"/>
      <c r="O23" s="18">
        <v>200</v>
      </c>
      <c r="P23" s="15"/>
      <c r="Q23" s="18"/>
      <c r="R23" s="18"/>
      <c r="S23" s="15">
        <f t="shared" si="11"/>
        <v>225.4</v>
      </c>
      <c r="T23" s="18">
        <v>1000</v>
      </c>
      <c r="U23" s="19">
        <f t="shared" si="12"/>
        <v>18.247559893522627</v>
      </c>
      <c r="V23" s="15">
        <f t="shared" si="13"/>
        <v>7.599822537710736</v>
      </c>
      <c r="W23" s="15"/>
      <c r="X23" s="15"/>
      <c r="Y23" s="15">
        <f>VLOOKUP(A:A,[1]TDSheet!$A:$Y,25,0)</f>
        <v>318.2</v>
      </c>
      <c r="Z23" s="15">
        <f>VLOOKUP(A:A,[1]TDSheet!$A:$Z,26,0)</f>
        <v>247.5</v>
      </c>
      <c r="AA23" s="15">
        <f>VLOOKUP(A:A,[1]TDSheet!$A:$AA,27,0)</f>
        <v>226.8</v>
      </c>
      <c r="AB23" s="15">
        <f>VLOOKUP(A:A,[3]TDSheet!$A:$D,4,0)</f>
        <v>177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0</v>
      </c>
      <c r="AF23" s="15">
        <f t="shared" si="15"/>
        <v>0</v>
      </c>
      <c r="AG23" s="15">
        <f t="shared" si="16"/>
        <v>220</v>
      </c>
      <c r="AH23" s="15">
        <f t="shared" si="17"/>
        <v>0</v>
      </c>
      <c r="AI23" s="15">
        <f t="shared" si="18"/>
        <v>44</v>
      </c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181</v>
      </c>
      <c r="D24" s="8">
        <v>2002</v>
      </c>
      <c r="E24" s="8">
        <v>936</v>
      </c>
      <c r="F24" s="8">
        <v>1063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1080</v>
      </c>
      <c r="J24" s="15">
        <f t="shared" si="10"/>
        <v>-144</v>
      </c>
      <c r="K24" s="15">
        <f>VLOOKUP(A:A,[1]TDSheet!$A:$L,12,0)</f>
        <v>120</v>
      </c>
      <c r="L24" s="15">
        <f>VLOOKUP(A:A,[1]TDSheet!$A:$M,13,0)</f>
        <v>200</v>
      </c>
      <c r="M24" s="15">
        <f>VLOOKUP(A:A,[1]TDSheet!$A:$T,20,0)</f>
        <v>0</v>
      </c>
      <c r="N24" s="15"/>
      <c r="O24" s="18">
        <v>200</v>
      </c>
      <c r="P24" s="15"/>
      <c r="Q24" s="18">
        <v>280</v>
      </c>
      <c r="R24" s="18">
        <v>200</v>
      </c>
      <c r="S24" s="15">
        <f t="shared" si="11"/>
        <v>187.2</v>
      </c>
      <c r="T24" s="18">
        <v>200</v>
      </c>
      <c r="U24" s="19">
        <f t="shared" si="12"/>
        <v>12.088675213675215</v>
      </c>
      <c r="V24" s="15">
        <f t="shared" si="13"/>
        <v>5.6784188034188041</v>
      </c>
      <c r="W24" s="15"/>
      <c r="X24" s="15"/>
      <c r="Y24" s="15">
        <f>VLOOKUP(A:A,[1]TDSheet!$A:$Y,25,0)</f>
        <v>226.6</v>
      </c>
      <c r="Z24" s="15">
        <f>VLOOKUP(A:A,[1]TDSheet!$A:$Z,26,0)</f>
        <v>153</v>
      </c>
      <c r="AA24" s="15">
        <f>VLOOKUP(A:A,[1]TDSheet!$A:$AA,27,0)</f>
        <v>208.4</v>
      </c>
      <c r="AB24" s="15">
        <f>VLOOKUP(A:A,[3]TDSheet!$A:$D,4,0)</f>
        <v>333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112</v>
      </c>
      <c r="AF24" s="15">
        <f t="shared" si="15"/>
        <v>80</v>
      </c>
      <c r="AG24" s="15">
        <f t="shared" si="16"/>
        <v>80</v>
      </c>
      <c r="AH24" s="15">
        <f t="shared" si="17"/>
        <v>0</v>
      </c>
      <c r="AI24" s="15">
        <f t="shared" si="18"/>
        <v>80</v>
      </c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356</v>
      </c>
      <c r="D25" s="8">
        <v>653</v>
      </c>
      <c r="E25" s="8">
        <v>363</v>
      </c>
      <c r="F25" s="8">
        <v>342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368</v>
      </c>
      <c r="J25" s="15">
        <f t="shared" si="10"/>
        <v>-5</v>
      </c>
      <c r="K25" s="15">
        <f>VLOOKUP(A:A,[1]TDSheet!$A:$L,12,0)</f>
        <v>80</v>
      </c>
      <c r="L25" s="15">
        <f>VLOOKUP(A:A,[1]TDSheet!$A:$M,13,0)</f>
        <v>120</v>
      </c>
      <c r="M25" s="15">
        <f>VLOOKUP(A:A,[1]TDSheet!$A:$T,20,0)</f>
        <v>160</v>
      </c>
      <c r="N25" s="15"/>
      <c r="O25" s="18">
        <v>40</v>
      </c>
      <c r="P25" s="15"/>
      <c r="Q25" s="18"/>
      <c r="R25" s="18">
        <v>40</v>
      </c>
      <c r="S25" s="15">
        <f t="shared" si="11"/>
        <v>72.599999999999994</v>
      </c>
      <c r="T25" s="18">
        <v>40</v>
      </c>
      <c r="U25" s="19">
        <f t="shared" si="12"/>
        <v>11.322314049586778</v>
      </c>
      <c r="V25" s="15">
        <f t="shared" si="13"/>
        <v>4.7107438016528933</v>
      </c>
      <c r="W25" s="15"/>
      <c r="X25" s="15"/>
      <c r="Y25" s="15">
        <f>VLOOKUP(A:A,[1]TDSheet!$A:$Y,25,0)</f>
        <v>99.2</v>
      </c>
      <c r="Z25" s="15">
        <f>VLOOKUP(A:A,[1]TDSheet!$A:$Z,26,0)</f>
        <v>89.75</v>
      </c>
      <c r="AA25" s="15">
        <f>VLOOKUP(A:A,[1]TDSheet!$A:$AA,27,0)</f>
        <v>77.400000000000006</v>
      </c>
      <c r="AB25" s="15">
        <f>VLOOKUP(A:A,[3]TDSheet!$A:$D,4,0)</f>
        <v>74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4"/>
        <v>0</v>
      </c>
      <c r="AF25" s="15">
        <f t="shared" si="15"/>
        <v>3.5999999999999996</v>
      </c>
      <c r="AG25" s="15">
        <f t="shared" si="16"/>
        <v>3.5999999999999996</v>
      </c>
      <c r="AH25" s="15">
        <f t="shared" si="17"/>
        <v>0</v>
      </c>
      <c r="AI25" s="15">
        <f t="shared" si="18"/>
        <v>3.5999999999999996</v>
      </c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613</v>
      </c>
      <c r="D26" s="8">
        <v>388</v>
      </c>
      <c r="E26" s="8">
        <v>450</v>
      </c>
      <c r="F26" s="8">
        <v>365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460</v>
      </c>
      <c r="J26" s="15">
        <f t="shared" si="10"/>
        <v>-10</v>
      </c>
      <c r="K26" s="15">
        <f>VLOOKUP(A:A,[1]TDSheet!$A:$L,12,0)</f>
        <v>0</v>
      </c>
      <c r="L26" s="15">
        <f>VLOOKUP(A:A,[1]TDSheet!$A:$M,13,0)</f>
        <v>280</v>
      </c>
      <c r="M26" s="15">
        <f>VLOOKUP(A:A,[1]TDSheet!$A:$T,20,0)</f>
        <v>160</v>
      </c>
      <c r="N26" s="15"/>
      <c r="O26" s="18">
        <v>40</v>
      </c>
      <c r="P26" s="15"/>
      <c r="Q26" s="18"/>
      <c r="R26" s="18">
        <v>80</v>
      </c>
      <c r="S26" s="15">
        <f t="shared" si="11"/>
        <v>90</v>
      </c>
      <c r="T26" s="18">
        <v>80</v>
      </c>
      <c r="U26" s="19">
        <f t="shared" si="12"/>
        <v>11.166666666666666</v>
      </c>
      <c r="V26" s="15">
        <f t="shared" si="13"/>
        <v>4.0555555555555554</v>
      </c>
      <c r="W26" s="15"/>
      <c r="X26" s="15"/>
      <c r="Y26" s="15">
        <f>VLOOKUP(A:A,[1]TDSheet!$A:$Y,25,0)</f>
        <v>118.2</v>
      </c>
      <c r="Z26" s="15">
        <f>VLOOKUP(A:A,[1]TDSheet!$A:$Z,26,0)</f>
        <v>124.25</v>
      </c>
      <c r="AA26" s="15">
        <f>VLOOKUP(A:A,[1]TDSheet!$A:$AA,27,0)</f>
        <v>71.400000000000006</v>
      </c>
      <c r="AB26" s="15">
        <f>VLOOKUP(A:A,[3]TDSheet!$A:$D,4,0)</f>
        <v>107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0</v>
      </c>
      <c r="AF26" s="15">
        <f t="shared" si="15"/>
        <v>7.1999999999999993</v>
      </c>
      <c r="AG26" s="15">
        <f t="shared" si="16"/>
        <v>7.1999999999999993</v>
      </c>
      <c r="AH26" s="15">
        <f t="shared" si="17"/>
        <v>0</v>
      </c>
      <c r="AI26" s="15">
        <f t="shared" si="18"/>
        <v>3.5999999999999996</v>
      </c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69</v>
      </c>
      <c r="D27" s="8">
        <v>122</v>
      </c>
      <c r="E27" s="8">
        <v>133</v>
      </c>
      <c r="F27" s="8">
        <v>54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137</v>
      </c>
      <c r="J27" s="15">
        <f t="shared" si="10"/>
        <v>-4</v>
      </c>
      <c r="K27" s="15">
        <f>VLOOKUP(A:A,[1]TDSheet!$A:$L,12,0)</f>
        <v>0</v>
      </c>
      <c r="L27" s="15">
        <f>VLOOKUP(A:A,[1]TDSheet!$A:$M,13,0)</f>
        <v>80</v>
      </c>
      <c r="M27" s="15">
        <f>VLOOKUP(A:A,[1]TDSheet!$A:$T,20,0)</f>
        <v>80</v>
      </c>
      <c r="N27" s="15"/>
      <c r="O27" s="18">
        <v>40</v>
      </c>
      <c r="P27" s="15"/>
      <c r="Q27" s="18">
        <v>40</v>
      </c>
      <c r="R27" s="18"/>
      <c r="S27" s="15">
        <f t="shared" si="11"/>
        <v>26.6</v>
      </c>
      <c r="T27" s="18">
        <v>40</v>
      </c>
      <c r="U27" s="19">
        <f t="shared" si="12"/>
        <v>12.556390977443609</v>
      </c>
      <c r="V27" s="15">
        <f t="shared" si="13"/>
        <v>2.0300751879699246</v>
      </c>
      <c r="W27" s="15"/>
      <c r="X27" s="15"/>
      <c r="Y27" s="15">
        <f>VLOOKUP(A:A,[1]TDSheet!$A:$Y,25,0)</f>
        <v>20.399999999999999</v>
      </c>
      <c r="Z27" s="15">
        <f>VLOOKUP(A:A,[1]TDSheet!$A:$Z,26,0)</f>
        <v>19.5</v>
      </c>
      <c r="AA27" s="15">
        <f>VLOOKUP(A:A,[1]TDSheet!$A:$AA,27,0)</f>
        <v>17.8</v>
      </c>
      <c r="AB27" s="15">
        <f>VLOOKUP(A:A,[3]TDSheet!$A:$D,4,0)</f>
        <v>22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16</v>
      </c>
      <c r="AF27" s="15">
        <f t="shared" si="15"/>
        <v>0</v>
      </c>
      <c r="AG27" s="15">
        <f t="shared" si="16"/>
        <v>16</v>
      </c>
      <c r="AH27" s="15">
        <f t="shared" si="17"/>
        <v>0</v>
      </c>
      <c r="AI27" s="15">
        <f t="shared" si="18"/>
        <v>16</v>
      </c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271</v>
      </c>
      <c r="D28" s="8">
        <v>449</v>
      </c>
      <c r="E28" s="8">
        <v>394</v>
      </c>
      <c r="F28" s="8">
        <v>308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412</v>
      </c>
      <c r="J28" s="15">
        <f t="shared" si="10"/>
        <v>-18</v>
      </c>
      <c r="K28" s="15">
        <f>VLOOKUP(A:A,[1]TDSheet!$A:$L,12,0)</f>
        <v>40</v>
      </c>
      <c r="L28" s="15">
        <f>VLOOKUP(A:A,[1]TDSheet!$A:$M,13,0)</f>
        <v>160</v>
      </c>
      <c r="M28" s="15">
        <f>VLOOKUP(A:A,[1]TDSheet!$A:$T,20,0)</f>
        <v>40</v>
      </c>
      <c r="N28" s="15"/>
      <c r="O28" s="18">
        <v>80</v>
      </c>
      <c r="P28" s="15"/>
      <c r="Q28" s="18">
        <v>160</v>
      </c>
      <c r="R28" s="18">
        <v>80</v>
      </c>
      <c r="S28" s="15">
        <f t="shared" si="11"/>
        <v>78.8</v>
      </c>
      <c r="T28" s="18">
        <v>40</v>
      </c>
      <c r="U28" s="19">
        <f t="shared" si="12"/>
        <v>11.522842639593909</v>
      </c>
      <c r="V28" s="15">
        <f t="shared" si="13"/>
        <v>3.9086294416243654</v>
      </c>
      <c r="W28" s="15"/>
      <c r="X28" s="15"/>
      <c r="Y28" s="15">
        <f>VLOOKUP(A:A,[1]TDSheet!$A:$Y,25,0)</f>
        <v>100</v>
      </c>
      <c r="Z28" s="15">
        <f>VLOOKUP(A:A,[1]TDSheet!$A:$Z,26,0)</f>
        <v>80.75</v>
      </c>
      <c r="AA28" s="15">
        <f>VLOOKUP(A:A,[1]TDSheet!$A:$AA,27,0)</f>
        <v>75.599999999999994</v>
      </c>
      <c r="AB28" s="15">
        <f>VLOOKUP(A:A,[3]TDSheet!$A:$D,4,0)</f>
        <v>55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4"/>
        <v>64</v>
      </c>
      <c r="AF28" s="15">
        <f t="shared" si="15"/>
        <v>32</v>
      </c>
      <c r="AG28" s="15">
        <f t="shared" si="16"/>
        <v>16</v>
      </c>
      <c r="AH28" s="15">
        <f t="shared" si="17"/>
        <v>0</v>
      </c>
      <c r="AI28" s="15">
        <f t="shared" si="18"/>
        <v>32</v>
      </c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384</v>
      </c>
      <c r="D29" s="8">
        <v>342</v>
      </c>
      <c r="E29" s="8">
        <v>403</v>
      </c>
      <c r="F29" s="8">
        <v>307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412</v>
      </c>
      <c r="J29" s="15">
        <f t="shared" si="10"/>
        <v>-9</v>
      </c>
      <c r="K29" s="15">
        <f>VLOOKUP(A:A,[1]TDSheet!$A:$L,12,0)</f>
        <v>80</v>
      </c>
      <c r="L29" s="15">
        <f>VLOOKUP(A:A,[1]TDSheet!$A:$M,13,0)</f>
        <v>200</v>
      </c>
      <c r="M29" s="23">
        <v>0</v>
      </c>
      <c r="N29" s="15"/>
      <c r="O29" s="18">
        <v>40</v>
      </c>
      <c r="P29" s="15"/>
      <c r="Q29" s="18">
        <v>80</v>
      </c>
      <c r="R29" s="18">
        <v>120</v>
      </c>
      <c r="S29" s="15">
        <f t="shared" si="11"/>
        <v>80.599999999999994</v>
      </c>
      <c r="T29" s="18">
        <v>40</v>
      </c>
      <c r="U29" s="19">
        <f t="shared" si="12"/>
        <v>10.756823821339951</v>
      </c>
      <c r="V29" s="15">
        <f t="shared" si="13"/>
        <v>3.8089330024813899</v>
      </c>
      <c r="W29" s="15"/>
      <c r="X29" s="15"/>
      <c r="Y29" s="15">
        <f>VLOOKUP(A:A,[1]TDSheet!$A:$Y,25,0)</f>
        <v>107.8</v>
      </c>
      <c r="Z29" s="15">
        <f>VLOOKUP(A:A,[1]TDSheet!$A:$Z,26,0)</f>
        <v>100.5</v>
      </c>
      <c r="AA29" s="15">
        <f>VLOOKUP(A:A,[1]TDSheet!$A:$AA,27,0)</f>
        <v>79</v>
      </c>
      <c r="AB29" s="15">
        <f>VLOOKUP(A:A,[3]TDSheet!$A:$D,4,0)</f>
        <v>45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4"/>
        <v>12</v>
      </c>
      <c r="AF29" s="15">
        <f t="shared" si="15"/>
        <v>18</v>
      </c>
      <c r="AG29" s="15">
        <f t="shared" si="16"/>
        <v>6</v>
      </c>
      <c r="AH29" s="15">
        <f t="shared" si="17"/>
        <v>0</v>
      </c>
      <c r="AI29" s="15">
        <f t="shared" si="18"/>
        <v>6</v>
      </c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431.72500000000002</v>
      </c>
      <c r="D30" s="8">
        <v>506.54399999999998</v>
      </c>
      <c r="E30" s="8">
        <v>560.32299999999998</v>
      </c>
      <c r="F30" s="8">
        <v>369.98200000000003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536.20000000000005</v>
      </c>
      <c r="J30" s="15">
        <f t="shared" si="10"/>
        <v>24.122999999999934</v>
      </c>
      <c r="K30" s="15">
        <f>VLOOKUP(A:A,[1]TDSheet!$A:$L,12,0)</f>
        <v>100</v>
      </c>
      <c r="L30" s="15">
        <f>VLOOKUP(A:A,[1]TDSheet!$A:$M,13,0)</f>
        <v>330</v>
      </c>
      <c r="M30" s="15">
        <f>VLOOKUP(A:A,[1]TDSheet!$A:$T,20,0)</f>
        <v>140</v>
      </c>
      <c r="N30" s="15"/>
      <c r="O30" s="18">
        <v>70</v>
      </c>
      <c r="P30" s="15"/>
      <c r="Q30" s="18">
        <v>70</v>
      </c>
      <c r="R30" s="18">
        <v>120</v>
      </c>
      <c r="S30" s="15">
        <f t="shared" si="11"/>
        <v>112.0646</v>
      </c>
      <c r="T30" s="18">
        <v>90</v>
      </c>
      <c r="U30" s="19">
        <f t="shared" si="12"/>
        <v>11.511057015328658</v>
      </c>
      <c r="V30" s="15">
        <f t="shared" si="13"/>
        <v>3.3015064525282742</v>
      </c>
      <c r="W30" s="15"/>
      <c r="X30" s="15"/>
      <c r="Y30" s="15">
        <f>VLOOKUP(A:A,[1]TDSheet!$A:$Y,25,0)</f>
        <v>122.63640000000001</v>
      </c>
      <c r="Z30" s="15">
        <f>VLOOKUP(A:A,[1]TDSheet!$A:$Z,26,0)</f>
        <v>114.35875</v>
      </c>
      <c r="AA30" s="15">
        <f>VLOOKUP(A:A,[1]TDSheet!$A:$AA,27,0)</f>
        <v>101.0992</v>
      </c>
      <c r="AB30" s="15">
        <f>VLOOKUP(A:A,[3]TDSheet!$A:$D,4,0)</f>
        <v>113.843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70</v>
      </c>
      <c r="AF30" s="15">
        <f t="shared" si="15"/>
        <v>120</v>
      </c>
      <c r="AG30" s="15">
        <f t="shared" si="16"/>
        <v>90</v>
      </c>
      <c r="AH30" s="15">
        <f t="shared" si="17"/>
        <v>0</v>
      </c>
      <c r="AI30" s="15">
        <f t="shared" si="18"/>
        <v>70</v>
      </c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50</v>
      </c>
      <c r="D31" s="8">
        <v>88</v>
      </c>
      <c r="E31" s="8">
        <v>75</v>
      </c>
      <c r="F31" s="8">
        <v>59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87</v>
      </c>
      <c r="J31" s="15">
        <f t="shared" si="10"/>
        <v>-12</v>
      </c>
      <c r="K31" s="15">
        <f>VLOOKUP(A:A,[1]TDSheet!$A:$L,12,0)</f>
        <v>0</v>
      </c>
      <c r="L31" s="15">
        <f>VLOOKUP(A:A,[1]TDSheet!$A:$M,13,0)</f>
        <v>40</v>
      </c>
      <c r="M31" s="15">
        <f>VLOOKUP(A:A,[1]TDSheet!$A:$T,20,0)</f>
        <v>40</v>
      </c>
      <c r="N31" s="15"/>
      <c r="O31" s="18"/>
      <c r="P31" s="15"/>
      <c r="Q31" s="18"/>
      <c r="R31" s="18"/>
      <c r="S31" s="15">
        <f t="shared" si="11"/>
        <v>15</v>
      </c>
      <c r="T31" s="18">
        <v>40</v>
      </c>
      <c r="U31" s="19">
        <f t="shared" si="12"/>
        <v>11.933333333333334</v>
      </c>
      <c r="V31" s="15">
        <f t="shared" si="13"/>
        <v>3.9333333333333331</v>
      </c>
      <c r="W31" s="15"/>
      <c r="X31" s="15"/>
      <c r="Y31" s="15">
        <f>VLOOKUP(A:A,[1]TDSheet!$A:$Y,25,0)</f>
        <v>15.4</v>
      </c>
      <c r="Z31" s="15">
        <f>VLOOKUP(A:A,[1]TDSheet!$A:$Z,26,0)</f>
        <v>15.5</v>
      </c>
      <c r="AA31" s="15">
        <f>VLOOKUP(A:A,[1]TDSheet!$A:$AA,27,0)</f>
        <v>13</v>
      </c>
      <c r="AB31" s="15">
        <f>VLOOKUP(A:A,[3]TDSheet!$A:$D,4,0)</f>
        <v>33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0</v>
      </c>
      <c r="AG31" s="15">
        <f t="shared" si="16"/>
        <v>16</v>
      </c>
      <c r="AH31" s="15">
        <f t="shared" si="17"/>
        <v>0</v>
      </c>
      <c r="AI31" s="15">
        <f t="shared" si="18"/>
        <v>0</v>
      </c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1388</v>
      </c>
      <c r="D32" s="8">
        <v>2210</v>
      </c>
      <c r="E32" s="8">
        <v>1720</v>
      </c>
      <c r="F32" s="8">
        <v>1820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1777</v>
      </c>
      <c r="J32" s="15">
        <f t="shared" si="10"/>
        <v>-57</v>
      </c>
      <c r="K32" s="15">
        <f>VLOOKUP(A:A,[1]TDSheet!$A:$L,12,0)</f>
        <v>200</v>
      </c>
      <c r="L32" s="15">
        <f>VLOOKUP(A:A,[1]TDSheet!$A:$M,13,0)</f>
        <v>800</v>
      </c>
      <c r="M32" s="15">
        <f>VLOOKUP(A:A,[1]TDSheet!$A:$T,20,0)</f>
        <v>0</v>
      </c>
      <c r="N32" s="15"/>
      <c r="O32" s="18">
        <v>200</v>
      </c>
      <c r="P32" s="15"/>
      <c r="Q32" s="18">
        <v>280</v>
      </c>
      <c r="R32" s="18">
        <v>400</v>
      </c>
      <c r="S32" s="15">
        <f t="shared" si="11"/>
        <v>344</v>
      </c>
      <c r="T32" s="18">
        <v>600</v>
      </c>
      <c r="U32" s="19">
        <f t="shared" si="12"/>
        <v>12.5</v>
      </c>
      <c r="V32" s="15">
        <f t="shared" si="13"/>
        <v>5.2906976744186043</v>
      </c>
      <c r="W32" s="15"/>
      <c r="X32" s="15"/>
      <c r="Y32" s="15">
        <f>VLOOKUP(A:A,[1]TDSheet!$A:$Y,25,0)</f>
        <v>442.6</v>
      </c>
      <c r="Z32" s="15">
        <f>VLOOKUP(A:A,[1]TDSheet!$A:$Z,26,0)</f>
        <v>404.75</v>
      </c>
      <c r="AA32" s="15">
        <f>VLOOKUP(A:A,[1]TDSheet!$A:$AA,27,0)</f>
        <v>368.8</v>
      </c>
      <c r="AB32" s="15">
        <f>VLOOKUP(A:A,[3]TDSheet!$A:$D,4,0)</f>
        <v>273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112</v>
      </c>
      <c r="AF32" s="15">
        <f t="shared" si="15"/>
        <v>160</v>
      </c>
      <c r="AG32" s="15">
        <f t="shared" si="16"/>
        <v>240</v>
      </c>
      <c r="AH32" s="15">
        <f t="shared" si="17"/>
        <v>0</v>
      </c>
      <c r="AI32" s="15">
        <f t="shared" si="18"/>
        <v>80</v>
      </c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4077</v>
      </c>
      <c r="D33" s="8">
        <v>11813</v>
      </c>
      <c r="E33" s="8">
        <v>5020</v>
      </c>
      <c r="F33" s="8">
        <v>4519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5142</v>
      </c>
      <c r="J33" s="15">
        <f t="shared" si="10"/>
        <v>-122</v>
      </c>
      <c r="K33" s="15">
        <f>VLOOKUP(A:A,[1]TDSheet!$A:$L,12,0)</f>
        <v>600</v>
      </c>
      <c r="L33" s="15">
        <f>VLOOKUP(A:A,[1]TDSheet!$A:$M,13,0)</f>
        <v>2600</v>
      </c>
      <c r="M33" s="15">
        <f>VLOOKUP(A:A,[1]TDSheet!$A:$T,20,0)</f>
        <v>600</v>
      </c>
      <c r="N33" s="15"/>
      <c r="O33" s="18">
        <v>1000</v>
      </c>
      <c r="P33" s="15"/>
      <c r="Q33" s="18">
        <v>600</v>
      </c>
      <c r="R33" s="18">
        <v>1400</v>
      </c>
      <c r="S33" s="15">
        <f t="shared" si="11"/>
        <v>1004</v>
      </c>
      <c r="T33" s="18">
        <v>1800</v>
      </c>
      <c r="U33" s="19">
        <f t="shared" si="12"/>
        <v>13.066733067729084</v>
      </c>
      <c r="V33" s="15">
        <f t="shared" si="13"/>
        <v>4.5009960159362548</v>
      </c>
      <c r="W33" s="15"/>
      <c r="X33" s="15"/>
      <c r="Y33" s="15">
        <f>VLOOKUP(A:A,[1]TDSheet!$A:$Y,25,0)</f>
        <v>1277.5999999999999</v>
      </c>
      <c r="Z33" s="15">
        <f>VLOOKUP(A:A,[1]TDSheet!$A:$Z,26,0)</f>
        <v>1122</v>
      </c>
      <c r="AA33" s="15">
        <f>VLOOKUP(A:A,[1]TDSheet!$A:$AA,27,0)</f>
        <v>962.6</v>
      </c>
      <c r="AB33" s="15">
        <f>VLOOKUP(A:A,[3]TDSheet!$A:$D,4,0)</f>
        <v>755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240</v>
      </c>
      <c r="AF33" s="15">
        <f t="shared" si="15"/>
        <v>560</v>
      </c>
      <c r="AG33" s="15">
        <f t="shared" si="16"/>
        <v>720</v>
      </c>
      <c r="AH33" s="15">
        <f t="shared" si="17"/>
        <v>0</v>
      </c>
      <c r="AI33" s="15">
        <f t="shared" si="18"/>
        <v>400</v>
      </c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392</v>
      </c>
      <c r="D34" s="8">
        <v>288</v>
      </c>
      <c r="E34" s="8">
        <v>416</v>
      </c>
      <c r="F34" s="8">
        <v>261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413</v>
      </c>
      <c r="J34" s="15">
        <f t="shared" si="10"/>
        <v>3</v>
      </c>
      <c r="K34" s="15">
        <f>VLOOKUP(A:A,[1]TDSheet!$A:$L,12,0)</f>
        <v>80</v>
      </c>
      <c r="L34" s="15">
        <f>VLOOKUP(A:A,[1]TDSheet!$A:$M,13,0)</f>
        <v>40</v>
      </c>
      <c r="M34" s="15">
        <f>VLOOKUP(A:A,[1]TDSheet!$A:$T,20,0)</f>
        <v>80</v>
      </c>
      <c r="N34" s="15"/>
      <c r="O34" s="18"/>
      <c r="P34" s="15"/>
      <c r="Q34" s="18">
        <v>240</v>
      </c>
      <c r="R34" s="18">
        <v>160</v>
      </c>
      <c r="S34" s="15">
        <f t="shared" si="11"/>
        <v>83.2</v>
      </c>
      <c r="T34" s="18">
        <v>80</v>
      </c>
      <c r="U34" s="19">
        <f t="shared" si="12"/>
        <v>11.310096153846153</v>
      </c>
      <c r="V34" s="15">
        <f t="shared" si="13"/>
        <v>3.1370192307692308</v>
      </c>
      <c r="W34" s="15"/>
      <c r="X34" s="15"/>
      <c r="Y34" s="15">
        <f>VLOOKUP(A:A,[1]TDSheet!$A:$Y,25,0)</f>
        <v>78.400000000000006</v>
      </c>
      <c r="Z34" s="15">
        <f>VLOOKUP(A:A,[1]TDSheet!$A:$Z,26,0)</f>
        <v>94.75</v>
      </c>
      <c r="AA34" s="15">
        <f>VLOOKUP(A:A,[1]TDSheet!$A:$AA,27,0)</f>
        <v>74.400000000000006</v>
      </c>
      <c r="AB34" s="15">
        <f>VLOOKUP(A:A,[3]TDSheet!$A:$D,4,0)</f>
        <v>42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120</v>
      </c>
      <c r="AF34" s="15">
        <f t="shared" si="15"/>
        <v>80</v>
      </c>
      <c r="AG34" s="15">
        <f t="shared" si="16"/>
        <v>40</v>
      </c>
      <c r="AH34" s="15">
        <f t="shared" si="17"/>
        <v>0</v>
      </c>
      <c r="AI34" s="15">
        <f t="shared" si="18"/>
        <v>0</v>
      </c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1507</v>
      </c>
      <c r="D35" s="8">
        <v>4588</v>
      </c>
      <c r="E35" s="8">
        <v>1980</v>
      </c>
      <c r="F35" s="8">
        <v>1223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1992</v>
      </c>
      <c r="J35" s="15">
        <f t="shared" si="10"/>
        <v>-12</v>
      </c>
      <c r="K35" s="15">
        <f>VLOOKUP(A:A,[1]TDSheet!$A:$L,12,0)</f>
        <v>200</v>
      </c>
      <c r="L35" s="15">
        <f>VLOOKUP(A:A,[1]TDSheet!$A:$M,13,0)</f>
        <v>1200</v>
      </c>
      <c r="M35" s="15">
        <f>VLOOKUP(A:A,[1]TDSheet!$A:$T,20,0)</f>
        <v>600</v>
      </c>
      <c r="N35" s="15"/>
      <c r="O35" s="18">
        <v>400</v>
      </c>
      <c r="P35" s="15"/>
      <c r="Q35" s="18">
        <v>400</v>
      </c>
      <c r="R35" s="18">
        <v>400</v>
      </c>
      <c r="S35" s="15">
        <f t="shared" si="11"/>
        <v>396</v>
      </c>
      <c r="T35" s="18">
        <v>600</v>
      </c>
      <c r="U35" s="19">
        <f t="shared" si="12"/>
        <v>12.684343434343434</v>
      </c>
      <c r="V35" s="15">
        <f t="shared" si="13"/>
        <v>3.0883838383838382</v>
      </c>
      <c r="W35" s="15"/>
      <c r="X35" s="15"/>
      <c r="Y35" s="15">
        <f>VLOOKUP(A:A,[1]TDSheet!$A:$Y,25,0)</f>
        <v>542.79999999999995</v>
      </c>
      <c r="Z35" s="15">
        <f>VLOOKUP(A:A,[1]TDSheet!$A:$Z,26,0)</f>
        <v>397</v>
      </c>
      <c r="AA35" s="15">
        <f>VLOOKUP(A:A,[1]TDSheet!$A:$AA,27,0)</f>
        <v>333.2</v>
      </c>
      <c r="AB35" s="15">
        <f>VLOOKUP(A:A,[3]TDSheet!$A:$D,4,0)</f>
        <v>337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160</v>
      </c>
      <c r="AF35" s="15">
        <f t="shared" si="15"/>
        <v>160</v>
      </c>
      <c r="AG35" s="15">
        <f t="shared" si="16"/>
        <v>240</v>
      </c>
      <c r="AH35" s="15">
        <f t="shared" si="17"/>
        <v>0</v>
      </c>
      <c r="AI35" s="15">
        <f t="shared" si="18"/>
        <v>160</v>
      </c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4950</v>
      </c>
      <c r="D36" s="8">
        <v>4083</v>
      </c>
      <c r="E36" s="8">
        <v>4346</v>
      </c>
      <c r="F36" s="8">
        <v>4617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4388</v>
      </c>
      <c r="J36" s="15">
        <f t="shared" si="10"/>
        <v>-42</v>
      </c>
      <c r="K36" s="15">
        <f>VLOOKUP(A:A,[1]TDSheet!$A:$L,12,0)</f>
        <v>600</v>
      </c>
      <c r="L36" s="15">
        <f>VLOOKUP(A:A,[1]TDSheet!$A:$M,13,0)</f>
        <v>1400</v>
      </c>
      <c r="M36" s="15">
        <f>VLOOKUP(A:A,[1]TDSheet!$A:$T,20,0)</f>
        <v>600</v>
      </c>
      <c r="N36" s="15"/>
      <c r="O36" s="18">
        <v>800</v>
      </c>
      <c r="P36" s="15"/>
      <c r="Q36" s="18">
        <v>600</v>
      </c>
      <c r="R36" s="18">
        <v>1000</v>
      </c>
      <c r="S36" s="15">
        <f t="shared" si="11"/>
        <v>869.2</v>
      </c>
      <c r="T36" s="18">
        <v>1600</v>
      </c>
      <c r="U36" s="19">
        <f t="shared" si="12"/>
        <v>12.904970087436723</v>
      </c>
      <c r="V36" s="15">
        <f t="shared" si="13"/>
        <v>5.3117809479981588</v>
      </c>
      <c r="W36" s="15"/>
      <c r="X36" s="15"/>
      <c r="Y36" s="15">
        <f>VLOOKUP(A:A,[1]TDSheet!$A:$Y,25,0)</f>
        <v>1478</v>
      </c>
      <c r="Z36" s="15">
        <f>VLOOKUP(A:A,[1]TDSheet!$A:$Z,26,0)</f>
        <v>1189.25</v>
      </c>
      <c r="AA36" s="15">
        <f>VLOOKUP(A:A,[1]TDSheet!$A:$AA,27,0)</f>
        <v>908.4</v>
      </c>
      <c r="AB36" s="15">
        <f>VLOOKUP(A:A,[3]TDSheet!$A:$D,4,0)</f>
        <v>605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240</v>
      </c>
      <c r="AF36" s="15">
        <f t="shared" si="15"/>
        <v>400</v>
      </c>
      <c r="AG36" s="15">
        <f t="shared" si="16"/>
        <v>640</v>
      </c>
      <c r="AH36" s="15">
        <f t="shared" si="17"/>
        <v>0</v>
      </c>
      <c r="AI36" s="15">
        <f t="shared" si="18"/>
        <v>320</v>
      </c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226</v>
      </c>
      <c r="D37" s="8">
        <v>133</v>
      </c>
      <c r="E37" s="8">
        <v>199</v>
      </c>
      <c r="F37" s="8">
        <v>151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199</v>
      </c>
      <c r="J37" s="15">
        <f t="shared" si="10"/>
        <v>0</v>
      </c>
      <c r="K37" s="15">
        <f>VLOOKUP(A:A,[1]TDSheet!$A:$L,12,0)</f>
        <v>40</v>
      </c>
      <c r="L37" s="15">
        <f>VLOOKUP(A:A,[1]TDSheet!$A:$M,13,0)</f>
        <v>160</v>
      </c>
      <c r="M37" s="15">
        <f>VLOOKUP(A:A,[1]TDSheet!$A:$T,20,0)</f>
        <v>0</v>
      </c>
      <c r="N37" s="15"/>
      <c r="O37" s="18"/>
      <c r="P37" s="15"/>
      <c r="Q37" s="18"/>
      <c r="R37" s="18">
        <v>40</v>
      </c>
      <c r="S37" s="15">
        <f t="shared" si="11"/>
        <v>39.799999999999997</v>
      </c>
      <c r="T37" s="18">
        <v>40</v>
      </c>
      <c r="U37" s="19">
        <f t="shared" si="12"/>
        <v>10.829145728643217</v>
      </c>
      <c r="V37" s="15">
        <f t="shared" si="13"/>
        <v>3.7939698492462313</v>
      </c>
      <c r="W37" s="15"/>
      <c r="X37" s="15"/>
      <c r="Y37" s="15">
        <f>VLOOKUP(A:A,[1]TDSheet!$A:$Y,25,0)</f>
        <v>67.2</v>
      </c>
      <c r="Z37" s="15">
        <f>VLOOKUP(A:A,[1]TDSheet!$A:$Z,26,0)</f>
        <v>35.75</v>
      </c>
      <c r="AA37" s="15">
        <f>VLOOKUP(A:A,[1]TDSheet!$A:$AA,27,0)</f>
        <v>38</v>
      </c>
      <c r="AB37" s="15">
        <f>VLOOKUP(A:A,[3]TDSheet!$A:$D,4,0)</f>
        <v>47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0</v>
      </c>
      <c r="AF37" s="15">
        <f t="shared" si="15"/>
        <v>4</v>
      </c>
      <c r="AG37" s="15">
        <f t="shared" si="16"/>
        <v>4</v>
      </c>
      <c r="AH37" s="15">
        <f t="shared" si="17"/>
        <v>0</v>
      </c>
      <c r="AI37" s="15">
        <f t="shared" si="18"/>
        <v>0</v>
      </c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1770</v>
      </c>
      <c r="D38" s="8">
        <v>1589</v>
      </c>
      <c r="E38" s="8">
        <v>1813</v>
      </c>
      <c r="F38" s="8">
        <v>1492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1840</v>
      </c>
      <c r="J38" s="15">
        <f t="shared" si="10"/>
        <v>-27</v>
      </c>
      <c r="K38" s="15">
        <f>VLOOKUP(A:A,[1]TDSheet!$A:$L,12,0)</f>
        <v>280</v>
      </c>
      <c r="L38" s="15">
        <f>VLOOKUP(A:A,[1]TDSheet!$A:$M,13,0)</f>
        <v>700</v>
      </c>
      <c r="M38" s="15">
        <f>VLOOKUP(A:A,[1]TDSheet!$A:$T,20,0)</f>
        <v>420</v>
      </c>
      <c r="N38" s="15"/>
      <c r="O38" s="18"/>
      <c r="P38" s="15"/>
      <c r="Q38" s="18">
        <v>420</v>
      </c>
      <c r="R38" s="18">
        <v>420</v>
      </c>
      <c r="S38" s="15">
        <f t="shared" si="11"/>
        <v>362.6</v>
      </c>
      <c r="T38" s="18">
        <v>280</v>
      </c>
      <c r="U38" s="19">
        <f t="shared" si="12"/>
        <v>11.064533921676778</v>
      </c>
      <c r="V38" s="15">
        <f t="shared" si="13"/>
        <v>4.1147269718698292</v>
      </c>
      <c r="W38" s="15"/>
      <c r="X38" s="15"/>
      <c r="Y38" s="15">
        <f>VLOOKUP(A:A,[1]TDSheet!$A:$Y,25,0)</f>
        <v>519.20000000000005</v>
      </c>
      <c r="Z38" s="15">
        <f>VLOOKUP(A:A,[1]TDSheet!$A:$Z,26,0)</f>
        <v>450.5</v>
      </c>
      <c r="AA38" s="15">
        <f>VLOOKUP(A:A,[1]TDSheet!$A:$AA,27,0)</f>
        <v>355.4</v>
      </c>
      <c r="AB38" s="15">
        <f>VLOOKUP(A:A,[3]TDSheet!$A:$D,4,0)</f>
        <v>210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42</v>
      </c>
      <c r="AF38" s="15">
        <f t="shared" si="15"/>
        <v>42</v>
      </c>
      <c r="AG38" s="15">
        <f t="shared" si="16"/>
        <v>28</v>
      </c>
      <c r="AH38" s="15">
        <f t="shared" si="17"/>
        <v>0</v>
      </c>
      <c r="AI38" s="15">
        <f t="shared" si="18"/>
        <v>0</v>
      </c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1891</v>
      </c>
      <c r="D39" s="8">
        <v>1027</v>
      </c>
      <c r="E39" s="8">
        <v>1715</v>
      </c>
      <c r="F39" s="8">
        <v>1168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1737</v>
      </c>
      <c r="J39" s="15">
        <f t="shared" si="10"/>
        <v>-22</v>
      </c>
      <c r="K39" s="15">
        <f>VLOOKUP(A:A,[1]TDSheet!$A:$L,12,0)</f>
        <v>280</v>
      </c>
      <c r="L39" s="15">
        <f>VLOOKUP(A:A,[1]TDSheet!$A:$M,13,0)</f>
        <v>700</v>
      </c>
      <c r="M39" s="15">
        <f>VLOOKUP(A:A,[1]TDSheet!$A:$T,20,0)</f>
        <v>560</v>
      </c>
      <c r="N39" s="15"/>
      <c r="O39" s="18"/>
      <c r="P39" s="15"/>
      <c r="Q39" s="18">
        <v>420</v>
      </c>
      <c r="R39" s="18">
        <v>420</v>
      </c>
      <c r="S39" s="15">
        <f t="shared" si="11"/>
        <v>343</v>
      </c>
      <c r="T39" s="18">
        <v>280</v>
      </c>
      <c r="U39" s="19">
        <f t="shared" si="12"/>
        <v>11.160349854227405</v>
      </c>
      <c r="V39" s="15">
        <f t="shared" si="13"/>
        <v>3.4052478134110786</v>
      </c>
      <c r="W39" s="15"/>
      <c r="X39" s="15"/>
      <c r="Y39" s="15">
        <f>VLOOKUP(A:A,[1]TDSheet!$A:$Y,25,0)</f>
        <v>483.6</v>
      </c>
      <c r="Z39" s="15">
        <f>VLOOKUP(A:A,[1]TDSheet!$A:$Z,26,0)</f>
        <v>434</v>
      </c>
      <c r="AA39" s="15">
        <f>VLOOKUP(A:A,[1]TDSheet!$A:$AA,27,0)</f>
        <v>313.8</v>
      </c>
      <c r="AB39" s="15">
        <f>VLOOKUP(A:A,[3]TDSheet!$A:$D,4,0)</f>
        <v>268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42</v>
      </c>
      <c r="AF39" s="15">
        <f t="shared" si="15"/>
        <v>42</v>
      </c>
      <c r="AG39" s="15">
        <f t="shared" si="16"/>
        <v>28</v>
      </c>
      <c r="AH39" s="15">
        <f t="shared" si="17"/>
        <v>0</v>
      </c>
      <c r="AI39" s="15">
        <f t="shared" si="18"/>
        <v>0</v>
      </c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874</v>
      </c>
      <c r="D40" s="8">
        <v>475</v>
      </c>
      <c r="E40" s="8">
        <v>713</v>
      </c>
      <c r="F40" s="8">
        <v>606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738</v>
      </c>
      <c r="J40" s="15">
        <f t="shared" si="10"/>
        <v>-25</v>
      </c>
      <c r="K40" s="15">
        <f>VLOOKUP(A:A,[1]TDSheet!$A:$L,12,0)</f>
        <v>120</v>
      </c>
      <c r="L40" s="23">
        <v>0</v>
      </c>
      <c r="M40" s="15">
        <f>VLOOKUP(A:A,[1]TDSheet!$A:$T,20,0)</f>
        <v>160</v>
      </c>
      <c r="N40" s="15"/>
      <c r="O40" s="18"/>
      <c r="P40" s="15"/>
      <c r="Q40" s="18">
        <v>240</v>
      </c>
      <c r="R40" s="18">
        <v>300</v>
      </c>
      <c r="S40" s="15">
        <f t="shared" si="11"/>
        <v>142.6</v>
      </c>
      <c r="T40" s="18">
        <v>120</v>
      </c>
      <c r="U40" s="19">
        <f t="shared" si="12"/>
        <v>10.841514726507715</v>
      </c>
      <c r="V40" s="15">
        <f t="shared" si="13"/>
        <v>4.2496493688639552</v>
      </c>
      <c r="W40" s="15"/>
      <c r="X40" s="15"/>
      <c r="Y40" s="15">
        <f>VLOOKUP(A:A,[1]TDSheet!$A:$Y,25,0)</f>
        <v>183.4</v>
      </c>
      <c r="Z40" s="15">
        <f>VLOOKUP(A:A,[1]TDSheet!$A:$Z,26,0)</f>
        <v>206.5</v>
      </c>
      <c r="AA40" s="15">
        <f>VLOOKUP(A:A,[1]TDSheet!$A:$AA,27,0)</f>
        <v>144.80000000000001</v>
      </c>
      <c r="AB40" s="15">
        <f>VLOOKUP(A:A,[3]TDSheet!$A:$D,4,0)</f>
        <v>82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4"/>
        <v>24</v>
      </c>
      <c r="AF40" s="15">
        <f t="shared" si="15"/>
        <v>30</v>
      </c>
      <c r="AG40" s="15">
        <f t="shared" si="16"/>
        <v>12</v>
      </c>
      <c r="AH40" s="15">
        <f t="shared" si="17"/>
        <v>0</v>
      </c>
      <c r="AI40" s="15">
        <f t="shared" si="18"/>
        <v>0</v>
      </c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24.9</v>
      </c>
      <c r="D41" s="8">
        <v>61.545000000000002</v>
      </c>
      <c r="E41" s="8">
        <v>40.695</v>
      </c>
      <c r="F41" s="8">
        <v>38.634999999999998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41.6</v>
      </c>
      <c r="J41" s="15">
        <f t="shared" si="10"/>
        <v>-0.90500000000000114</v>
      </c>
      <c r="K41" s="15">
        <f>VLOOKUP(A:A,[1]TDSheet!$A:$L,12,0)</f>
        <v>10</v>
      </c>
      <c r="L41" s="15">
        <f>VLOOKUP(A:A,[1]TDSheet!$A:$M,13,0)</f>
        <v>30</v>
      </c>
      <c r="M41" s="15">
        <f>VLOOKUP(A:A,[1]TDSheet!$A:$T,20,0)</f>
        <v>0</v>
      </c>
      <c r="N41" s="15"/>
      <c r="O41" s="18"/>
      <c r="P41" s="15"/>
      <c r="Q41" s="18"/>
      <c r="R41" s="18">
        <v>10</v>
      </c>
      <c r="S41" s="15">
        <f t="shared" si="11"/>
        <v>8.1389999999999993</v>
      </c>
      <c r="T41" s="18"/>
      <c r="U41" s="19">
        <f t="shared" si="12"/>
        <v>10.890158496129745</v>
      </c>
      <c r="V41" s="15">
        <f t="shared" si="13"/>
        <v>4.7468976532743579</v>
      </c>
      <c r="W41" s="15"/>
      <c r="X41" s="15"/>
      <c r="Y41" s="15">
        <f>VLOOKUP(A:A,[1]TDSheet!$A:$Y,25,0)</f>
        <v>5.5195999999999996</v>
      </c>
      <c r="Z41" s="15">
        <f>VLOOKUP(A:A,[1]TDSheet!$A:$Z,26,0)</f>
        <v>9.8315000000000001</v>
      </c>
      <c r="AA41" s="15">
        <f>VLOOKUP(A:A,[1]TDSheet!$A:$AA,27,0)</f>
        <v>9.0632000000000001</v>
      </c>
      <c r="AB41" s="15">
        <f>VLOOKUP(A:A,[3]TDSheet!$A:$D,4,0)</f>
        <v>6.01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0</v>
      </c>
      <c r="AF41" s="15">
        <f t="shared" si="15"/>
        <v>10</v>
      </c>
      <c r="AG41" s="15">
        <f t="shared" si="16"/>
        <v>0</v>
      </c>
      <c r="AH41" s="15">
        <f t="shared" si="17"/>
        <v>0</v>
      </c>
      <c r="AI41" s="15">
        <f t="shared" si="18"/>
        <v>0</v>
      </c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351</v>
      </c>
      <c r="D42" s="8">
        <v>162</v>
      </c>
      <c r="E42" s="8">
        <v>248</v>
      </c>
      <c r="F42" s="8">
        <v>254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258</v>
      </c>
      <c r="J42" s="15">
        <f t="shared" si="10"/>
        <v>-10</v>
      </c>
      <c r="K42" s="15">
        <f>VLOOKUP(A:A,[1]TDSheet!$A:$L,12,0)</f>
        <v>60</v>
      </c>
      <c r="L42" s="15">
        <f>VLOOKUP(A:A,[1]TDSheet!$A:$M,13,0)</f>
        <v>0</v>
      </c>
      <c r="M42" s="15">
        <f>VLOOKUP(A:A,[1]TDSheet!$A:$T,20,0)</f>
        <v>90</v>
      </c>
      <c r="N42" s="15"/>
      <c r="O42" s="18"/>
      <c r="P42" s="15"/>
      <c r="Q42" s="18">
        <v>30</v>
      </c>
      <c r="R42" s="18">
        <v>60</v>
      </c>
      <c r="S42" s="15">
        <f t="shared" si="11"/>
        <v>49.6</v>
      </c>
      <c r="T42" s="18">
        <v>30</v>
      </c>
      <c r="U42" s="19">
        <f t="shared" si="12"/>
        <v>10.564516129032258</v>
      </c>
      <c r="V42" s="15">
        <f t="shared" si="13"/>
        <v>5.120967741935484</v>
      </c>
      <c r="W42" s="15"/>
      <c r="X42" s="15"/>
      <c r="Y42" s="15">
        <f>VLOOKUP(A:A,[1]TDSheet!$A:$Y,25,0)</f>
        <v>128.19999999999999</v>
      </c>
      <c r="Z42" s="15">
        <f>VLOOKUP(A:A,[1]TDSheet!$A:$Z,26,0)</f>
        <v>67.5</v>
      </c>
      <c r="AA42" s="15">
        <f>VLOOKUP(A:A,[1]TDSheet!$A:$AA,27,0)</f>
        <v>54.2</v>
      </c>
      <c r="AB42" s="15">
        <f>VLOOKUP(A:A,[3]TDSheet!$A:$D,4,0)</f>
        <v>24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9</v>
      </c>
      <c r="AF42" s="15">
        <f t="shared" si="15"/>
        <v>18</v>
      </c>
      <c r="AG42" s="15">
        <f t="shared" si="16"/>
        <v>9</v>
      </c>
      <c r="AH42" s="15">
        <f t="shared" si="17"/>
        <v>0</v>
      </c>
      <c r="AI42" s="15">
        <f t="shared" si="18"/>
        <v>0</v>
      </c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387.82900000000001</v>
      </c>
      <c r="D43" s="8">
        <v>527.99300000000005</v>
      </c>
      <c r="E43" s="8">
        <v>425.30799999999999</v>
      </c>
      <c r="F43" s="8">
        <v>482.00599999999997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425</v>
      </c>
      <c r="J43" s="15">
        <f t="shared" si="10"/>
        <v>0.30799999999999272</v>
      </c>
      <c r="K43" s="15">
        <f>VLOOKUP(A:A,[1]TDSheet!$A:$L,12,0)</f>
        <v>100</v>
      </c>
      <c r="L43" s="15">
        <f>VLOOKUP(A:A,[1]TDSheet!$A:$M,13,0)</f>
        <v>80</v>
      </c>
      <c r="M43" s="15">
        <f>VLOOKUP(A:A,[1]TDSheet!$A:$T,20,0)</f>
        <v>80</v>
      </c>
      <c r="N43" s="15"/>
      <c r="O43" s="18">
        <v>50</v>
      </c>
      <c r="P43" s="15"/>
      <c r="Q43" s="18">
        <v>30</v>
      </c>
      <c r="R43" s="18">
        <v>80</v>
      </c>
      <c r="S43" s="15">
        <f t="shared" si="11"/>
        <v>85.061599999999999</v>
      </c>
      <c r="T43" s="18">
        <v>100</v>
      </c>
      <c r="U43" s="19">
        <f t="shared" si="12"/>
        <v>11.779769014455406</v>
      </c>
      <c r="V43" s="15">
        <f t="shared" si="13"/>
        <v>5.6665522397885768</v>
      </c>
      <c r="W43" s="15"/>
      <c r="X43" s="15"/>
      <c r="Y43" s="15">
        <f>VLOOKUP(A:A,[1]TDSheet!$A:$Y,25,0)</f>
        <v>102.1356</v>
      </c>
      <c r="Z43" s="15">
        <f>VLOOKUP(A:A,[1]TDSheet!$A:$Z,26,0)</f>
        <v>107.02475</v>
      </c>
      <c r="AA43" s="15">
        <f>VLOOKUP(A:A,[1]TDSheet!$A:$AA,27,0)</f>
        <v>98.110399999999998</v>
      </c>
      <c r="AB43" s="15">
        <f>VLOOKUP(A:A,[3]TDSheet!$A:$D,4,0)</f>
        <v>86.51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30</v>
      </c>
      <c r="AF43" s="15">
        <f t="shared" si="15"/>
        <v>80</v>
      </c>
      <c r="AG43" s="15">
        <f t="shared" si="16"/>
        <v>100</v>
      </c>
      <c r="AH43" s="15">
        <f t="shared" si="17"/>
        <v>0</v>
      </c>
      <c r="AI43" s="15">
        <f t="shared" si="18"/>
        <v>50</v>
      </c>
      <c r="AJ43" s="15"/>
    </row>
    <row r="44" spans="1:36" s="1" customFormat="1" ht="11.1" customHeight="1" outlineLevel="1" x14ac:dyDescent="0.2">
      <c r="A44" s="24" t="s">
        <v>47</v>
      </c>
      <c r="B44" s="7" t="s">
        <v>8</v>
      </c>
      <c r="C44" s="8">
        <v>5</v>
      </c>
      <c r="D44" s="8">
        <v>67</v>
      </c>
      <c r="E44" s="8">
        <v>10</v>
      </c>
      <c r="F44" s="8">
        <v>58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24</v>
      </c>
      <c r="J44" s="15">
        <f t="shared" si="10"/>
        <v>-14</v>
      </c>
      <c r="K44" s="15">
        <f>VLOOKUP(A:A,[1]TDSheet!$A:$L,12,0)</f>
        <v>0</v>
      </c>
      <c r="L44" s="15">
        <f>VLOOKUP(A:A,[1]TDSheet!$A:$M,13,0)</f>
        <v>0</v>
      </c>
      <c r="M44" s="15">
        <f>VLOOKUP(A:A,[1]TDSheet!$A:$T,20,0)</f>
        <v>0</v>
      </c>
      <c r="N44" s="15"/>
      <c r="O44" s="18"/>
      <c r="P44" s="15"/>
      <c r="Q44" s="18"/>
      <c r="R44" s="18"/>
      <c r="S44" s="15">
        <f t="shared" si="11"/>
        <v>2</v>
      </c>
      <c r="T44" s="18">
        <v>40</v>
      </c>
      <c r="U44" s="19">
        <f t="shared" si="12"/>
        <v>49</v>
      </c>
      <c r="V44" s="15">
        <f t="shared" si="13"/>
        <v>29</v>
      </c>
      <c r="W44" s="15"/>
      <c r="X44" s="15"/>
      <c r="Y44" s="15">
        <f>VLOOKUP(A:A,[1]TDSheet!$A:$Y,25,0)</f>
        <v>2.8</v>
      </c>
      <c r="Z44" s="15">
        <f>VLOOKUP(A:A,[1]TDSheet!$A:$Z,26,0)</f>
        <v>4.5</v>
      </c>
      <c r="AA44" s="15">
        <f>VLOOKUP(A:A,[1]TDSheet!$A:$AA,27,0)</f>
        <v>7.4</v>
      </c>
      <c r="AB44" s="15">
        <f>VLOOKUP(A:A,[3]TDSheet!$A:$D,4,0)</f>
        <v>1</v>
      </c>
      <c r="AC44" s="16" t="s">
        <v>139</v>
      </c>
      <c r="AD44" s="15" t="e">
        <f>VLOOKUP(A:A,[1]TDSheet!$A:$AD,30,0)</f>
        <v>#N/A</v>
      </c>
      <c r="AE44" s="15">
        <f t="shared" si="14"/>
        <v>0</v>
      </c>
      <c r="AF44" s="15">
        <f t="shared" si="15"/>
        <v>0</v>
      </c>
      <c r="AG44" s="15">
        <f t="shared" si="16"/>
        <v>16</v>
      </c>
      <c r="AH44" s="15">
        <f t="shared" si="17"/>
        <v>0</v>
      </c>
      <c r="AI44" s="15">
        <f t="shared" si="18"/>
        <v>0</v>
      </c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144</v>
      </c>
      <c r="D45" s="8">
        <v>237</v>
      </c>
      <c r="E45" s="8">
        <v>126</v>
      </c>
      <c r="F45" s="8">
        <v>126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130</v>
      </c>
      <c r="J45" s="15">
        <f t="shared" si="10"/>
        <v>-4</v>
      </c>
      <c r="K45" s="15">
        <f>VLOOKUP(A:A,[1]TDSheet!$A:$L,12,0)</f>
        <v>40</v>
      </c>
      <c r="L45" s="15">
        <f>VLOOKUP(A:A,[1]TDSheet!$A:$M,13,0)</f>
        <v>40</v>
      </c>
      <c r="M45" s="15">
        <f>VLOOKUP(A:A,[1]TDSheet!$A:$T,20,0)</f>
        <v>0</v>
      </c>
      <c r="N45" s="15"/>
      <c r="O45" s="18"/>
      <c r="P45" s="15"/>
      <c r="Q45" s="18">
        <v>40</v>
      </c>
      <c r="R45" s="18"/>
      <c r="S45" s="15">
        <f t="shared" si="11"/>
        <v>25.2</v>
      </c>
      <c r="T45" s="18">
        <v>40</v>
      </c>
      <c r="U45" s="19">
        <f t="shared" si="12"/>
        <v>11.34920634920635</v>
      </c>
      <c r="V45" s="15">
        <f t="shared" si="13"/>
        <v>5</v>
      </c>
      <c r="W45" s="15"/>
      <c r="X45" s="15"/>
      <c r="Y45" s="15">
        <f>VLOOKUP(A:A,[1]TDSheet!$A:$Y,25,0)</f>
        <v>53.8</v>
      </c>
      <c r="Z45" s="15">
        <f>VLOOKUP(A:A,[1]TDSheet!$A:$Z,26,0)</f>
        <v>37</v>
      </c>
      <c r="AA45" s="15">
        <f>VLOOKUP(A:A,[1]TDSheet!$A:$AA,27,0)</f>
        <v>27.8</v>
      </c>
      <c r="AB45" s="15">
        <f>VLOOKUP(A:A,[3]TDSheet!$A:$D,4,0)</f>
        <v>9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3.5999999999999996</v>
      </c>
      <c r="AF45" s="15">
        <f t="shared" si="15"/>
        <v>0</v>
      </c>
      <c r="AG45" s="15">
        <f t="shared" si="16"/>
        <v>3.5999999999999996</v>
      </c>
      <c r="AH45" s="15">
        <f t="shared" si="17"/>
        <v>0</v>
      </c>
      <c r="AI45" s="15">
        <f t="shared" si="18"/>
        <v>0</v>
      </c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13</v>
      </c>
      <c r="D46" s="8">
        <v>133</v>
      </c>
      <c r="E46" s="8">
        <v>40</v>
      </c>
      <c r="F46" s="8">
        <v>72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51</v>
      </c>
      <c r="J46" s="15">
        <f t="shared" si="10"/>
        <v>-11</v>
      </c>
      <c r="K46" s="15">
        <f>VLOOKUP(A:A,[1]TDSheet!$A:$L,12,0)</f>
        <v>10</v>
      </c>
      <c r="L46" s="15">
        <f>VLOOKUP(A:A,[1]TDSheet!$A:$M,13,0)</f>
        <v>0</v>
      </c>
      <c r="M46" s="15">
        <f>VLOOKUP(A:A,[1]TDSheet!$A:$T,20,0)</f>
        <v>0</v>
      </c>
      <c r="N46" s="15"/>
      <c r="O46" s="18"/>
      <c r="P46" s="15"/>
      <c r="Q46" s="18"/>
      <c r="R46" s="18"/>
      <c r="S46" s="15">
        <f t="shared" si="11"/>
        <v>8</v>
      </c>
      <c r="T46" s="18">
        <v>24</v>
      </c>
      <c r="U46" s="19">
        <f t="shared" si="12"/>
        <v>13.25</v>
      </c>
      <c r="V46" s="15">
        <f t="shared" si="13"/>
        <v>9</v>
      </c>
      <c r="W46" s="15"/>
      <c r="X46" s="15"/>
      <c r="Y46" s="15">
        <f>VLOOKUP(A:A,[1]TDSheet!$A:$Y,25,0)</f>
        <v>12.4</v>
      </c>
      <c r="Z46" s="15">
        <f>VLOOKUP(A:A,[1]TDSheet!$A:$Z,26,0)</f>
        <v>6.25</v>
      </c>
      <c r="AA46" s="15">
        <f>VLOOKUP(A:A,[1]TDSheet!$A:$AA,27,0)</f>
        <v>12.4</v>
      </c>
      <c r="AB46" s="15">
        <f>VLOOKUP(A:A,[3]TDSheet!$A:$D,4,0)</f>
        <v>7</v>
      </c>
      <c r="AC46" s="16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0</v>
      </c>
      <c r="AG46" s="15">
        <f t="shared" si="16"/>
        <v>9.6000000000000014</v>
      </c>
      <c r="AH46" s="15">
        <f t="shared" si="17"/>
        <v>0</v>
      </c>
      <c r="AI46" s="15">
        <f t="shared" si="18"/>
        <v>0</v>
      </c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1147</v>
      </c>
      <c r="D47" s="8">
        <v>1713</v>
      </c>
      <c r="E47" s="21">
        <v>1574</v>
      </c>
      <c r="F47" s="21">
        <v>1902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1523</v>
      </c>
      <c r="J47" s="15">
        <f t="shared" si="10"/>
        <v>51</v>
      </c>
      <c r="K47" s="15">
        <f>VLOOKUP(A:A,[1]TDSheet!$A:$L,12,0)</f>
        <v>280</v>
      </c>
      <c r="L47" s="15">
        <f>VLOOKUP(A:A,[1]TDSheet!$A:$M,13,0)</f>
        <v>320</v>
      </c>
      <c r="M47" s="15">
        <f>VLOOKUP(A:A,[1]TDSheet!$A:$T,20,0)</f>
        <v>320</v>
      </c>
      <c r="N47" s="15"/>
      <c r="O47" s="18">
        <v>200</v>
      </c>
      <c r="P47" s="15"/>
      <c r="Q47" s="18">
        <v>240</v>
      </c>
      <c r="R47" s="18">
        <v>240</v>
      </c>
      <c r="S47" s="15">
        <f t="shared" si="11"/>
        <v>314.8</v>
      </c>
      <c r="T47" s="18">
        <v>120</v>
      </c>
      <c r="U47" s="19">
        <f t="shared" si="12"/>
        <v>11.505717916137229</v>
      </c>
      <c r="V47" s="15">
        <f t="shared" si="13"/>
        <v>6.041931385006353</v>
      </c>
      <c r="W47" s="15"/>
      <c r="X47" s="15"/>
      <c r="Y47" s="15">
        <f>VLOOKUP(A:A,[1]TDSheet!$A:$Y,25,0)</f>
        <v>346.4</v>
      </c>
      <c r="Z47" s="15">
        <f>VLOOKUP(A:A,[1]TDSheet!$A:$Z,26,0)</f>
        <v>84.25</v>
      </c>
      <c r="AA47" s="15">
        <f>VLOOKUP(A:A,[1]TDSheet!$A:$AA,27,0)</f>
        <v>314.2</v>
      </c>
      <c r="AB47" s="15">
        <f>VLOOKUP(A:A,[3]TDSheet!$A:$D,4,0)</f>
        <v>276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72</v>
      </c>
      <c r="AF47" s="15">
        <f t="shared" si="15"/>
        <v>72</v>
      </c>
      <c r="AG47" s="15">
        <f t="shared" si="16"/>
        <v>36</v>
      </c>
      <c r="AH47" s="15">
        <f t="shared" si="17"/>
        <v>0</v>
      </c>
      <c r="AI47" s="15">
        <f t="shared" si="18"/>
        <v>60</v>
      </c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3168</v>
      </c>
      <c r="D48" s="8">
        <v>6338</v>
      </c>
      <c r="E48" s="8">
        <v>4765</v>
      </c>
      <c r="F48" s="8">
        <v>4630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4830</v>
      </c>
      <c r="J48" s="15">
        <f t="shared" si="10"/>
        <v>-65</v>
      </c>
      <c r="K48" s="15">
        <f>VLOOKUP(A:A,[1]TDSheet!$A:$L,12,0)</f>
        <v>1000</v>
      </c>
      <c r="L48" s="15">
        <f>VLOOKUP(A:A,[1]TDSheet!$A:$M,13,0)</f>
        <v>1000</v>
      </c>
      <c r="M48" s="15">
        <f>VLOOKUP(A:A,[1]TDSheet!$A:$T,20,0)</f>
        <v>1000</v>
      </c>
      <c r="N48" s="15"/>
      <c r="O48" s="18">
        <v>800</v>
      </c>
      <c r="P48" s="15"/>
      <c r="Q48" s="18">
        <v>1000</v>
      </c>
      <c r="R48" s="18">
        <v>1000</v>
      </c>
      <c r="S48" s="15">
        <f t="shared" si="11"/>
        <v>953</v>
      </c>
      <c r="T48" s="18">
        <v>1000</v>
      </c>
      <c r="U48" s="19">
        <f t="shared" si="12"/>
        <v>11.993704092339978</v>
      </c>
      <c r="V48" s="15">
        <f t="shared" si="13"/>
        <v>4.8583420776495281</v>
      </c>
      <c r="W48" s="15"/>
      <c r="X48" s="15"/>
      <c r="Y48" s="15">
        <f>VLOOKUP(A:A,[1]TDSheet!$A:$Y,25,0)</f>
        <v>1247.2</v>
      </c>
      <c r="Z48" s="15">
        <f>VLOOKUP(A:A,[1]TDSheet!$A:$Z,26,0)</f>
        <v>1017.25</v>
      </c>
      <c r="AA48" s="15">
        <f>VLOOKUP(A:A,[1]TDSheet!$A:$AA,27,0)</f>
        <v>1008</v>
      </c>
      <c r="AB48" s="15">
        <f>VLOOKUP(A:A,[3]TDSheet!$A:$D,4,0)</f>
        <v>749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350</v>
      </c>
      <c r="AF48" s="15">
        <f t="shared" si="15"/>
        <v>350</v>
      </c>
      <c r="AG48" s="15">
        <f t="shared" si="16"/>
        <v>350</v>
      </c>
      <c r="AH48" s="15">
        <f t="shared" si="17"/>
        <v>0</v>
      </c>
      <c r="AI48" s="15">
        <f t="shared" si="18"/>
        <v>280</v>
      </c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2580</v>
      </c>
      <c r="D49" s="8">
        <v>1738</v>
      </c>
      <c r="E49" s="8">
        <v>2435</v>
      </c>
      <c r="F49" s="8">
        <v>1834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2436</v>
      </c>
      <c r="J49" s="15">
        <f t="shared" si="10"/>
        <v>-1</v>
      </c>
      <c r="K49" s="15">
        <f>VLOOKUP(A:A,[1]TDSheet!$A:$L,12,0)</f>
        <v>240</v>
      </c>
      <c r="L49" s="15">
        <f>VLOOKUP(A:A,[1]TDSheet!$A:$M,13,0)</f>
        <v>1400</v>
      </c>
      <c r="M49" s="15">
        <f>VLOOKUP(A:A,[1]TDSheet!$A:$T,20,0)</f>
        <v>480</v>
      </c>
      <c r="N49" s="15"/>
      <c r="O49" s="18">
        <v>240</v>
      </c>
      <c r="P49" s="15"/>
      <c r="Q49" s="18">
        <v>480</v>
      </c>
      <c r="R49" s="18">
        <v>480</v>
      </c>
      <c r="S49" s="15">
        <f t="shared" si="11"/>
        <v>487</v>
      </c>
      <c r="T49" s="18">
        <v>240</v>
      </c>
      <c r="U49" s="19">
        <f t="shared" si="12"/>
        <v>11.075975359342916</v>
      </c>
      <c r="V49" s="15">
        <f t="shared" si="13"/>
        <v>3.7659137577002055</v>
      </c>
      <c r="W49" s="15"/>
      <c r="X49" s="15"/>
      <c r="Y49" s="15">
        <f>VLOOKUP(A:A,[1]TDSheet!$A:$Y,25,0)</f>
        <v>681.4</v>
      </c>
      <c r="Z49" s="15">
        <f>VLOOKUP(A:A,[1]TDSheet!$A:$Z,26,0)</f>
        <v>610</v>
      </c>
      <c r="AA49" s="15">
        <f>VLOOKUP(A:A,[1]TDSheet!$A:$AA,27,0)</f>
        <v>451.2</v>
      </c>
      <c r="AB49" s="15">
        <f>VLOOKUP(A:A,[3]TDSheet!$A:$D,4,0)</f>
        <v>379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196.79999999999998</v>
      </c>
      <c r="AF49" s="15">
        <f t="shared" si="15"/>
        <v>196.79999999999998</v>
      </c>
      <c r="AG49" s="15">
        <f t="shared" si="16"/>
        <v>98.399999999999991</v>
      </c>
      <c r="AH49" s="15">
        <f t="shared" si="17"/>
        <v>0</v>
      </c>
      <c r="AI49" s="15">
        <f t="shared" si="18"/>
        <v>98.399999999999991</v>
      </c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624</v>
      </c>
      <c r="D50" s="8">
        <v>276</v>
      </c>
      <c r="E50" s="8">
        <v>620</v>
      </c>
      <c r="F50" s="8">
        <v>261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637</v>
      </c>
      <c r="J50" s="15">
        <f t="shared" si="10"/>
        <v>-17</v>
      </c>
      <c r="K50" s="15">
        <f>VLOOKUP(A:A,[1]TDSheet!$A:$L,12,0)</f>
        <v>120</v>
      </c>
      <c r="L50" s="15">
        <f>VLOOKUP(A:A,[1]TDSheet!$A:$M,13,0)</f>
        <v>360</v>
      </c>
      <c r="M50" s="15">
        <f>VLOOKUP(A:A,[1]TDSheet!$A:$T,20,0)</f>
        <v>320</v>
      </c>
      <c r="N50" s="15"/>
      <c r="O50" s="18">
        <v>40</v>
      </c>
      <c r="P50" s="15"/>
      <c r="Q50" s="18">
        <v>40</v>
      </c>
      <c r="R50" s="18">
        <v>120</v>
      </c>
      <c r="S50" s="15">
        <f t="shared" si="11"/>
        <v>124</v>
      </c>
      <c r="T50" s="18">
        <v>80</v>
      </c>
      <c r="U50" s="19">
        <f t="shared" si="12"/>
        <v>10.814516129032258</v>
      </c>
      <c r="V50" s="15">
        <f t="shared" si="13"/>
        <v>2.1048387096774195</v>
      </c>
      <c r="W50" s="15"/>
      <c r="X50" s="15"/>
      <c r="Y50" s="15">
        <f>VLOOKUP(A:A,[1]TDSheet!$A:$Y,25,0)</f>
        <v>119.8</v>
      </c>
      <c r="Z50" s="15">
        <f>VLOOKUP(A:A,[1]TDSheet!$A:$Z,26,0)</f>
        <v>145</v>
      </c>
      <c r="AA50" s="15">
        <f>VLOOKUP(A:A,[1]TDSheet!$A:$AA,27,0)</f>
        <v>99.8</v>
      </c>
      <c r="AB50" s="15">
        <f>VLOOKUP(A:A,[3]TDSheet!$A:$D,4,0)</f>
        <v>84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16.399999999999999</v>
      </c>
      <c r="AF50" s="15">
        <f t="shared" si="15"/>
        <v>49.199999999999996</v>
      </c>
      <c r="AG50" s="15">
        <f t="shared" si="16"/>
        <v>32.799999999999997</v>
      </c>
      <c r="AH50" s="15">
        <f t="shared" si="17"/>
        <v>0</v>
      </c>
      <c r="AI50" s="15">
        <f t="shared" si="18"/>
        <v>16.399999999999999</v>
      </c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55</v>
      </c>
      <c r="D51" s="8">
        <v>5</v>
      </c>
      <c r="E51" s="8">
        <v>48</v>
      </c>
      <c r="F51" s="8">
        <v>7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53</v>
      </c>
      <c r="J51" s="15">
        <f t="shared" si="10"/>
        <v>-5</v>
      </c>
      <c r="K51" s="15">
        <f>VLOOKUP(A:A,[1]TDSheet!$A:$L,12,0)</f>
        <v>0</v>
      </c>
      <c r="L51" s="15">
        <f>VLOOKUP(A:A,[1]TDSheet!$A:$M,13,0)</f>
        <v>0</v>
      </c>
      <c r="M51" s="15">
        <f>VLOOKUP(A:A,[1]TDSheet!$A:$T,20,0)</f>
        <v>0</v>
      </c>
      <c r="N51" s="15"/>
      <c r="O51" s="18"/>
      <c r="P51" s="15"/>
      <c r="Q51" s="18"/>
      <c r="R51" s="18"/>
      <c r="S51" s="15">
        <f t="shared" si="11"/>
        <v>9.6</v>
      </c>
      <c r="T51" s="18"/>
      <c r="U51" s="19">
        <f t="shared" si="12"/>
        <v>0.72916666666666674</v>
      </c>
      <c r="V51" s="15">
        <f t="shared" si="13"/>
        <v>0.72916666666666674</v>
      </c>
      <c r="W51" s="15"/>
      <c r="X51" s="15"/>
      <c r="Y51" s="15">
        <f>VLOOKUP(A:A,[1]TDSheet!$A:$Y,25,0)</f>
        <v>13.8</v>
      </c>
      <c r="Z51" s="15">
        <f>VLOOKUP(A:A,[1]TDSheet!$A:$Z,26,0)</f>
        <v>8.5</v>
      </c>
      <c r="AA51" s="15">
        <f>VLOOKUP(A:A,[1]TDSheet!$A:$AA,27,0)</f>
        <v>4.8</v>
      </c>
      <c r="AB51" s="15">
        <v>0</v>
      </c>
      <c r="AC51" s="15" t="str">
        <f>VLOOKUP(A:A,[1]TDSheet!$A:$AC,29,0)</f>
        <v>увел</v>
      </c>
      <c r="AD51" s="15" t="str">
        <f>VLOOKUP(A:A,[1]TDSheet!$A:$AD,30,0)</f>
        <v>Вывод</v>
      </c>
      <c r="AE51" s="15">
        <f t="shared" si="14"/>
        <v>0</v>
      </c>
      <c r="AF51" s="15">
        <f t="shared" si="15"/>
        <v>0</v>
      </c>
      <c r="AG51" s="15">
        <f t="shared" si="16"/>
        <v>0</v>
      </c>
      <c r="AH51" s="15">
        <f t="shared" si="17"/>
        <v>0</v>
      </c>
      <c r="AI51" s="15">
        <f t="shared" si="18"/>
        <v>0</v>
      </c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470</v>
      </c>
      <c r="D52" s="8">
        <v>497</v>
      </c>
      <c r="E52" s="8">
        <v>507</v>
      </c>
      <c r="F52" s="8">
        <v>452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500</v>
      </c>
      <c r="J52" s="15">
        <f t="shared" si="10"/>
        <v>7</v>
      </c>
      <c r="K52" s="15">
        <f>VLOOKUP(A:A,[1]TDSheet!$A:$L,12,0)</f>
        <v>90</v>
      </c>
      <c r="L52" s="15">
        <f>VLOOKUP(A:A,[1]TDSheet!$A:$M,13,0)</f>
        <v>240</v>
      </c>
      <c r="M52" s="15">
        <f>VLOOKUP(A:A,[1]TDSheet!$A:$T,20,0)</f>
        <v>150</v>
      </c>
      <c r="N52" s="15"/>
      <c r="O52" s="18">
        <v>60</v>
      </c>
      <c r="P52" s="15"/>
      <c r="Q52" s="18"/>
      <c r="R52" s="18">
        <v>90</v>
      </c>
      <c r="S52" s="15">
        <f t="shared" si="11"/>
        <v>101.4</v>
      </c>
      <c r="T52" s="18">
        <v>30</v>
      </c>
      <c r="U52" s="19">
        <f t="shared" si="12"/>
        <v>10.966469428007889</v>
      </c>
      <c r="V52" s="15">
        <f t="shared" si="13"/>
        <v>4.4575936883629188</v>
      </c>
      <c r="W52" s="15"/>
      <c r="X52" s="15"/>
      <c r="Y52" s="15">
        <f>VLOOKUP(A:A,[1]TDSheet!$A:$Y,25,0)</f>
        <v>126.4</v>
      </c>
      <c r="Z52" s="15">
        <f>VLOOKUP(A:A,[1]TDSheet!$A:$Z,26,0)</f>
        <v>126.25</v>
      </c>
      <c r="AA52" s="15">
        <f>VLOOKUP(A:A,[1]TDSheet!$A:$AA,27,0)</f>
        <v>104.6</v>
      </c>
      <c r="AB52" s="15">
        <f>VLOOKUP(A:A,[3]TDSheet!$A:$D,4,0)</f>
        <v>90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4"/>
        <v>0</v>
      </c>
      <c r="AF52" s="15">
        <f t="shared" si="15"/>
        <v>32.4</v>
      </c>
      <c r="AG52" s="15">
        <f t="shared" si="16"/>
        <v>10.799999999999999</v>
      </c>
      <c r="AH52" s="15">
        <f t="shared" si="17"/>
        <v>0</v>
      </c>
      <c r="AI52" s="15">
        <f t="shared" si="18"/>
        <v>21.599999999999998</v>
      </c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156</v>
      </c>
      <c r="D53" s="8">
        <v>246</v>
      </c>
      <c r="E53" s="8">
        <v>245</v>
      </c>
      <c r="F53" s="8">
        <v>150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253</v>
      </c>
      <c r="J53" s="15">
        <f t="shared" si="10"/>
        <v>-8</v>
      </c>
      <c r="K53" s="15">
        <f>VLOOKUP(A:A,[1]TDSheet!$A:$L,12,0)</f>
        <v>40</v>
      </c>
      <c r="L53" s="15">
        <f>VLOOKUP(A:A,[1]TDSheet!$A:$M,13,0)</f>
        <v>120</v>
      </c>
      <c r="M53" s="15">
        <f>VLOOKUP(A:A,[1]TDSheet!$A:$T,20,0)</f>
        <v>40</v>
      </c>
      <c r="N53" s="15"/>
      <c r="O53" s="18">
        <v>40</v>
      </c>
      <c r="P53" s="15"/>
      <c r="Q53" s="18">
        <v>80</v>
      </c>
      <c r="R53" s="18">
        <v>80</v>
      </c>
      <c r="S53" s="15">
        <f t="shared" si="11"/>
        <v>49</v>
      </c>
      <c r="T53" s="18"/>
      <c r="U53" s="19">
        <f t="shared" si="12"/>
        <v>11.224489795918368</v>
      </c>
      <c r="V53" s="15">
        <f t="shared" si="13"/>
        <v>3.0612244897959182</v>
      </c>
      <c r="W53" s="15"/>
      <c r="X53" s="15"/>
      <c r="Y53" s="15">
        <f>VLOOKUP(A:A,[1]TDSheet!$A:$Y,25,0)</f>
        <v>54.8</v>
      </c>
      <c r="Z53" s="15">
        <f>VLOOKUP(A:A,[1]TDSheet!$A:$Z,26,0)</f>
        <v>47</v>
      </c>
      <c r="AA53" s="15">
        <f>VLOOKUP(A:A,[1]TDSheet!$A:$AA,27,0)</f>
        <v>43.8</v>
      </c>
      <c r="AB53" s="15">
        <f>VLOOKUP(A:A,[3]TDSheet!$A:$D,4,0)</f>
        <v>14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26.400000000000002</v>
      </c>
      <c r="AF53" s="15">
        <f t="shared" si="15"/>
        <v>26.400000000000002</v>
      </c>
      <c r="AG53" s="15">
        <f t="shared" si="16"/>
        <v>0</v>
      </c>
      <c r="AH53" s="15">
        <f t="shared" si="17"/>
        <v>0</v>
      </c>
      <c r="AI53" s="15">
        <f t="shared" si="18"/>
        <v>13.200000000000001</v>
      </c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202</v>
      </c>
      <c r="D54" s="8">
        <v>214</v>
      </c>
      <c r="E54" s="8">
        <v>264</v>
      </c>
      <c r="F54" s="8">
        <v>147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266</v>
      </c>
      <c r="J54" s="15">
        <f t="shared" si="10"/>
        <v>-2</v>
      </c>
      <c r="K54" s="15">
        <f>VLOOKUP(A:A,[1]TDSheet!$A:$L,12,0)</f>
        <v>40</v>
      </c>
      <c r="L54" s="15">
        <f>VLOOKUP(A:A,[1]TDSheet!$A:$M,13,0)</f>
        <v>80</v>
      </c>
      <c r="M54" s="15">
        <f>VLOOKUP(A:A,[1]TDSheet!$A:$T,20,0)</f>
        <v>80</v>
      </c>
      <c r="N54" s="15"/>
      <c r="O54" s="18">
        <v>40</v>
      </c>
      <c r="P54" s="15"/>
      <c r="Q54" s="18">
        <v>120</v>
      </c>
      <c r="R54" s="18">
        <v>80</v>
      </c>
      <c r="S54" s="15">
        <f t="shared" si="11"/>
        <v>52.8</v>
      </c>
      <c r="T54" s="18"/>
      <c r="U54" s="19">
        <f t="shared" si="12"/>
        <v>11.117424242424242</v>
      </c>
      <c r="V54" s="15">
        <f t="shared" si="13"/>
        <v>2.7840909090909092</v>
      </c>
      <c r="W54" s="15"/>
      <c r="X54" s="15"/>
      <c r="Y54" s="15">
        <f>VLOOKUP(A:A,[1]TDSheet!$A:$Y,25,0)</f>
        <v>55</v>
      </c>
      <c r="Z54" s="15">
        <f>VLOOKUP(A:A,[1]TDSheet!$A:$Z,26,0)</f>
        <v>55.25</v>
      </c>
      <c r="AA54" s="15">
        <f>VLOOKUP(A:A,[1]TDSheet!$A:$AA,27,0)</f>
        <v>43</v>
      </c>
      <c r="AB54" s="15">
        <f>VLOOKUP(A:A,[3]TDSheet!$A:$D,4,0)</f>
        <v>21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39.6</v>
      </c>
      <c r="AF54" s="15">
        <f t="shared" si="15"/>
        <v>26.400000000000002</v>
      </c>
      <c r="AG54" s="15">
        <f t="shared" si="16"/>
        <v>0</v>
      </c>
      <c r="AH54" s="15">
        <f t="shared" si="17"/>
        <v>0</v>
      </c>
      <c r="AI54" s="15">
        <f t="shared" si="18"/>
        <v>13.200000000000001</v>
      </c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322</v>
      </c>
      <c r="D55" s="8">
        <v>421</v>
      </c>
      <c r="E55" s="8">
        <v>442</v>
      </c>
      <c r="F55" s="8">
        <v>283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461</v>
      </c>
      <c r="J55" s="15">
        <f t="shared" si="10"/>
        <v>-19</v>
      </c>
      <c r="K55" s="15">
        <f>VLOOKUP(A:A,[1]TDSheet!$A:$L,12,0)</f>
        <v>80</v>
      </c>
      <c r="L55" s="15">
        <f>VLOOKUP(A:A,[1]TDSheet!$A:$M,13,0)</f>
        <v>80</v>
      </c>
      <c r="M55" s="15">
        <f>VLOOKUP(A:A,[1]TDSheet!$A:$T,20,0)</f>
        <v>120</v>
      </c>
      <c r="N55" s="15"/>
      <c r="O55" s="18">
        <v>40</v>
      </c>
      <c r="P55" s="15"/>
      <c r="Q55" s="18">
        <v>200</v>
      </c>
      <c r="R55" s="18">
        <v>160</v>
      </c>
      <c r="S55" s="15">
        <f t="shared" si="11"/>
        <v>88.4</v>
      </c>
      <c r="T55" s="18"/>
      <c r="U55" s="19">
        <f t="shared" si="12"/>
        <v>10.893665158371039</v>
      </c>
      <c r="V55" s="15">
        <f t="shared" si="13"/>
        <v>3.2013574660633481</v>
      </c>
      <c r="W55" s="15"/>
      <c r="X55" s="15"/>
      <c r="Y55" s="15">
        <f>VLOOKUP(A:A,[1]TDSheet!$A:$Y,25,0)</f>
        <v>111</v>
      </c>
      <c r="Z55" s="15">
        <f>VLOOKUP(A:A,[1]TDSheet!$A:$Z,26,0)</f>
        <v>90.75</v>
      </c>
      <c r="AA55" s="15">
        <f>VLOOKUP(A:A,[1]TDSheet!$A:$AA,27,0)</f>
        <v>80.2</v>
      </c>
      <c r="AB55" s="15">
        <f>VLOOKUP(A:A,[3]TDSheet!$A:$D,4,0)</f>
        <v>45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4"/>
        <v>66</v>
      </c>
      <c r="AF55" s="15">
        <f t="shared" si="15"/>
        <v>52.800000000000004</v>
      </c>
      <c r="AG55" s="15">
        <f t="shared" si="16"/>
        <v>0</v>
      </c>
      <c r="AH55" s="15">
        <f t="shared" si="17"/>
        <v>0</v>
      </c>
      <c r="AI55" s="15">
        <f t="shared" si="18"/>
        <v>13.200000000000001</v>
      </c>
      <c r="AJ55" s="15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389.81299999999999</v>
      </c>
      <c r="D56" s="8">
        <v>1257.0940000000001</v>
      </c>
      <c r="E56" s="21">
        <v>855</v>
      </c>
      <c r="F56" s="21">
        <v>846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782.3</v>
      </c>
      <c r="J56" s="15">
        <f t="shared" si="10"/>
        <v>72.700000000000045</v>
      </c>
      <c r="K56" s="15">
        <f>VLOOKUP(A:A,[1]TDSheet!$A:$L,12,0)</f>
        <v>180</v>
      </c>
      <c r="L56" s="15">
        <f>VLOOKUP(A:A,[1]TDSheet!$A:$M,13,0)</f>
        <v>50</v>
      </c>
      <c r="M56" s="15">
        <f>VLOOKUP(A:A,[1]TDSheet!$A:$T,20,0)</f>
        <v>350</v>
      </c>
      <c r="N56" s="15"/>
      <c r="O56" s="18">
        <v>150</v>
      </c>
      <c r="P56" s="15"/>
      <c r="Q56" s="18">
        <v>110</v>
      </c>
      <c r="R56" s="18">
        <v>180</v>
      </c>
      <c r="S56" s="15">
        <f t="shared" si="11"/>
        <v>171</v>
      </c>
      <c r="T56" s="18">
        <v>120</v>
      </c>
      <c r="U56" s="19">
        <f t="shared" si="12"/>
        <v>11.614035087719298</v>
      </c>
      <c r="V56" s="15">
        <f t="shared" si="13"/>
        <v>4.9473684210526319</v>
      </c>
      <c r="W56" s="15"/>
      <c r="X56" s="15"/>
      <c r="Y56" s="15">
        <f>VLOOKUP(A:A,[1]TDSheet!$A:$Y,25,0)</f>
        <v>175.6</v>
      </c>
      <c r="Z56" s="15">
        <f>VLOOKUP(A:A,[1]TDSheet!$A:$Z,26,0)</f>
        <v>177</v>
      </c>
      <c r="AA56" s="15">
        <f>VLOOKUP(A:A,[1]TDSheet!$A:$AA,27,0)</f>
        <v>184.2</v>
      </c>
      <c r="AB56" s="15">
        <f>VLOOKUP(A:A,[3]TDSheet!$A:$D,4,0)</f>
        <v>191.15600000000001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4"/>
        <v>110</v>
      </c>
      <c r="AF56" s="15">
        <f t="shared" si="15"/>
        <v>180</v>
      </c>
      <c r="AG56" s="15">
        <f t="shared" si="16"/>
        <v>120</v>
      </c>
      <c r="AH56" s="15">
        <f t="shared" si="17"/>
        <v>0</v>
      </c>
      <c r="AI56" s="15">
        <f t="shared" si="18"/>
        <v>150</v>
      </c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1084</v>
      </c>
      <c r="D57" s="8">
        <v>954</v>
      </c>
      <c r="E57" s="8">
        <v>1205</v>
      </c>
      <c r="F57" s="8">
        <v>798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1183</v>
      </c>
      <c r="J57" s="15">
        <f t="shared" si="10"/>
        <v>22</v>
      </c>
      <c r="K57" s="15">
        <f>VLOOKUP(A:A,[1]TDSheet!$A:$L,12,0)</f>
        <v>240</v>
      </c>
      <c r="L57" s="15">
        <f>VLOOKUP(A:A,[1]TDSheet!$A:$M,13,0)</f>
        <v>720</v>
      </c>
      <c r="M57" s="15">
        <f>VLOOKUP(A:A,[1]TDSheet!$A:$T,20,0)</f>
        <v>120</v>
      </c>
      <c r="N57" s="15"/>
      <c r="O57" s="18">
        <v>120</v>
      </c>
      <c r="P57" s="15"/>
      <c r="Q57" s="18">
        <v>240</v>
      </c>
      <c r="R57" s="18">
        <v>240</v>
      </c>
      <c r="S57" s="15">
        <f t="shared" si="11"/>
        <v>241</v>
      </c>
      <c r="T57" s="18">
        <v>240</v>
      </c>
      <c r="U57" s="19">
        <f t="shared" si="12"/>
        <v>11.278008298755188</v>
      </c>
      <c r="V57" s="15">
        <f t="shared" si="13"/>
        <v>3.3112033195020745</v>
      </c>
      <c r="W57" s="15"/>
      <c r="X57" s="15"/>
      <c r="Y57" s="15">
        <f>VLOOKUP(A:A,[1]TDSheet!$A:$Y,25,0)</f>
        <v>258</v>
      </c>
      <c r="Z57" s="15">
        <f>VLOOKUP(A:A,[1]TDSheet!$A:$Z,26,0)</f>
        <v>265.75</v>
      </c>
      <c r="AA57" s="15">
        <f>VLOOKUP(A:A,[1]TDSheet!$A:$AA,27,0)</f>
        <v>221.8</v>
      </c>
      <c r="AB57" s="15">
        <f>VLOOKUP(A:A,[3]TDSheet!$A:$D,4,0)</f>
        <v>166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4"/>
        <v>96</v>
      </c>
      <c r="AF57" s="15">
        <f t="shared" si="15"/>
        <v>96</v>
      </c>
      <c r="AG57" s="15">
        <f t="shared" si="16"/>
        <v>96</v>
      </c>
      <c r="AH57" s="15">
        <f t="shared" si="17"/>
        <v>0</v>
      </c>
      <c r="AI57" s="15">
        <f t="shared" si="18"/>
        <v>48</v>
      </c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18</v>
      </c>
      <c r="D58" s="8">
        <v>90</v>
      </c>
      <c r="E58" s="8">
        <v>63</v>
      </c>
      <c r="F58" s="8">
        <v>45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73</v>
      </c>
      <c r="J58" s="15">
        <f t="shared" si="10"/>
        <v>-10</v>
      </c>
      <c r="K58" s="15">
        <f>VLOOKUP(A:A,[1]TDSheet!$A:$L,12,0)</f>
        <v>40</v>
      </c>
      <c r="L58" s="15">
        <f>VLOOKUP(A:A,[1]TDSheet!$A:$M,13,0)</f>
        <v>0</v>
      </c>
      <c r="M58" s="15">
        <f>VLOOKUP(A:A,[1]TDSheet!$A:$T,20,0)</f>
        <v>0</v>
      </c>
      <c r="N58" s="15"/>
      <c r="O58" s="18"/>
      <c r="P58" s="15"/>
      <c r="Q58" s="18">
        <v>40</v>
      </c>
      <c r="R58" s="18"/>
      <c r="S58" s="15">
        <f t="shared" si="11"/>
        <v>12.6</v>
      </c>
      <c r="T58" s="18"/>
      <c r="U58" s="19">
        <f t="shared" si="12"/>
        <v>9.9206349206349209</v>
      </c>
      <c r="V58" s="15">
        <f t="shared" si="13"/>
        <v>3.5714285714285716</v>
      </c>
      <c r="W58" s="15"/>
      <c r="X58" s="15"/>
      <c r="Y58" s="15">
        <f>VLOOKUP(A:A,[1]TDSheet!$A:$Y,25,0)</f>
        <v>15.2</v>
      </c>
      <c r="Z58" s="15">
        <f>VLOOKUP(A:A,[1]TDSheet!$A:$Z,26,0)</f>
        <v>7.75</v>
      </c>
      <c r="AA58" s="15">
        <f>VLOOKUP(A:A,[1]TDSheet!$A:$AA,27,0)</f>
        <v>12.6</v>
      </c>
      <c r="AB58" s="15">
        <f>VLOOKUP(A:A,[3]TDSheet!$A:$D,4,0)</f>
        <v>17</v>
      </c>
      <c r="AC58" s="15" t="str">
        <f>VLOOKUP(A:A,[1]TDSheet!$A:$AC,29,0)</f>
        <v>витал</v>
      </c>
      <c r="AD58" s="15" t="str">
        <f>VLOOKUP(A:A,[1]TDSheet!$A:$AD,30,0)</f>
        <v>костик</v>
      </c>
      <c r="AE58" s="15">
        <f t="shared" si="14"/>
        <v>12</v>
      </c>
      <c r="AF58" s="15">
        <f t="shared" si="15"/>
        <v>0</v>
      </c>
      <c r="AG58" s="15">
        <f t="shared" si="16"/>
        <v>0</v>
      </c>
      <c r="AH58" s="15">
        <f t="shared" si="17"/>
        <v>0</v>
      </c>
      <c r="AI58" s="15">
        <f t="shared" si="18"/>
        <v>0</v>
      </c>
      <c r="AJ58" s="15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176.36699999999999</v>
      </c>
      <c r="D59" s="8">
        <v>101.07899999999999</v>
      </c>
      <c r="E59" s="8">
        <v>171.386</v>
      </c>
      <c r="F59" s="8">
        <v>98.087999999999994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182.1</v>
      </c>
      <c r="J59" s="15">
        <f t="shared" si="10"/>
        <v>-10.713999999999999</v>
      </c>
      <c r="K59" s="15">
        <f>VLOOKUP(A:A,[1]TDSheet!$A:$L,12,0)</f>
        <v>50</v>
      </c>
      <c r="L59" s="15">
        <f>VLOOKUP(A:A,[1]TDSheet!$A:$M,13,0)</f>
        <v>150</v>
      </c>
      <c r="M59" s="15">
        <f>VLOOKUP(A:A,[1]TDSheet!$A:$T,20,0)</f>
        <v>20</v>
      </c>
      <c r="N59" s="15"/>
      <c r="O59" s="18">
        <v>30</v>
      </c>
      <c r="P59" s="15"/>
      <c r="Q59" s="18"/>
      <c r="R59" s="18">
        <v>30</v>
      </c>
      <c r="S59" s="15">
        <f t="shared" si="11"/>
        <v>34.277200000000001</v>
      </c>
      <c r="T59" s="18">
        <v>30</v>
      </c>
      <c r="U59" s="19">
        <f t="shared" si="12"/>
        <v>11.905523204929223</v>
      </c>
      <c r="V59" s="15">
        <f t="shared" si="13"/>
        <v>2.8616106333072713</v>
      </c>
      <c r="W59" s="15"/>
      <c r="X59" s="15"/>
      <c r="Y59" s="15">
        <f>VLOOKUP(A:A,[1]TDSheet!$A:$Y,25,0)</f>
        <v>53.105399999999996</v>
      </c>
      <c r="Z59" s="15">
        <f>VLOOKUP(A:A,[1]TDSheet!$A:$Z,26,0)</f>
        <v>39.198250000000002</v>
      </c>
      <c r="AA59" s="15">
        <f>VLOOKUP(A:A,[1]TDSheet!$A:$AA,27,0)</f>
        <v>29.861599999999999</v>
      </c>
      <c r="AB59" s="15">
        <f>VLOOKUP(A:A,[3]TDSheet!$A:$D,4,0)</f>
        <v>44.993000000000002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4"/>
        <v>0</v>
      </c>
      <c r="AF59" s="15">
        <f t="shared" si="15"/>
        <v>30</v>
      </c>
      <c r="AG59" s="15">
        <f t="shared" si="16"/>
        <v>30</v>
      </c>
      <c r="AH59" s="15">
        <f t="shared" si="17"/>
        <v>0</v>
      </c>
      <c r="AI59" s="15">
        <f t="shared" si="18"/>
        <v>30</v>
      </c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215.1</v>
      </c>
      <c r="D60" s="8">
        <v>108.637</v>
      </c>
      <c r="E60" s="8">
        <v>218.39</v>
      </c>
      <c r="F60" s="8">
        <v>94.736999999999995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219.1</v>
      </c>
      <c r="J60" s="15">
        <f t="shared" si="10"/>
        <v>-0.71000000000000796</v>
      </c>
      <c r="K60" s="15">
        <f>VLOOKUP(A:A,[1]TDSheet!$A:$L,12,0)</f>
        <v>30</v>
      </c>
      <c r="L60" s="15">
        <f>VLOOKUP(A:A,[1]TDSheet!$A:$M,13,0)</f>
        <v>20</v>
      </c>
      <c r="M60" s="15">
        <f>VLOOKUP(A:A,[1]TDSheet!$A:$T,20,0)</f>
        <v>30</v>
      </c>
      <c r="N60" s="15"/>
      <c r="O60" s="18">
        <v>50</v>
      </c>
      <c r="P60" s="15"/>
      <c r="Q60" s="18">
        <v>150</v>
      </c>
      <c r="R60" s="18">
        <v>100</v>
      </c>
      <c r="S60" s="15">
        <f t="shared" si="11"/>
        <v>43.677999999999997</v>
      </c>
      <c r="T60" s="18">
        <v>50</v>
      </c>
      <c r="U60" s="19">
        <f t="shared" si="12"/>
        <v>12.01375978753606</v>
      </c>
      <c r="V60" s="15">
        <f t="shared" si="13"/>
        <v>2.1689866752140667</v>
      </c>
      <c r="W60" s="15"/>
      <c r="X60" s="15"/>
      <c r="Y60" s="15">
        <f>VLOOKUP(A:A,[1]TDSheet!$A:$Y,25,0)</f>
        <v>43.935600000000001</v>
      </c>
      <c r="Z60" s="15">
        <f>VLOOKUP(A:A,[1]TDSheet!$A:$Z,26,0)</f>
        <v>46.508749999999999</v>
      </c>
      <c r="AA60" s="15">
        <f>VLOOKUP(A:A,[1]TDSheet!$A:$AA,27,0)</f>
        <v>32.533999999999999</v>
      </c>
      <c r="AB60" s="15">
        <f>VLOOKUP(A:A,[3]TDSheet!$A:$D,4,0)</f>
        <v>30.055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4"/>
        <v>150</v>
      </c>
      <c r="AF60" s="15">
        <f t="shared" si="15"/>
        <v>100</v>
      </c>
      <c r="AG60" s="15">
        <f t="shared" si="16"/>
        <v>50</v>
      </c>
      <c r="AH60" s="15">
        <f t="shared" si="17"/>
        <v>0</v>
      </c>
      <c r="AI60" s="15">
        <f t="shared" si="18"/>
        <v>50</v>
      </c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9.1880000000000006</v>
      </c>
      <c r="D61" s="8"/>
      <c r="E61" s="8">
        <v>0</v>
      </c>
      <c r="F61" s="8">
        <v>9.1880000000000006</v>
      </c>
      <c r="G61" s="1">
        <f>VLOOKUP(A:A,[1]TDSheet!$A:$G,7,0)</f>
        <v>0</v>
      </c>
      <c r="H61" s="1" t="e">
        <f>VLOOKUP(A:A,[1]TDSheet!$A:$H,8,0)</f>
        <v>#N/A</v>
      </c>
      <c r="I61" s="15">
        <v>0</v>
      </c>
      <c r="J61" s="15">
        <f t="shared" si="10"/>
        <v>0</v>
      </c>
      <c r="K61" s="15">
        <f>VLOOKUP(A:A,[1]TDSheet!$A:$L,12,0)</f>
        <v>0</v>
      </c>
      <c r="L61" s="15">
        <f>VLOOKUP(A:A,[1]TDSheet!$A:$M,13,0)</f>
        <v>0</v>
      </c>
      <c r="M61" s="15">
        <f>VLOOKUP(A:A,[1]TDSheet!$A:$T,20,0)</f>
        <v>0</v>
      </c>
      <c r="N61" s="15"/>
      <c r="O61" s="18"/>
      <c r="P61" s="15"/>
      <c r="Q61" s="18"/>
      <c r="R61" s="18"/>
      <c r="S61" s="15">
        <f t="shared" si="11"/>
        <v>0</v>
      </c>
      <c r="T61" s="18"/>
      <c r="U61" s="19" t="e">
        <f t="shared" si="12"/>
        <v>#DIV/0!</v>
      </c>
      <c r="V61" s="15" t="e">
        <f t="shared" si="13"/>
        <v>#DIV/0!</v>
      </c>
      <c r="W61" s="15"/>
      <c r="X61" s="15"/>
      <c r="Y61" s="15">
        <f>VLOOKUP(A:A,[1]TDSheet!$A:$Y,25,0)</f>
        <v>0</v>
      </c>
      <c r="Z61" s="15">
        <f>VLOOKUP(A:A,[1]TDSheet!$A:$Z,26,0)</f>
        <v>0</v>
      </c>
      <c r="AA61" s="15">
        <f>VLOOKUP(A:A,[1]TDSheet!$A:$AA,27,0)</f>
        <v>0.53380000000000005</v>
      </c>
      <c r="AB61" s="15">
        <v>0</v>
      </c>
      <c r="AC61" s="15" t="str">
        <f>VLOOKUP(A:A,[1]TDSheet!$A:$AC,29,0)</f>
        <v>увел</v>
      </c>
      <c r="AD61" s="15" t="str">
        <f>VLOOKUP(A:A,[1]TDSheet!$A:$AD,30,0)</f>
        <v>вывод</v>
      </c>
      <c r="AE61" s="15">
        <f t="shared" si="14"/>
        <v>0</v>
      </c>
      <c r="AF61" s="15">
        <f t="shared" si="15"/>
        <v>0</v>
      </c>
      <c r="AG61" s="15">
        <f t="shared" si="16"/>
        <v>0</v>
      </c>
      <c r="AH61" s="15">
        <f t="shared" si="17"/>
        <v>0</v>
      </c>
      <c r="AI61" s="15">
        <f t="shared" si="18"/>
        <v>0</v>
      </c>
      <c r="AJ61" s="15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188</v>
      </c>
      <c r="D62" s="8">
        <v>257</v>
      </c>
      <c r="E62" s="8">
        <v>178</v>
      </c>
      <c r="F62" s="8">
        <v>259</v>
      </c>
      <c r="G62" s="1">
        <f>VLOOKUP(A:A,[1]TDSheet!$A:$G,7,0)</f>
        <v>0.33</v>
      </c>
      <c r="H62" s="1">
        <f>VLOOKUP(A:A,[1]TDSheet!$A:$H,8,0)</f>
        <v>30</v>
      </c>
      <c r="I62" s="15">
        <f>VLOOKUP(A:A,[2]TDSheet!$A:$F,6,0)</f>
        <v>186</v>
      </c>
      <c r="J62" s="15">
        <f t="shared" si="10"/>
        <v>-8</v>
      </c>
      <c r="K62" s="15">
        <f>VLOOKUP(A:A,[1]TDSheet!$A:$L,12,0)</f>
        <v>30</v>
      </c>
      <c r="L62" s="15">
        <f>VLOOKUP(A:A,[1]TDSheet!$A:$M,13,0)</f>
        <v>30</v>
      </c>
      <c r="M62" s="15">
        <f>VLOOKUP(A:A,[1]TDSheet!$A:$T,20,0)</f>
        <v>0</v>
      </c>
      <c r="N62" s="15"/>
      <c r="O62" s="18"/>
      <c r="P62" s="15"/>
      <c r="Q62" s="18"/>
      <c r="R62" s="18">
        <v>30</v>
      </c>
      <c r="S62" s="15">
        <f t="shared" si="11"/>
        <v>35.6</v>
      </c>
      <c r="T62" s="18"/>
      <c r="U62" s="19">
        <f t="shared" si="12"/>
        <v>9.8033707865168527</v>
      </c>
      <c r="V62" s="15">
        <f t="shared" si="13"/>
        <v>7.2752808988764039</v>
      </c>
      <c r="W62" s="15"/>
      <c r="X62" s="15"/>
      <c r="Y62" s="15">
        <f>VLOOKUP(A:A,[1]TDSheet!$A:$Y,25,0)</f>
        <v>54</v>
      </c>
      <c r="Z62" s="15">
        <f>VLOOKUP(A:A,[1]TDSheet!$A:$Z,26,0)</f>
        <v>58.25</v>
      </c>
      <c r="AA62" s="15">
        <f>VLOOKUP(A:A,[1]TDSheet!$A:$AA,27,0)</f>
        <v>49.6</v>
      </c>
      <c r="AB62" s="15">
        <f>VLOOKUP(A:A,[3]TDSheet!$A:$D,4,0)</f>
        <v>40</v>
      </c>
      <c r="AC62" s="15" t="str">
        <f>VLOOKUP(A:A,[1]TDSheet!$A:$AC,29,0)</f>
        <v>Витал</v>
      </c>
      <c r="AD62" s="15" t="str">
        <f>VLOOKUP(A:A,[1]TDSheet!$A:$AD,30,0)</f>
        <v>Витал</v>
      </c>
      <c r="AE62" s="15">
        <f t="shared" si="14"/>
        <v>0</v>
      </c>
      <c r="AF62" s="15">
        <f t="shared" si="15"/>
        <v>9.9</v>
      </c>
      <c r="AG62" s="15">
        <f t="shared" si="16"/>
        <v>0</v>
      </c>
      <c r="AH62" s="15">
        <f t="shared" si="17"/>
        <v>0</v>
      </c>
      <c r="AI62" s="15">
        <f t="shared" si="18"/>
        <v>0</v>
      </c>
      <c r="AJ62" s="15"/>
    </row>
    <row r="63" spans="1:36" s="1" customFormat="1" ht="11.1" customHeight="1" outlineLevel="1" x14ac:dyDescent="0.2">
      <c r="A63" s="7" t="s">
        <v>66</v>
      </c>
      <c r="B63" s="7" t="s">
        <v>9</v>
      </c>
      <c r="C63" s="8">
        <v>220.946</v>
      </c>
      <c r="D63" s="8">
        <v>208.88300000000001</v>
      </c>
      <c r="E63" s="8">
        <v>204.20599999999999</v>
      </c>
      <c r="F63" s="8">
        <v>221.518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201.4</v>
      </c>
      <c r="J63" s="15">
        <f t="shared" si="10"/>
        <v>2.8059999999999832</v>
      </c>
      <c r="K63" s="15">
        <f>VLOOKUP(A:A,[1]TDSheet!$A:$L,12,0)</f>
        <v>50</v>
      </c>
      <c r="L63" s="15">
        <f>VLOOKUP(A:A,[1]TDSheet!$A:$M,13,0)</f>
        <v>30</v>
      </c>
      <c r="M63" s="15">
        <f>VLOOKUP(A:A,[1]TDSheet!$A:$T,20,0)</f>
        <v>30</v>
      </c>
      <c r="N63" s="15"/>
      <c r="O63" s="18">
        <v>20</v>
      </c>
      <c r="P63" s="15"/>
      <c r="Q63" s="18">
        <v>40</v>
      </c>
      <c r="R63" s="18">
        <v>50</v>
      </c>
      <c r="S63" s="15">
        <f t="shared" si="11"/>
        <v>40.841200000000001</v>
      </c>
      <c r="T63" s="18">
        <v>20</v>
      </c>
      <c r="U63" s="19">
        <f t="shared" si="12"/>
        <v>11.300304594380185</v>
      </c>
      <c r="V63" s="15">
        <f t="shared" si="13"/>
        <v>5.423885684064131</v>
      </c>
      <c r="W63" s="15"/>
      <c r="X63" s="15"/>
      <c r="Y63" s="15">
        <f>VLOOKUP(A:A,[1]TDSheet!$A:$Y,25,0)</f>
        <v>50.191600000000001</v>
      </c>
      <c r="Z63" s="15">
        <f>VLOOKUP(A:A,[1]TDSheet!$A:$Z,26,0)</f>
        <v>54.152000000000001</v>
      </c>
      <c r="AA63" s="15">
        <f>VLOOKUP(A:A,[1]TDSheet!$A:$AA,27,0)</f>
        <v>45.509599999999999</v>
      </c>
      <c r="AB63" s="15">
        <f>VLOOKUP(A:A,[3]TDSheet!$A:$D,4,0)</f>
        <v>40.372</v>
      </c>
      <c r="AC63" s="15" t="str">
        <f>VLOOKUP(A:A,[1]TDSheet!$A:$AC,29,0)</f>
        <v>зв60</v>
      </c>
      <c r="AD63" s="15" t="e">
        <f>VLOOKUP(A:A,[1]TDSheet!$A:$AD,30,0)</f>
        <v>#N/A</v>
      </c>
      <c r="AE63" s="15">
        <f t="shared" si="14"/>
        <v>40</v>
      </c>
      <c r="AF63" s="15">
        <f t="shared" si="15"/>
        <v>50</v>
      </c>
      <c r="AG63" s="15">
        <f t="shared" si="16"/>
        <v>20</v>
      </c>
      <c r="AH63" s="15">
        <f t="shared" si="17"/>
        <v>0</v>
      </c>
      <c r="AI63" s="15">
        <f t="shared" si="18"/>
        <v>20</v>
      </c>
      <c r="AJ63" s="15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56.695</v>
      </c>
      <c r="D64" s="8">
        <v>258.38299999999998</v>
      </c>
      <c r="E64" s="8">
        <v>163.97200000000001</v>
      </c>
      <c r="F64" s="8">
        <v>151.10599999999999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160.9</v>
      </c>
      <c r="J64" s="15">
        <f t="shared" si="10"/>
        <v>3.0720000000000027</v>
      </c>
      <c r="K64" s="15">
        <f>VLOOKUP(A:A,[1]TDSheet!$A:$L,12,0)</f>
        <v>30</v>
      </c>
      <c r="L64" s="15">
        <f>VLOOKUP(A:A,[1]TDSheet!$A:$M,13,0)</f>
        <v>120</v>
      </c>
      <c r="M64" s="15">
        <f>VLOOKUP(A:A,[1]TDSheet!$A:$T,20,0)</f>
        <v>0</v>
      </c>
      <c r="N64" s="15"/>
      <c r="O64" s="18">
        <v>20</v>
      </c>
      <c r="P64" s="15"/>
      <c r="Q64" s="18"/>
      <c r="R64" s="18">
        <v>30</v>
      </c>
      <c r="S64" s="15">
        <f t="shared" si="11"/>
        <v>32.794400000000003</v>
      </c>
      <c r="T64" s="18">
        <v>20</v>
      </c>
      <c r="U64" s="19">
        <f t="shared" si="12"/>
        <v>11.316139340863073</v>
      </c>
      <c r="V64" s="15">
        <f t="shared" si="13"/>
        <v>4.6076769204498325</v>
      </c>
      <c r="W64" s="15"/>
      <c r="X64" s="15"/>
      <c r="Y64" s="15">
        <f>VLOOKUP(A:A,[1]TDSheet!$A:$Y,25,0)</f>
        <v>32.464600000000004</v>
      </c>
      <c r="Z64" s="15">
        <f>VLOOKUP(A:A,[1]TDSheet!$A:$Z,26,0)</f>
        <v>29.9435</v>
      </c>
      <c r="AA64" s="15">
        <f>VLOOKUP(A:A,[1]TDSheet!$A:$AA,27,0)</f>
        <v>34.505200000000002</v>
      </c>
      <c r="AB64" s="15">
        <f>VLOOKUP(A:A,[3]TDSheet!$A:$D,4,0)</f>
        <v>26.27</v>
      </c>
      <c r="AC64" s="15" t="str">
        <f>VLOOKUP(A:A,[1]TDSheet!$A:$AC,29,0)</f>
        <v>увел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30</v>
      </c>
      <c r="AG64" s="15">
        <f t="shared" si="16"/>
        <v>20</v>
      </c>
      <c r="AH64" s="15">
        <f t="shared" si="17"/>
        <v>0</v>
      </c>
      <c r="AI64" s="15">
        <f t="shared" si="18"/>
        <v>20</v>
      </c>
      <c r="AJ64" s="15"/>
    </row>
    <row r="65" spans="1:36" s="1" customFormat="1" ht="11.1" customHeight="1" outlineLevel="1" x14ac:dyDescent="0.2">
      <c r="A65" s="7" t="s">
        <v>68</v>
      </c>
      <c r="B65" s="7" t="s">
        <v>8</v>
      </c>
      <c r="C65" s="8">
        <v>114</v>
      </c>
      <c r="D65" s="8">
        <v>42</v>
      </c>
      <c r="E65" s="8">
        <v>128</v>
      </c>
      <c r="F65" s="8">
        <v>24</v>
      </c>
      <c r="G65" s="1">
        <f>VLOOKUP(A:A,[1]TDSheet!$A:$G,7,0)</f>
        <v>0.27</v>
      </c>
      <c r="H65" s="1" t="e">
        <f>VLOOKUP(A:A,[1]TDSheet!$A:$H,8,0)</f>
        <v>#N/A</v>
      </c>
      <c r="I65" s="15">
        <f>VLOOKUP(A:A,[2]TDSheet!$A:$F,6,0)</f>
        <v>133</v>
      </c>
      <c r="J65" s="15">
        <f t="shared" si="10"/>
        <v>-5</v>
      </c>
      <c r="K65" s="15">
        <f>VLOOKUP(A:A,[1]TDSheet!$A:$L,12,0)</f>
        <v>40</v>
      </c>
      <c r="L65" s="15">
        <f>VLOOKUP(A:A,[1]TDSheet!$A:$M,13,0)</f>
        <v>40</v>
      </c>
      <c r="M65" s="15">
        <f>VLOOKUP(A:A,[1]TDSheet!$A:$T,20,0)</f>
        <v>80</v>
      </c>
      <c r="N65" s="15"/>
      <c r="O65" s="18"/>
      <c r="P65" s="15"/>
      <c r="Q65" s="18">
        <v>40</v>
      </c>
      <c r="R65" s="18">
        <v>40</v>
      </c>
      <c r="S65" s="15">
        <f t="shared" si="11"/>
        <v>25.6</v>
      </c>
      <c r="T65" s="18"/>
      <c r="U65" s="19">
        <f t="shared" si="12"/>
        <v>10.3125</v>
      </c>
      <c r="V65" s="15">
        <f t="shared" si="13"/>
        <v>0.9375</v>
      </c>
      <c r="W65" s="15"/>
      <c r="X65" s="15"/>
      <c r="Y65" s="15">
        <f>VLOOKUP(A:A,[1]TDSheet!$A:$Y,25,0)</f>
        <v>12.8</v>
      </c>
      <c r="Z65" s="15">
        <f>VLOOKUP(A:A,[1]TDSheet!$A:$Z,26,0)</f>
        <v>17.75</v>
      </c>
      <c r="AA65" s="15">
        <f>VLOOKUP(A:A,[1]TDSheet!$A:$AA,27,0)</f>
        <v>9.1999999999999993</v>
      </c>
      <c r="AB65" s="15">
        <f>VLOOKUP(A:A,[3]TDSheet!$A:$D,4,0)</f>
        <v>24</v>
      </c>
      <c r="AC65" s="15" t="str">
        <f>VLOOKUP(A:A,[1]TDSheet!$A:$AC,29,0)</f>
        <v>вит</v>
      </c>
      <c r="AD65" s="15" t="e">
        <f>VLOOKUP(A:A,[1]TDSheet!$A:$AD,30,0)</f>
        <v>#N/A</v>
      </c>
      <c r="AE65" s="15">
        <f t="shared" si="14"/>
        <v>10.8</v>
      </c>
      <c r="AF65" s="15">
        <f t="shared" si="15"/>
        <v>10.8</v>
      </c>
      <c r="AG65" s="15">
        <f t="shared" si="16"/>
        <v>0</v>
      </c>
      <c r="AH65" s="15">
        <f t="shared" si="17"/>
        <v>0</v>
      </c>
      <c r="AI65" s="15">
        <f t="shared" si="18"/>
        <v>0</v>
      </c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176</v>
      </c>
      <c r="D66" s="8">
        <v>47</v>
      </c>
      <c r="E66" s="8">
        <v>227</v>
      </c>
      <c r="F66" s="8">
        <v>-12</v>
      </c>
      <c r="G66" s="1">
        <f>VLOOKUP(A:A,[1]TDSheet!$A:$G,7,0)</f>
        <v>0.3</v>
      </c>
      <c r="H66" s="1" t="e">
        <f>VLOOKUP(A:A,[1]TDSheet!$A:$H,8,0)</f>
        <v>#N/A</v>
      </c>
      <c r="I66" s="15">
        <f>VLOOKUP(A:A,[2]TDSheet!$A:$F,6,0)</f>
        <v>235</v>
      </c>
      <c r="J66" s="15">
        <f t="shared" si="10"/>
        <v>-8</v>
      </c>
      <c r="K66" s="15">
        <f>VLOOKUP(A:A,[1]TDSheet!$A:$L,12,0)</f>
        <v>40</v>
      </c>
      <c r="L66" s="15">
        <f>VLOOKUP(A:A,[1]TDSheet!$A:$M,13,0)</f>
        <v>80</v>
      </c>
      <c r="M66" s="15">
        <f>VLOOKUP(A:A,[1]TDSheet!$A:$T,20,0)</f>
        <v>80</v>
      </c>
      <c r="N66" s="15"/>
      <c r="O66" s="18"/>
      <c r="P66" s="15"/>
      <c r="Q66" s="18">
        <v>240</v>
      </c>
      <c r="R66" s="18">
        <v>120</v>
      </c>
      <c r="S66" s="15">
        <f t="shared" si="11"/>
        <v>45.4</v>
      </c>
      <c r="T66" s="18">
        <v>80</v>
      </c>
      <c r="U66" s="19">
        <f t="shared" si="12"/>
        <v>13.832599118942731</v>
      </c>
      <c r="V66" s="15">
        <f t="shared" si="13"/>
        <v>-0.26431718061674009</v>
      </c>
      <c r="W66" s="15"/>
      <c r="X66" s="15"/>
      <c r="Y66" s="15">
        <f>VLOOKUP(A:A,[1]TDSheet!$A:$Y,25,0)</f>
        <v>36.4</v>
      </c>
      <c r="Z66" s="15">
        <f>VLOOKUP(A:A,[1]TDSheet!$A:$Z,26,0)</f>
        <v>36.25</v>
      </c>
      <c r="AA66" s="15">
        <f>VLOOKUP(A:A,[1]TDSheet!$A:$AA,27,0)</f>
        <v>23.4</v>
      </c>
      <c r="AB66" s="15">
        <f>VLOOKUP(A:A,[3]TDSheet!$A:$D,4,0)</f>
        <v>1</v>
      </c>
      <c r="AC66" s="23" t="str">
        <f>VLOOKUP(A:A,[1]TDSheet!$A:$AC,29,0)</f>
        <v>вит</v>
      </c>
      <c r="AD66" s="15" t="e">
        <f>VLOOKUP(A:A,[1]TDSheet!$A:$AD,30,0)</f>
        <v>#N/A</v>
      </c>
      <c r="AE66" s="15">
        <f t="shared" si="14"/>
        <v>72</v>
      </c>
      <c r="AF66" s="15">
        <f t="shared" si="15"/>
        <v>36</v>
      </c>
      <c r="AG66" s="15">
        <f t="shared" si="16"/>
        <v>24</v>
      </c>
      <c r="AH66" s="15">
        <f t="shared" si="17"/>
        <v>0</v>
      </c>
      <c r="AI66" s="15">
        <f t="shared" si="18"/>
        <v>0</v>
      </c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4335</v>
      </c>
      <c r="D67" s="8">
        <v>9182</v>
      </c>
      <c r="E67" s="21">
        <v>8061</v>
      </c>
      <c r="F67" s="21">
        <v>6043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7983</v>
      </c>
      <c r="J67" s="15">
        <f t="shared" si="10"/>
        <v>78</v>
      </c>
      <c r="K67" s="15">
        <f>VLOOKUP(A:A,[1]TDSheet!$A:$L,12,0)</f>
        <v>2400</v>
      </c>
      <c r="L67" s="15">
        <f>VLOOKUP(A:A,[1]TDSheet!$A:$M,13,0)</f>
        <v>4200</v>
      </c>
      <c r="M67" s="15">
        <f>VLOOKUP(A:A,[1]TDSheet!$A:$T,20,0)</f>
        <v>0</v>
      </c>
      <c r="N67" s="15"/>
      <c r="O67" s="27">
        <v>800</v>
      </c>
      <c r="P67" s="15"/>
      <c r="Q67" s="18">
        <v>1300</v>
      </c>
      <c r="R67" s="18">
        <v>2400</v>
      </c>
      <c r="S67" s="15">
        <f t="shared" si="11"/>
        <v>1612.2</v>
      </c>
      <c r="T67" s="18">
        <v>1200</v>
      </c>
      <c r="U67" s="19">
        <f t="shared" si="12"/>
        <v>11.377620642600172</v>
      </c>
      <c r="V67" s="15">
        <f t="shared" si="13"/>
        <v>3.7482942562957446</v>
      </c>
      <c r="W67" s="15"/>
      <c r="X67" s="15"/>
      <c r="Y67" s="15">
        <f>VLOOKUP(A:A,[1]TDSheet!$A:$Y,25,0)</f>
        <v>1656.8</v>
      </c>
      <c r="Z67" s="15">
        <f>VLOOKUP(A:A,[1]TDSheet!$A:$Z,26,0)</f>
        <v>1592.25</v>
      </c>
      <c r="AA67" s="15">
        <f>VLOOKUP(A:A,[1]TDSheet!$A:$AA,27,0)</f>
        <v>1554.8</v>
      </c>
      <c r="AB67" s="15">
        <f>VLOOKUP(A:A,[3]TDSheet!$A:$D,4,0)</f>
        <v>1375</v>
      </c>
      <c r="AC67" s="15" t="str">
        <f>VLOOKUP(A:A,[1]TDSheet!$A:$AC,29,0)</f>
        <v>м1600</v>
      </c>
      <c r="AD67" s="15" t="e">
        <f>VLOOKUP(A:A,[1]TDSheet!$A:$AD,30,0)</f>
        <v>#N/A</v>
      </c>
      <c r="AE67" s="15">
        <f t="shared" si="14"/>
        <v>533</v>
      </c>
      <c r="AF67" s="15">
        <f t="shared" si="15"/>
        <v>983.99999999999989</v>
      </c>
      <c r="AG67" s="15">
        <f t="shared" si="16"/>
        <v>491.99999999999994</v>
      </c>
      <c r="AH67" s="15">
        <f t="shared" si="17"/>
        <v>0</v>
      </c>
      <c r="AI67" s="15">
        <f t="shared" si="18"/>
        <v>328</v>
      </c>
      <c r="AJ67" s="15"/>
    </row>
    <row r="68" spans="1:36" s="1" customFormat="1" ht="11.1" customHeight="1" outlineLevel="1" x14ac:dyDescent="0.2">
      <c r="A68" s="7" t="s">
        <v>71</v>
      </c>
      <c r="B68" s="7" t="s">
        <v>9</v>
      </c>
      <c r="C68" s="8">
        <v>3294.5650000000001</v>
      </c>
      <c r="D68" s="8">
        <v>3573.616</v>
      </c>
      <c r="E68" s="21">
        <v>4287</v>
      </c>
      <c r="F68" s="21">
        <v>2989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3858.5680000000002</v>
      </c>
      <c r="J68" s="15">
        <f t="shared" si="10"/>
        <v>428.43199999999979</v>
      </c>
      <c r="K68" s="15">
        <f>VLOOKUP(A:A,[1]TDSheet!$A:$L,12,0)</f>
        <v>600</v>
      </c>
      <c r="L68" s="15">
        <f>VLOOKUP(A:A,[1]TDSheet!$A:$M,13,0)</f>
        <v>2700</v>
      </c>
      <c r="M68" s="15">
        <f>VLOOKUP(A:A,[1]TDSheet!$A:$T,20,0)</f>
        <v>0</v>
      </c>
      <c r="N68" s="15"/>
      <c r="O68" s="18">
        <v>500</v>
      </c>
      <c r="P68" s="15"/>
      <c r="Q68" s="18">
        <v>1100</v>
      </c>
      <c r="R68" s="18">
        <v>1300</v>
      </c>
      <c r="S68" s="15">
        <f t="shared" si="11"/>
        <v>857.4</v>
      </c>
      <c r="T68" s="18">
        <v>600</v>
      </c>
      <c r="U68" s="19">
        <f t="shared" si="12"/>
        <v>11.41707487753674</v>
      </c>
      <c r="V68" s="15">
        <f t="shared" si="13"/>
        <v>3.4861208304175415</v>
      </c>
      <c r="W68" s="15"/>
      <c r="X68" s="15"/>
      <c r="Y68" s="15">
        <f>VLOOKUP(A:A,[1]TDSheet!$A:$Y,25,0)</f>
        <v>884.6</v>
      </c>
      <c r="Z68" s="15">
        <f>VLOOKUP(A:A,[1]TDSheet!$A:$Z,26,0)</f>
        <v>925.25</v>
      </c>
      <c r="AA68" s="15">
        <f>VLOOKUP(A:A,[1]TDSheet!$A:$AA,27,0)</f>
        <v>770.8</v>
      </c>
      <c r="AB68" s="15">
        <f>VLOOKUP(A:A,[3]TDSheet!$A:$D,4,0)</f>
        <v>797.29300000000001</v>
      </c>
      <c r="AC68" s="15" t="str">
        <f>VLOOKUP(A:A,[1]TDSheet!$A:$AC,29,0)</f>
        <v>м2400</v>
      </c>
      <c r="AD68" s="15" t="e">
        <f>VLOOKUP(A:A,[1]TDSheet!$A:$AD,30,0)</f>
        <v>#N/A</v>
      </c>
      <c r="AE68" s="15">
        <f t="shared" si="14"/>
        <v>1100</v>
      </c>
      <c r="AF68" s="15">
        <f t="shared" si="15"/>
        <v>1300</v>
      </c>
      <c r="AG68" s="15">
        <f t="shared" si="16"/>
        <v>600</v>
      </c>
      <c r="AH68" s="15">
        <f t="shared" si="17"/>
        <v>0</v>
      </c>
      <c r="AI68" s="15">
        <f t="shared" si="18"/>
        <v>500</v>
      </c>
      <c r="AJ68" s="15"/>
    </row>
    <row r="69" spans="1:36" s="1" customFormat="1" ht="11.1" customHeight="1" outlineLevel="1" x14ac:dyDescent="0.2">
      <c r="A69" s="7" t="s">
        <v>72</v>
      </c>
      <c r="B69" s="7" t="s">
        <v>8</v>
      </c>
      <c r="C69" s="8">
        <v>1774</v>
      </c>
      <c r="D69" s="8">
        <v>2262</v>
      </c>
      <c r="E69" s="8">
        <v>2390</v>
      </c>
      <c r="F69" s="8">
        <v>1536</v>
      </c>
      <c r="G69" s="1">
        <f>VLOOKUP(A:A,[1]TDSheet!$A:$G,7,0)</f>
        <v>0.35</v>
      </c>
      <c r="H69" s="1" t="e">
        <f>VLOOKUP(A:A,[1]TDSheet!$A:$H,8,0)</f>
        <v>#N/A</v>
      </c>
      <c r="I69" s="15">
        <f>VLOOKUP(A:A,[2]TDSheet!$A:$F,6,0)</f>
        <v>2444</v>
      </c>
      <c r="J69" s="15">
        <f t="shared" si="10"/>
        <v>-54</v>
      </c>
      <c r="K69" s="15">
        <f>VLOOKUP(A:A,[1]TDSheet!$A:$L,12,0)</f>
        <v>240</v>
      </c>
      <c r="L69" s="15">
        <f>VLOOKUP(A:A,[1]TDSheet!$A:$M,13,0)</f>
        <v>1200</v>
      </c>
      <c r="M69" s="15">
        <f>VLOOKUP(A:A,[1]TDSheet!$A:$T,20,0)</f>
        <v>600</v>
      </c>
      <c r="N69" s="15"/>
      <c r="O69" s="18">
        <v>360</v>
      </c>
      <c r="P69" s="15"/>
      <c r="Q69" s="18">
        <v>720</v>
      </c>
      <c r="R69" s="18">
        <v>480</v>
      </c>
      <c r="S69" s="15">
        <f t="shared" si="11"/>
        <v>478</v>
      </c>
      <c r="T69" s="18">
        <v>240</v>
      </c>
      <c r="U69" s="19">
        <f t="shared" si="12"/>
        <v>11.246861924686192</v>
      </c>
      <c r="V69" s="15">
        <f t="shared" si="13"/>
        <v>3.2133891213389121</v>
      </c>
      <c r="W69" s="15"/>
      <c r="X69" s="15"/>
      <c r="Y69" s="15">
        <f>VLOOKUP(A:A,[1]TDSheet!$A:$Y,25,0)</f>
        <v>576.4</v>
      </c>
      <c r="Z69" s="15">
        <f>VLOOKUP(A:A,[1]TDSheet!$A:$Z,26,0)</f>
        <v>478</v>
      </c>
      <c r="AA69" s="15">
        <f>VLOOKUP(A:A,[1]TDSheet!$A:$AA,27,0)</f>
        <v>406.8</v>
      </c>
      <c r="AB69" s="15">
        <f>VLOOKUP(A:A,[3]TDSheet!$A:$D,4,0)</f>
        <v>345</v>
      </c>
      <c r="AC69" s="15" t="str">
        <f>VLOOKUP(A:A,[1]TDSheet!$A:$AC,29,0)</f>
        <v>м960</v>
      </c>
      <c r="AD69" s="15" t="e">
        <f>VLOOKUP(A:A,[1]TDSheet!$A:$AD,30,0)</f>
        <v>#N/A</v>
      </c>
      <c r="AE69" s="15">
        <f t="shared" si="14"/>
        <v>251.99999999999997</v>
      </c>
      <c r="AF69" s="15">
        <f t="shared" si="15"/>
        <v>168</v>
      </c>
      <c r="AG69" s="15">
        <f t="shared" si="16"/>
        <v>84</v>
      </c>
      <c r="AH69" s="15">
        <f t="shared" si="17"/>
        <v>0</v>
      </c>
      <c r="AI69" s="15">
        <f t="shared" si="18"/>
        <v>125.99999999999999</v>
      </c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98</v>
      </c>
      <c r="D70" s="8">
        <v>154</v>
      </c>
      <c r="E70" s="8">
        <v>125</v>
      </c>
      <c r="F70" s="8">
        <v>101</v>
      </c>
      <c r="G70" s="1">
        <f>VLOOKUP(A:A,[1]TDSheet!$A:$G,7,0)</f>
        <v>0.6</v>
      </c>
      <c r="H70" s="1" t="e">
        <f>VLOOKUP(A:A,[1]TDSheet!$A:$H,8,0)</f>
        <v>#N/A</v>
      </c>
      <c r="I70" s="15">
        <f>VLOOKUP(A:A,[2]TDSheet!$A:$F,6,0)</f>
        <v>151</v>
      </c>
      <c r="J70" s="15">
        <f t="shared" si="10"/>
        <v>-26</v>
      </c>
      <c r="K70" s="15">
        <f>VLOOKUP(A:A,[1]TDSheet!$A:$L,12,0)</f>
        <v>0</v>
      </c>
      <c r="L70" s="15">
        <f>VLOOKUP(A:A,[1]TDSheet!$A:$M,13,0)</f>
        <v>80</v>
      </c>
      <c r="M70" s="15">
        <f>VLOOKUP(A:A,[1]TDSheet!$A:$T,20,0)</f>
        <v>80</v>
      </c>
      <c r="N70" s="15"/>
      <c r="O70" s="18">
        <v>40</v>
      </c>
      <c r="P70" s="15"/>
      <c r="Q70" s="18"/>
      <c r="R70" s="18"/>
      <c r="S70" s="15">
        <f t="shared" si="11"/>
        <v>25</v>
      </c>
      <c r="T70" s="18"/>
      <c r="U70" s="19">
        <f t="shared" si="12"/>
        <v>12.04</v>
      </c>
      <c r="V70" s="15">
        <f t="shared" si="13"/>
        <v>4.04</v>
      </c>
      <c r="W70" s="15"/>
      <c r="X70" s="15"/>
      <c r="Y70" s="15">
        <f>VLOOKUP(A:A,[1]TDSheet!$A:$Y,25,0)</f>
        <v>24.6</v>
      </c>
      <c r="Z70" s="15">
        <f>VLOOKUP(A:A,[1]TDSheet!$A:$Z,26,0)</f>
        <v>24.25</v>
      </c>
      <c r="AA70" s="15">
        <f>VLOOKUP(A:A,[1]TDSheet!$A:$AA,27,0)</f>
        <v>21</v>
      </c>
      <c r="AB70" s="15">
        <f>VLOOKUP(A:A,[3]TDSheet!$A:$D,4,0)</f>
        <v>40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4"/>
        <v>0</v>
      </c>
      <c r="AF70" s="15">
        <f t="shared" si="15"/>
        <v>0</v>
      </c>
      <c r="AG70" s="15">
        <f t="shared" si="16"/>
        <v>0</v>
      </c>
      <c r="AH70" s="15">
        <f t="shared" si="17"/>
        <v>0</v>
      </c>
      <c r="AI70" s="15">
        <f t="shared" si="18"/>
        <v>24</v>
      </c>
      <c r="AJ70" s="15"/>
    </row>
    <row r="71" spans="1:36" s="1" customFormat="1" ht="11.1" customHeight="1" outlineLevel="1" x14ac:dyDescent="0.2">
      <c r="A71" s="7" t="s">
        <v>74</v>
      </c>
      <c r="B71" s="7" t="s">
        <v>9</v>
      </c>
      <c r="C71" s="8">
        <v>121.108</v>
      </c>
      <c r="D71" s="8">
        <v>206.31899999999999</v>
      </c>
      <c r="E71" s="8">
        <v>109.28</v>
      </c>
      <c r="F71" s="8">
        <v>211.88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106.7</v>
      </c>
      <c r="J71" s="15">
        <f t="shared" si="10"/>
        <v>2.5799999999999983</v>
      </c>
      <c r="K71" s="15">
        <f>VLOOKUP(A:A,[1]TDSheet!$A:$L,12,0)</f>
        <v>0</v>
      </c>
      <c r="L71" s="15">
        <f>VLOOKUP(A:A,[1]TDSheet!$A:$M,13,0)</f>
        <v>0</v>
      </c>
      <c r="M71" s="15">
        <f>VLOOKUP(A:A,[1]TDSheet!$A:$T,20,0)</f>
        <v>0</v>
      </c>
      <c r="N71" s="15"/>
      <c r="O71" s="18"/>
      <c r="P71" s="15"/>
      <c r="Q71" s="18"/>
      <c r="R71" s="18"/>
      <c r="S71" s="15">
        <f t="shared" si="11"/>
        <v>21.856000000000002</v>
      </c>
      <c r="T71" s="18">
        <v>30</v>
      </c>
      <c r="U71" s="19">
        <f t="shared" si="12"/>
        <v>11.066983894582723</v>
      </c>
      <c r="V71" s="15">
        <f t="shared" si="13"/>
        <v>9.6943631039531475</v>
      </c>
      <c r="W71" s="15"/>
      <c r="X71" s="15"/>
      <c r="Y71" s="15">
        <f>VLOOKUP(A:A,[1]TDSheet!$A:$Y,25,0)</f>
        <v>36.706400000000002</v>
      </c>
      <c r="Z71" s="15">
        <f>VLOOKUP(A:A,[1]TDSheet!$A:$Z,26,0)</f>
        <v>34.968499999999999</v>
      </c>
      <c r="AA71" s="15">
        <f>VLOOKUP(A:A,[1]TDSheet!$A:$AA,27,0)</f>
        <v>31.764800000000001</v>
      </c>
      <c r="AB71" s="15">
        <f>VLOOKUP(A:A,[3]TDSheet!$A:$D,4,0)</f>
        <v>12.263999999999999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30</v>
      </c>
      <c r="AH71" s="15">
        <f t="shared" si="17"/>
        <v>0</v>
      </c>
      <c r="AI71" s="15">
        <f t="shared" si="18"/>
        <v>0</v>
      </c>
      <c r="AJ71" s="15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790</v>
      </c>
      <c r="D72" s="8">
        <v>2584</v>
      </c>
      <c r="E72" s="8">
        <v>1740</v>
      </c>
      <c r="F72" s="8">
        <v>1598</v>
      </c>
      <c r="G72" s="1">
        <f>VLOOKUP(A:A,[1]TDSheet!$A:$G,7,0)</f>
        <v>0.4</v>
      </c>
      <c r="H72" s="1" t="e">
        <f>VLOOKUP(A:A,[1]TDSheet!$A:$H,8,0)</f>
        <v>#N/A</v>
      </c>
      <c r="I72" s="15">
        <f>VLOOKUP(A:A,[2]TDSheet!$A:$F,6,0)</f>
        <v>1730</v>
      </c>
      <c r="J72" s="15">
        <f t="shared" ref="J72:J107" si="19">E72-I72</f>
        <v>10</v>
      </c>
      <c r="K72" s="15">
        <f>VLOOKUP(A:A,[1]TDSheet!$A:$L,12,0)</f>
        <v>240</v>
      </c>
      <c r="L72" s="15">
        <f>VLOOKUP(A:A,[1]TDSheet!$A:$M,13,0)</f>
        <v>960</v>
      </c>
      <c r="M72" s="15">
        <f>VLOOKUP(A:A,[1]TDSheet!$A:$T,20,0)</f>
        <v>30</v>
      </c>
      <c r="N72" s="15"/>
      <c r="O72" s="18">
        <v>240</v>
      </c>
      <c r="P72" s="15"/>
      <c r="Q72" s="18">
        <v>320</v>
      </c>
      <c r="R72" s="18">
        <v>360</v>
      </c>
      <c r="S72" s="15">
        <f t="shared" ref="S72:S107" si="20">E72/5</f>
        <v>348</v>
      </c>
      <c r="T72" s="18">
        <v>240</v>
      </c>
      <c r="U72" s="19">
        <f t="shared" ref="U72:U107" si="21">(F72+K72+L72+M72+N72+O72+Q72+R72+T72)/S72</f>
        <v>11.459770114942529</v>
      </c>
      <c r="V72" s="15">
        <f t="shared" ref="V72:V107" si="22">F72/S72</f>
        <v>4.5919540229885056</v>
      </c>
      <c r="W72" s="15"/>
      <c r="X72" s="15"/>
      <c r="Y72" s="15">
        <f>VLOOKUP(A:A,[1]TDSheet!$A:$Y,25,0)</f>
        <v>428.4</v>
      </c>
      <c r="Z72" s="15">
        <f>VLOOKUP(A:A,[1]TDSheet!$A:$Z,26,0)</f>
        <v>316</v>
      </c>
      <c r="AA72" s="15">
        <f>VLOOKUP(A:A,[1]TDSheet!$A:$AA,27,0)</f>
        <v>341.4</v>
      </c>
      <c r="AB72" s="15">
        <f>VLOOKUP(A:A,[3]TDSheet!$A:$D,4,0)</f>
        <v>319</v>
      </c>
      <c r="AC72" s="15" t="str">
        <f>VLOOKUP(A:A,[1]TDSheet!$A:$AC,29,0)</f>
        <v>м840</v>
      </c>
      <c r="AD72" s="15" t="e">
        <f>VLOOKUP(A:A,[1]TDSheet!$A:$AD,30,0)</f>
        <v>#N/A</v>
      </c>
      <c r="AE72" s="15">
        <f t="shared" ref="AE72:AE107" si="23">Q72*G72</f>
        <v>128</v>
      </c>
      <c r="AF72" s="15">
        <f t="shared" ref="AF72:AF107" si="24">R72*G72</f>
        <v>144</v>
      </c>
      <c r="AG72" s="15">
        <f t="shared" ref="AG72:AG107" si="25">T72*G72</f>
        <v>96</v>
      </c>
      <c r="AH72" s="15">
        <f t="shared" ref="AH72:AH107" si="26">N72*G72</f>
        <v>0</v>
      </c>
      <c r="AI72" s="15">
        <f t="shared" ref="AI72:AI107" si="27">O72*G72</f>
        <v>96</v>
      </c>
      <c r="AJ72" s="15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2868</v>
      </c>
      <c r="D73" s="8">
        <v>3519</v>
      </c>
      <c r="E73" s="8">
        <v>4089</v>
      </c>
      <c r="F73" s="8">
        <v>2213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4177</v>
      </c>
      <c r="J73" s="15">
        <f t="shared" si="19"/>
        <v>-88</v>
      </c>
      <c r="K73" s="15">
        <f>VLOOKUP(A:A,[1]TDSheet!$A:$L,12,0)</f>
        <v>1000</v>
      </c>
      <c r="L73" s="15">
        <f>VLOOKUP(A:A,[1]TDSheet!$A:$M,13,0)</f>
        <v>2200</v>
      </c>
      <c r="M73" s="15">
        <f>VLOOKUP(A:A,[1]TDSheet!$A:$T,20,0)</f>
        <v>800</v>
      </c>
      <c r="N73" s="15"/>
      <c r="O73" s="18">
        <v>400</v>
      </c>
      <c r="P73" s="15"/>
      <c r="Q73" s="18">
        <v>1000</v>
      </c>
      <c r="R73" s="18">
        <v>1000</v>
      </c>
      <c r="S73" s="15">
        <f t="shared" si="20"/>
        <v>817.8</v>
      </c>
      <c r="T73" s="18">
        <v>700</v>
      </c>
      <c r="U73" s="19">
        <f t="shared" si="21"/>
        <v>11.387869894839815</v>
      </c>
      <c r="V73" s="15">
        <f t="shared" si="22"/>
        <v>2.7060405967229153</v>
      </c>
      <c r="W73" s="15"/>
      <c r="X73" s="15"/>
      <c r="Y73" s="15">
        <f>VLOOKUP(A:A,[1]TDSheet!$A:$Y,25,0)</f>
        <v>954.8</v>
      </c>
      <c r="Z73" s="15">
        <f>VLOOKUP(A:A,[1]TDSheet!$A:$Z,26,0)</f>
        <v>784.25</v>
      </c>
      <c r="AA73" s="15">
        <f>VLOOKUP(A:A,[1]TDSheet!$A:$AA,27,0)</f>
        <v>697.2</v>
      </c>
      <c r="AB73" s="15">
        <f>VLOOKUP(A:A,[3]TDSheet!$A:$D,4,0)</f>
        <v>672</v>
      </c>
      <c r="AC73" s="15" t="str">
        <f>VLOOKUP(A:A,[1]TDSheet!$A:$AC,29,0)</f>
        <v>Витмаг</v>
      </c>
      <c r="AD73" s="15" t="e">
        <f>VLOOKUP(A:A,[1]TDSheet!$A:$AD,30,0)</f>
        <v>#N/A</v>
      </c>
      <c r="AE73" s="15">
        <f t="shared" si="23"/>
        <v>410</v>
      </c>
      <c r="AF73" s="15">
        <f t="shared" si="24"/>
        <v>410</v>
      </c>
      <c r="AG73" s="15">
        <f t="shared" si="25"/>
        <v>287</v>
      </c>
      <c r="AH73" s="15">
        <f t="shared" si="26"/>
        <v>0</v>
      </c>
      <c r="AI73" s="15">
        <f t="shared" si="27"/>
        <v>164</v>
      </c>
      <c r="AJ73" s="15"/>
    </row>
    <row r="74" spans="1:36" s="1" customFormat="1" ht="11.1" customHeight="1" outlineLevel="1" x14ac:dyDescent="0.2">
      <c r="A74" s="7" t="s">
        <v>77</v>
      </c>
      <c r="B74" s="7" t="s">
        <v>9</v>
      </c>
      <c r="C74" s="8">
        <v>125.23699999999999</v>
      </c>
      <c r="D74" s="8">
        <v>170.99100000000001</v>
      </c>
      <c r="E74" s="8">
        <v>120.709</v>
      </c>
      <c r="F74" s="8">
        <v>173.95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117.2</v>
      </c>
      <c r="J74" s="15">
        <f t="shared" si="19"/>
        <v>3.5090000000000003</v>
      </c>
      <c r="K74" s="15">
        <f>VLOOKUP(A:A,[1]TDSheet!$A:$L,12,0)</f>
        <v>30</v>
      </c>
      <c r="L74" s="15">
        <f>VLOOKUP(A:A,[1]TDSheet!$A:$M,13,0)</f>
        <v>60</v>
      </c>
      <c r="M74" s="15">
        <f>VLOOKUP(A:A,[1]TDSheet!$A:$T,20,0)</f>
        <v>0</v>
      </c>
      <c r="N74" s="15"/>
      <c r="O74" s="18"/>
      <c r="P74" s="15"/>
      <c r="Q74" s="18"/>
      <c r="R74" s="18"/>
      <c r="S74" s="15">
        <f t="shared" si="20"/>
        <v>24.1418</v>
      </c>
      <c r="T74" s="18"/>
      <c r="U74" s="19">
        <f t="shared" si="21"/>
        <v>10.933318973730211</v>
      </c>
      <c r="V74" s="15">
        <f t="shared" si="22"/>
        <v>7.2053450861161963</v>
      </c>
      <c r="W74" s="15"/>
      <c r="X74" s="15"/>
      <c r="Y74" s="15">
        <f>VLOOKUP(A:A,[1]TDSheet!$A:$Y,25,0)</f>
        <v>31.852999999999998</v>
      </c>
      <c r="Z74" s="15">
        <f>VLOOKUP(A:A,[1]TDSheet!$A:$Z,26,0)</f>
        <v>35.085749999999997</v>
      </c>
      <c r="AA74" s="15">
        <f>VLOOKUP(A:A,[1]TDSheet!$A:$AA,27,0)</f>
        <v>32.327199999999998</v>
      </c>
      <c r="AB74" s="15">
        <f>VLOOKUP(A:A,[3]TDSheet!$A:$D,4,0)</f>
        <v>14.089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3"/>
        <v>0</v>
      </c>
      <c r="AF74" s="15">
        <f t="shared" si="24"/>
        <v>0</v>
      </c>
      <c r="AG74" s="15">
        <f t="shared" si="25"/>
        <v>0</v>
      </c>
      <c r="AH74" s="15">
        <f t="shared" si="26"/>
        <v>0</v>
      </c>
      <c r="AI74" s="15">
        <f t="shared" si="27"/>
        <v>0</v>
      </c>
      <c r="AJ74" s="15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147</v>
      </c>
      <c r="D75" s="8">
        <v>172</v>
      </c>
      <c r="E75" s="8">
        <v>224</v>
      </c>
      <c r="F75" s="8">
        <v>88</v>
      </c>
      <c r="G75" s="1">
        <f>VLOOKUP(A:A,[1]TDSheet!$A:$G,7,0)</f>
        <v>0.3</v>
      </c>
      <c r="H75" s="1">
        <f>VLOOKUP(A:A,[1]TDSheet!$A:$H,8,0)</f>
        <v>50</v>
      </c>
      <c r="I75" s="15">
        <f>VLOOKUP(A:A,[2]TDSheet!$A:$F,6,0)</f>
        <v>244</v>
      </c>
      <c r="J75" s="15">
        <f t="shared" si="19"/>
        <v>-20</v>
      </c>
      <c r="K75" s="15">
        <f>VLOOKUP(A:A,[1]TDSheet!$A:$L,12,0)</f>
        <v>40</v>
      </c>
      <c r="L75" s="15">
        <f>VLOOKUP(A:A,[1]TDSheet!$A:$M,13,0)</f>
        <v>160</v>
      </c>
      <c r="M75" s="15">
        <f>VLOOKUP(A:A,[1]TDSheet!$A:$T,20,0)</f>
        <v>80</v>
      </c>
      <c r="N75" s="15"/>
      <c r="O75" s="18"/>
      <c r="P75" s="15"/>
      <c r="Q75" s="18">
        <v>40</v>
      </c>
      <c r="R75" s="18">
        <v>40</v>
      </c>
      <c r="S75" s="15">
        <f t="shared" si="20"/>
        <v>44.8</v>
      </c>
      <c r="T75" s="18">
        <v>40</v>
      </c>
      <c r="U75" s="19">
        <f t="shared" si="21"/>
        <v>10.892857142857144</v>
      </c>
      <c r="V75" s="15">
        <f t="shared" si="22"/>
        <v>1.9642857142857144</v>
      </c>
      <c r="W75" s="15"/>
      <c r="X75" s="15"/>
      <c r="Y75" s="15">
        <f>VLOOKUP(A:A,[1]TDSheet!$A:$Y,25,0)</f>
        <v>32.6</v>
      </c>
      <c r="Z75" s="15">
        <f>VLOOKUP(A:A,[1]TDSheet!$A:$Z,26,0)</f>
        <v>38</v>
      </c>
      <c r="AA75" s="15">
        <f>VLOOKUP(A:A,[1]TDSheet!$A:$AA,27,0)</f>
        <v>35.200000000000003</v>
      </c>
      <c r="AB75" s="15">
        <f>VLOOKUP(A:A,[3]TDSheet!$A:$D,4,0)</f>
        <v>12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23"/>
        <v>12</v>
      </c>
      <c r="AF75" s="15">
        <f t="shared" si="24"/>
        <v>12</v>
      </c>
      <c r="AG75" s="15">
        <f t="shared" si="25"/>
        <v>12</v>
      </c>
      <c r="AH75" s="15">
        <f t="shared" si="26"/>
        <v>0</v>
      </c>
      <c r="AI75" s="15">
        <f t="shared" si="27"/>
        <v>0</v>
      </c>
      <c r="AJ75" s="15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736</v>
      </c>
      <c r="D76" s="8">
        <v>497</v>
      </c>
      <c r="E76" s="8">
        <v>813</v>
      </c>
      <c r="F76" s="8">
        <v>400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804</v>
      </c>
      <c r="J76" s="15">
        <f t="shared" si="19"/>
        <v>9</v>
      </c>
      <c r="K76" s="15">
        <f>VLOOKUP(A:A,[1]TDSheet!$A:$L,12,0)</f>
        <v>120</v>
      </c>
      <c r="L76" s="15">
        <f>VLOOKUP(A:A,[1]TDSheet!$A:$M,13,0)</f>
        <v>480</v>
      </c>
      <c r="M76" s="15">
        <f>VLOOKUP(A:A,[1]TDSheet!$A:$T,20,0)</f>
        <v>240</v>
      </c>
      <c r="N76" s="15"/>
      <c r="O76" s="18">
        <v>120</v>
      </c>
      <c r="P76" s="15"/>
      <c r="Q76" s="18">
        <v>240</v>
      </c>
      <c r="R76" s="18">
        <v>240</v>
      </c>
      <c r="S76" s="15">
        <f t="shared" si="20"/>
        <v>162.6</v>
      </c>
      <c r="T76" s="18"/>
      <c r="U76" s="19">
        <f t="shared" si="21"/>
        <v>11.316113161131613</v>
      </c>
      <c r="V76" s="15">
        <f t="shared" si="22"/>
        <v>2.4600246002460024</v>
      </c>
      <c r="W76" s="15"/>
      <c r="X76" s="15"/>
      <c r="Y76" s="15">
        <f>VLOOKUP(A:A,[1]TDSheet!$A:$Y,25,0)</f>
        <v>172.2</v>
      </c>
      <c r="Z76" s="15">
        <f>VLOOKUP(A:A,[1]TDSheet!$A:$Z,26,0)</f>
        <v>178</v>
      </c>
      <c r="AA76" s="15">
        <f>VLOOKUP(A:A,[1]TDSheet!$A:$AA,27,0)</f>
        <v>133.19999999999999</v>
      </c>
      <c r="AB76" s="15">
        <f>VLOOKUP(A:A,[3]TDSheet!$A:$D,4,0)</f>
        <v>124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3"/>
        <v>72</v>
      </c>
      <c r="AF76" s="15">
        <f t="shared" si="24"/>
        <v>72</v>
      </c>
      <c r="AG76" s="15">
        <f t="shared" si="25"/>
        <v>0</v>
      </c>
      <c r="AH76" s="15">
        <f t="shared" si="26"/>
        <v>0</v>
      </c>
      <c r="AI76" s="15">
        <f t="shared" si="27"/>
        <v>36</v>
      </c>
      <c r="AJ76" s="15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865</v>
      </c>
      <c r="D77" s="8">
        <v>1009</v>
      </c>
      <c r="E77" s="8">
        <v>985</v>
      </c>
      <c r="F77" s="8">
        <v>846</v>
      </c>
      <c r="G77" s="1">
        <f>VLOOKUP(A:A,[1]TDSheet!$A:$G,7,0)</f>
        <v>0.14000000000000001</v>
      </c>
      <c r="H77" s="1" t="e">
        <f>VLOOKUP(A:A,[1]TDSheet!$A:$H,8,0)</f>
        <v>#N/A</v>
      </c>
      <c r="I77" s="15">
        <f>VLOOKUP(A:A,[2]TDSheet!$A:$F,6,0)</f>
        <v>1007</v>
      </c>
      <c r="J77" s="15">
        <f t="shared" si="19"/>
        <v>-22</v>
      </c>
      <c r="K77" s="15">
        <f>VLOOKUP(A:A,[1]TDSheet!$A:$L,12,0)</f>
        <v>240</v>
      </c>
      <c r="L77" s="15">
        <f>VLOOKUP(A:A,[1]TDSheet!$A:$M,13,0)</f>
        <v>480</v>
      </c>
      <c r="M77" s="15">
        <f>VLOOKUP(A:A,[1]TDSheet!$A:$T,20,0)</f>
        <v>120</v>
      </c>
      <c r="N77" s="15"/>
      <c r="O77" s="18">
        <v>120</v>
      </c>
      <c r="P77" s="15"/>
      <c r="Q77" s="18">
        <v>80</v>
      </c>
      <c r="R77" s="18">
        <v>240</v>
      </c>
      <c r="S77" s="15">
        <f t="shared" si="20"/>
        <v>197</v>
      </c>
      <c r="T77" s="18">
        <v>120</v>
      </c>
      <c r="U77" s="19">
        <f t="shared" si="21"/>
        <v>11.401015228426395</v>
      </c>
      <c r="V77" s="15">
        <f t="shared" si="22"/>
        <v>4.2944162436548226</v>
      </c>
      <c r="W77" s="15"/>
      <c r="X77" s="15"/>
      <c r="Y77" s="15">
        <f>VLOOKUP(A:A,[1]TDSheet!$A:$Y,25,0)</f>
        <v>288.60000000000002</v>
      </c>
      <c r="Z77" s="15">
        <f>VLOOKUP(A:A,[1]TDSheet!$A:$Z,26,0)</f>
        <v>232.75</v>
      </c>
      <c r="AA77" s="15">
        <f>VLOOKUP(A:A,[1]TDSheet!$A:$AA,27,0)</f>
        <v>202.6</v>
      </c>
      <c r="AB77" s="15">
        <f>VLOOKUP(A:A,[3]TDSheet!$A:$D,4,0)</f>
        <v>145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3"/>
        <v>11.200000000000001</v>
      </c>
      <c r="AF77" s="15">
        <f t="shared" si="24"/>
        <v>33.6</v>
      </c>
      <c r="AG77" s="15">
        <f t="shared" si="25"/>
        <v>16.8</v>
      </c>
      <c r="AH77" s="15">
        <f t="shared" si="26"/>
        <v>0</v>
      </c>
      <c r="AI77" s="15">
        <f t="shared" si="27"/>
        <v>16.8</v>
      </c>
      <c r="AJ77" s="15"/>
    </row>
    <row r="78" spans="1:36" s="1" customFormat="1" ht="11.1" customHeight="1" outlineLevel="1" x14ac:dyDescent="0.2">
      <c r="A78" s="7" t="s">
        <v>81</v>
      </c>
      <c r="B78" s="7" t="s">
        <v>8</v>
      </c>
      <c r="C78" s="8">
        <v>19</v>
      </c>
      <c r="D78" s="8">
        <v>150</v>
      </c>
      <c r="E78" s="8">
        <v>56</v>
      </c>
      <c r="F78" s="8">
        <v>109</v>
      </c>
      <c r="G78" s="1">
        <f>VLOOKUP(A:A,[1]TDSheet!$A:$G,7,0)</f>
        <v>0.09</v>
      </c>
      <c r="H78" s="1">
        <f>VLOOKUP(A:A,[1]TDSheet!$A:$H,8,0)</f>
        <v>60</v>
      </c>
      <c r="I78" s="15">
        <f>VLOOKUP(A:A,[2]TDSheet!$A:$F,6,0)</f>
        <v>60</v>
      </c>
      <c r="J78" s="15">
        <f t="shared" si="19"/>
        <v>-4</v>
      </c>
      <c r="K78" s="15">
        <f>VLOOKUP(A:A,[1]TDSheet!$A:$L,12,0)</f>
        <v>40</v>
      </c>
      <c r="L78" s="15">
        <f>VLOOKUP(A:A,[1]TDSheet!$A:$M,13,0)</f>
        <v>0</v>
      </c>
      <c r="M78" s="15">
        <f>VLOOKUP(A:A,[1]TDSheet!$A:$T,20,0)</f>
        <v>0</v>
      </c>
      <c r="N78" s="15"/>
      <c r="O78" s="18"/>
      <c r="P78" s="15"/>
      <c r="Q78" s="18"/>
      <c r="R78" s="18"/>
      <c r="S78" s="15">
        <f t="shared" si="20"/>
        <v>11.2</v>
      </c>
      <c r="T78" s="18"/>
      <c r="U78" s="19">
        <f t="shared" si="21"/>
        <v>13.303571428571429</v>
      </c>
      <c r="V78" s="15">
        <f t="shared" si="22"/>
        <v>9.7321428571428577</v>
      </c>
      <c r="W78" s="15"/>
      <c r="X78" s="15"/>
      <c r="Y78" s="15">
        <f>VLOOKUP(A:A,[1]TDSheet!$A:$Y,25,0)</f>
        <v>22.6</v>
      </c>
      <c r="Z78" s="15">
        <f>VLOOKUP(A:A,[1]TDSheet!$A:$Z,26,0)</f>
        <v>14.25</v>
      </c>
      <c r="AA78" s="15">
        <f>VLOOKUP(A:A,[1]TDSheet!$A:$AA,27,0)</f>
        <v>18</v>
      </c>
      <c r="AB78" s="15">
        <f>VLOOKUP(A:A,[3]TDSheet!$A:$D,4,0)</f>
        <v>10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23"/>
        <v>0</v>
      </c>
      <c r="AF78" s="15">
        <f t="shared" si="24"/>
        <v>0</v>
      </c>
      <c r="AG78" s="15">
        <f t="shared" si="25"/>
        <v>0</v>
      </c>
      <c r="AH78" s="15">
        <f t="shared" si="26"/>
        <v>0</v>
      </c>
      <c r="AI78" s="15">
        <f t="shared" si="27"/>
        <v>0</v>
      </c>
      <c r="AJ78" s="15"/>
    </row>
    <row r="79" spans="1:36" s="1" customFormat="1" ht="11.1" customHeight="1" outlineLevel="1" x14ac:dyDescent="0.2">
      <c r="A79" s="7" t="s">
        <v>82</v>
      </c>
      <c r="B79" s="7" t="s">
        <v>8</v>
      </c>
      <c r="C79" s="8">
        <v>213</v>
      </c>
      <c r="D79" s="8">
        <v>51</v>
      </c>
      <c r="E79" s="8">
        <v>132</v>
      </c>
      <c r="F79" s="8">
        <v>120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136</v>
      </c>
      <c r="J79" s="15">
        <f t="shared" si="19"/>
        <v>-4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0</v>
      </c>
      <c r="N79" s="15"/>
      <c r="O79" s="18">
        <v>40</v>
      </c>
      <c r="P79" s="15"/>
      <c r="Q79" s="18">
        <v>80</v>
      </c>
      <c r="R79" s="18">
        <v>40</v>
      </c>
      <c r="S79" s="15">
        <f t="shared" si="20"/>
        <v>26.4</v>
      </c>
      <c r="T79" s="18"/>
      <c r="U79" s="19">
        <f t="shared" si="21"/>
        <v>10.606060606060607</v>
      </c>
      <c r="V79" s="15">
        <f t="shared" si="22"/>
        <v>4.5454545454545459</v>
      </c>
      <c r="W79" s="15"/>
      <c r="X79" s="15"/>
      <c r="Y79" s="15">
        <f>VLOOKUP(A:A,[1]TDSheet!$A:$Y,25,0)</f>
        <v>40.6</v>
      </c>
      <c r="Z79" s="15">
        <f>VLOOKUP(A:A,[1]TDSheet!$A:$Z,26,0)</f>
        <v>35.75</v>
      </c>
      <c r="AA79" s="15">
        <f>VLOOKUP(A:A,[1]TDSheet!$A:$AA,27,0)</f>
        <v>18.399999999999999</v>
      </c>
      <c r="AB79" s="15">
        <f>VLOOKUP(A:A,[3]TDSheet!$A:$D,4,0)</f>
        <v>29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23"/>
        <v>7.1999999999999993</v>
      </c>
      <c r="AF79" s="15">
        <f t="shared" si="24"/>
        <v>3.5999999999999996</v>
      </c>
      <c r="AG79" s="15">
        <f t="shared" si="25"/>
        <v>0</v>
      </c>
      <c r="AH79" s="15">
        <f t="shared" si="26"/>
        <v>0</v>
      </c>
      <c r="AI79" s="15">
        <f t="shared" si="27"/>
        <v>3.5999999999999996</v>
      </c>
      <c r="AJ79" s="15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176</v>
      </c>
      <c r="D80" s="8">
        <v>54</v>
      </c>
      <c r="E80" s="8">
        <v>76</v>
      </c>
      <c r="F80" s="8">
        <v>135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91</v>
      </c>
      <c r="J80" s="15">
        <f t="shared" si="19"/>
        <v>-15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0</v>
      </c>
      <c r="N80" s="15"/>
      <c r="O80" s="18"/>
      <c r="P80" s="15"/>
      <c r="Q80" s="18"/>
      <c r="R80" s="18"/>
      <c r="S80" s="15">
        <f t="shared" si="20"/>
        <v>15.2</v>
      </c>
      <c r="T80" s="18">
        <v>40</v>
      </c>
      <c r="U80" s="19">
        <f t="shared" si="21"/>
        <v>11.513157894736842</v>
      </c>
      <c r="V80" s="15">
        <f t="shared" si="22"/>
        <v>8.8815789473684212</v>
      </c>
      <c r="W80" s="15"/>
      <c r="X80" s="15"/>
      <c r="Y80" s="15">
        <f>VLOOKUP(A:A,[1]TDSheet!$A:$Y,25,0)</f>
        <v>29.2</v>
      </c>
      <c r="Z80" s="15">
        <f>VLOOKUP(A:A,[1]TDSheet!$A:$Z,26,0)</f>
        <v>30.5</v>
      </c>
      <c r="AA80" s="15">
        <f>VLOOKUP(A:A,[1]TDSheet!$A:$AA,27,0)</f>
        <v>20.399999999999999</v>
      </c>
      <c r="AB80" s="15">
        <f>VLOOKUP(A:A,[3]TDSheet!$A:$D,4,0)</f>
        <v>12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3"/>
        <v>0</v>
      </c>
      <c r="AF80" s="15">
        <f t="shared" si="24"/>
        <v>0</v>
      </c>
      <c r="AG80" s="15">
        <f t="shared" si="25"/>
        <v>3.5999999999999996</v>
      </c>
      <c r="AH80" s="15">
        <f t="shared" si="26"/>
        <v>0</v>
      </c>
      <c r="AI80" s="15">
        <f t="shared" si="27"/>
        <v>0</v>
      </c>
      <c r="AJ80" s="15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22</v>
      </c>
      <c r="D81" s="8"/>
      <c r="E81" s="8">
        <v>9</v>
      </c>
      <c r="F81" s="8">
        <v>13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11</v>
      </c>
      <c r="J81" s="15">
        <f t="shared" si="19"/>
        <v>-2</v>
      </c>
      <c r="K81" s="15">
        <f>VLOOKUP(A:A,[1]TDSheet!$A:$L,12,0)</f>
        <v>0</v>
      </c>
      <c r="L81" s="15">
        <f>VLOOKUP(A:A,[1]TDSheet!$A:$M,13,0)</f>
        <v>0</v>
      </c>
      <c r="M81" s="15">
        <f>VLOOKUP(A:A,[1]TDSheet!$A:$T,20,0)</f>
        <v>0</v>
      </c>
      <c r="N81" s="15"/>
      <c r="O81" s="18"/>
      <c r="P81" s="15"/>
      <c r="Q81" s="18"/>
      <c r="R81" s="18"/>
      <c r="S81" s="15">
        <f t="shared" si="20"/>
        <v>1.8</v>
      </c>
      <c r="T81" s="18"/>
      <c r="U81" s="19">
        <f t="shared" si="21"/>
        <v>7.2222222222222223</v>
      </c>
      <c r="V81" s="15">
        <f t="shared" si="22"/>
        <v>7.2222222222222223</v>
      </c>
      <c r="W81" s="15"/>
      <c r="X81" s="15"/>
      <c r="Y81" s="15">
        <f>VLOOKUP(A:A,[1]TDSheet!$A:$Y,25,0)</f>
        <v>6.8</v>
      </c>
      <c r="Z81" s="15">
        <f>VLOOKUP(A:A,[1]TDSheet!$A:$Z,26,0)</f>
        <v>4.75</v>
      </c>
      <c r="AA81" s="15">
        <f>VLOOKUP(A:A,[1]TDSheet!$A:$AA,27,0)</f>
        <v>2.6</v>
      </c>
      <c r="AB81" s="15">
        <v>0</v>
      </c>
      <c r="AC81" s="15" t="str">
        <f>VLOOKUP(A:A,[1]TDSheet!$A:$AC,29,0)</f>
        <v>увел</v>
      </c>
      <c r="AD81" s="15" t="str">
        <f>VLOOKUP(A:A,[1]TDSheet!$A:$AD,30,0)</f>
        <v>вывод</v>
      </c>
      <c r="AE81" s="15">
        <f t="shared" si="23"/>
        <v>0</v>
      </c>
      <c r="AF81" s="15">
        <f t="shared" si="24"/>
        <v>0</v>
      </c>
      <c r="AG81" s="15">
        <f t="shared" si="25"/>
        <v>0</v>
      </c>
      <c r="AH81" s="15">
        <f t="shared" si="26"/>
        <v>0</v>
      </c>
      <c r="AI81" s="15">
        <f t="shared" si="27"/>
        <v>0</v>
      </c>
      <c r="AJ81" s="15"/>
    </row>
    <row r="82" spans="1:36" s="1" customFormat="1" ht="11.1" customHeight="1" outlineLevel="1" x14ac:dyDescent="0.2">
      <c r="A82" s="7" t="s">
        <v>85</v>
      </c>
      <c r="B82" s="7" t="s">
        <v>9</v>
      </c>
      <c r="C82" s="8">
        <v>1.6919999999999999</v>
      </c>
      <c r="D82" s="8"/>
      <c r="E82" s="8">
        <v>1.6919999999999999</v>
      </c>
      <c r="F82" s="8"/>
      <c r="G82" s="1">
        <f>VLOOKUP(A:A,[1]TDSheet!$A:$G,7,0)</f>
        <v>0</v>
      </c>
      <c r="H82" s="1">
        <f>VLOOKUP(A:A,[1]TDSheet!$A:$H,8,0)</f>
        <v>45</v>
      </c>
      <c r="I82" s="15">
        <f>VLOOKUP(A:A,[2]TDSheet!$A:$F,6,0)</f>
        <v>4.9000000000000004</v>
      </c>
      <c r="J82" s="15">
        <f t="shared" si="19"/>
        <v>-3.2080000000000002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VLOOKUP(A:A,[1]TDSheet!$A:$T,20,0)</f>
        <v>0</v>
      </c>
      <c r="N82" s="15"/>
      <c r="O82" s="18"/>
      <c r="P82" s="15"/>
      <c r="Q82" s="18"/>
      <c r="R82" s="18"/>
      <c r="S82" s="15">
        <f t="shared" si="20"/>
        <v>0.33839999999999998</v>
      </c>
      <c r="T82" s="18"/>
      <c r="U82" s="19">
        <f t="shared" si="21"/>
        <v>0</v>
      </c>
      <c r="V82" s="15">
        <f t="shared" si="22"/>
        <v>0</v>
      </c>
      <c r="W82" s="15"/>
      <c r="X82" s="15"/>
      <c r="Y82" s="15">
        <f>VLOOKUP(A:A,[1]TDSheet!$A:$Y,25,0)</f>
        <v>2.3533999999999997</v>
      </c>
      <c r="Z82" s="15">
        <f>VLOOKUP(A:A,[1]TDSheet!$A:$Z,26,0)</f>
        <v>0</v>
      </c>
      <c r="AA82" s="15">
        <f>VLOOKUP(A:A,[1]TDSheet!$A:$AA,27,0)</f>
        <v>1.6911999999999998</v>
      </c>
      <c r="AB82" s="15">
        <v>0</v>
      </c>
      <c r="AC82" s="15" t="str">
        <f>VLOOKUP(A:A,[1]TDSheet!$A:$AC,29,0)</f>
        <v>Витал</v>
      </c>
      <c r="AD82" s="15" t="str">
        <f>VLOOKUP(A:A,[1]TDSheet!$A:$AD,30,0)</f>
        <v>Вывод</v>
      </c>
      <c r="AE82" s="15">
        <f t="shared" si="23"/>
        <v>0</v>
      </c>
      <c r="AF82" s="15">
        <f t="shared" si="24"/>
        <v>0</v>
      </c>
      <c r="AG82" s="15">
        <f t="shared" si="25"/>
        <v>0</v>
      </c>
      <c r="AH82" s="15">
        <f t="shared" si="26"/>
        <v>0</v>
      </c>
      <c r="AI82" s="15">
        <f t="shared" si="27"/>
        <v>0</v>
      </c>
      <c r="AJ82" s="15"/>
    </row>
    <row r="83" spans="1:36" s="1" customFormat="1" ht="11.1" customHeight="1" outlineLevel="1" x14ac:dyDescent="0.2">
      <c r="A83" s="24" t="s">
        <v>100</v>
      </c>
      <c r="B83" s="7" t="s">
        <v>8</v>
      </c>
      <c r="C83" s="8">
        <v>61</v>
      </c>
      <c r="D83" s="8"/>
      <c r="E83" s="8">
        <v>7</v>
      </c>
      <c r="F83" s="8">
        <v>54</v>
      </c>
      <c r="G83" s="1">
        <f>VLOOKUP(A:A,[1]TDSheet!$A:$G,7,0)</f>
        <v>0</v>
      </c>
      <c r="H83" s="1">
        <f>VLOOKUP(A:A,[1]TDSheet!$A:$H,8,0)</f>
        <v>120</v>
      </c>
      <c r="I83" s="15">
        <f>VLOOKUP(A:A,[2]TDSheet!$A:$F,6,0)</f>
        <v>7</v>
      </c>
      <c r="J83" s="15">
        <f t="shared" si="19"/>
        <v>0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VLOOKUP(A:A,[1]TDSheet!$A:$T,20,0)</f>
        <v>0</v>
      </c>
      <c r="N83" s="15"/>
      <c r="O83" s="18"/>
      <c r="P83" s="15"/>
      <c r="Q83" s="18"/>
      <c r="R83" s="18"/>
      <c r="S83" s="15">
        <f t="shared" si="20"/>
        <v>1.4</v>
      </c>
      <c r="T83" s="18"/>
      <c r="U83" s="19">
        <f t="shared" si="21"/>
        <v>38.571428571428577</v>
      </c>
      <c r="V83" s="15">
        <f t="shared" si="22"/>
        <v>38.571428571428577</v>
      </c>
      <c r="W83" s="15"/>
      <c r="X83" s="15"/>
      <c r="Y83" s="15">
        <f>VLOOKUP(A:A,[1]TDSheet!$A:$Y,25,0)</f>
        <v>2</v>
      </c>
      <c r="Z83" s="15">
        <f>VLOOKUP(A:A,[1]TDSheet!$A:$Z,26,0)</f>
        <v>1</v>
      </c>
      <c r="AA83" s="15">
        <f>VLOOKUP(A:A,[1]TDSheet!$A:$AA,27,0)</f>
        <v>9.8000000000000007</v>
      </c>
      <c r="AB83" s="15">
        <v>0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23"/>
        <v>0</v>
      </c>
      <c r="AF83" s="15">
        <f t="shared" si="24"/>
        <v>0</v>
      </c>
      <c r="AG83" s="15">
        <f t="shared" si="25"/>
        <v>0</v>
      </c>
      <c r="AH83" s="15">
        <f t="shared" si="26"/>
        <v>0</v>
      </c>
      <c r="AI83" s="15">
        <f t="shared" si="27"/>
        <v>0</v>
      </c>
      <c r="AJ83" s="15"/>
    </row>
    <row r="84" spans="1:36" s="1" customFormat="1" ht="11.1" customHeight="1" outlineLevel="1" x14ac:dyDescent="0.2">
      <c r="A84" s="24" t="s">
        <v>86</v>
      </c>
      <c r="B84" s="7" t="s">
        <v>8</v>
      </c>
      <c r="C84" s="8">
        <v>283</v>
      </c>
      <c r="D84" s="8">
        <v>46</v>
      </c>
      <c r="E84" s="8">
        <v>49</v>
      </c>
      <c r="F84" s="8">
        <v>274</v>
      </c>
      <c r="G84" s="1">
        <f>VLOOKUP(A:A,[1]TDSheet!$A:$G,7,0)</f>
        <v>0.22</v>
      </c>
      <c r="H84" s="1">
        <f>VLOOKUP(A:A,[1]TDSheet!$A:$H,8,0)</f>
        <v>120</v>
      </c>
      <c r="I84" s="15">
        <f>VLOOKUP(A:A,[2]TDSheet!$A:$F,6,0)</f>
        <v>54</v>
      </c>
      <c r="J84" s="15">
        <f t="shared" si="19"/>
        <v>-5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VLOOKUP(A:A,[1]TDSheet!$A:$T,20,0)</f>
        <v>0</v>
      </c>
      <c r="N84" s="15"/>
      <c r="O84" s="18"/>
      <c r="P84" s="15"/>
      <c r="Q84" s="18"/>
      <c r="R84" s="18"/>
      <c r="S84" s="15">
        <f t="shared" si="20"/>
        <v>9.8000000000000007</v>
      </c>
      <c r="T84" s="18"/>
      <c r="U84" s="19">
        <f t="shared" si="21"/>
        <v>27.959183673469386</v>
      </c>
      <c r="V84" s="15">
        <f t="shared" si="22"/>
        <v>27.959183673469386</v>
      </c>
      <c r="W84" s="15"/>
      <c r="X84" s="15"/>
      <c r="Y84" s="15">
        <f>VLOOKUP(A:A,[1]TDSheet!$A:$Y,25,0)</f>
        <v>0</v>
      </c>
      <c r="Z84" s="15">
        <f>VLOOKUP(A:A,[1]TDSheet!$A:$Z,26,0)</f>
        <v>31.25</v>
      </c>
      <c r="AA84" s="15">
        <f>VLOOKUP(A:A,[1]TDSheet!$A:$AA,27,0)</f>
        <v>19.399999999999999</v>
      </c>
      <c r="AB84" s="15">
        <f>VLOOKUP(A:A,[3]TDSheet!$A:$D,4,0)</f>
        <v>10</v>
      </c>
      <c r="AC84" s="23" t="str">
        <f>VLOOKUP(A:A,[1]TDSheet!$A:$AC,29,0)</f>
        <v>увел</v>
      </c>
      <c r="AD84" s="15" t="e">
        <f>VLOOKUP(A:A,[1]TDSheet!$A:$AD,30,0)</f>
        <v>#N/A</v>
      </c>
      <c r="AE84" s="15">
        <f t="shared" si="23"/>
        <v>0</v>
      </c>
      <c r="AF84" s="15">
        <f t="shared" si="24"/>
        <v>0</v>
      </c>
      <c r="AG84" s="15">
        <f t="shared" si="25"/>
        <v>0</v>
      </c>
      <c r="AH84" s="15">
        <f t="shared" si="26"/>
        <v>0</v>
      </c>
      <c r="AI84" s="15">
        <f t="shared" si="27"/>
        <v>0</v>
      </c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43</v>
      </c>
      <c r="D85" s="8">
        <v>36</v>
      </c>
      <c r="E85" s="8">
        <v>45</v>
      </c>
      <c r="F85" s="8">
        <v>29</v>
      </c>
      <c r="G85" s="1">
        <f>VLOOKUP(A:A,[1]TDSheet!$A:$G,7,0)</f>
        <v>0.84</v>
      </c>
      <c r="H85" s="1">
        <f>VLOOKUP(A:A,[1]TDSheet!$A:$H,8,0)</f>
        <v>50</v>
      </c>
      <c r="I85" s="15">
        <f>VLOOKUP(A:A,[2]TDSheet!$A:$F,6,0)</f>
        <v>50</v>
      </c>
      <c r="J85" s="15">
        <f t="shared" si="19"/>
        <v>-5</v>
      </c>
      <c r="K85" s="15">
        <f>VLOOKUP(A:A,[1]TDSheet!$A:$L,12,0)</f>
        <v>0</v>
      </c>
      <c r="L85" s="15">
        <f>VLOOKUP(A:A,[1]TDSheet!$A:$M,13,0)</f>
        <v>30</v>
      </c>
      <c r="M85" s="15">
        <f>VLOOKUP(A:A,[1]TDSheet!$A:$T,20,0)</f>
        <v>30</v>
      </c>
      <c r="N85" s="15"/>
      <c r="O85" s="18"/>
      <c r="P85" s="15"/>
      <c r="Q85" s="18"/>
      <c r="R85" s="18"/>
      <c r="S85" s="15">
        <f t="shared" si="20"/>
        <v>9</v>
      </c>
      <c r="T85" s="18"/>
      <c r="U85" s="19">
        <f t="shared" si="21"/>
        <v>9.8888888888888893</v>
      </c>
      <c r="V85" s="15">
        <f t="shared" si="22"/>
        <v>3.2222222222222223</v>
      </c>
      <c r="W85" s="15"/>
      <c r="X85" s="15"/>
      <c r="Y85" s="15">
        <f>VLOOKUP(A:A,[1]TDSheet!$A:$Y,25,0)</f>
        <v>5.2</v>
      </c>
      <c r="Z85" s="15">
        <f>VLOOKUP(A:A,[1]TDSheet!$A:$Z,26,0)</f>
        <v>10.75</v>
      </c>
      <c r="AA85" s="15">
        <f>VLOOKUP(A:A,[1]TDSheet!$A:$AA,27,0)</f>
        <v>7.4</v>
      </c>
      <c r="AB85" s="15">
        <f>VLOOKUP(A:A,[3]TDSheet!$A:$D,4,0)</f>
        <v>2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23"/>
        <v>0</v>
      </c>
      <c r="AF85" s="15">
        <f t="shared" si="24"/>
        <v>0</v>
      </c>
      <c r="AG85" s="15">
        <f t="shared" si="25"/>
        <v>0</v>
      </c>
      <c r="AH85" s="15">
        <f t="shared" si="26"/>
        <v>0</v>
      </c>
      <c r="AI85" s="15">
        <f t="shared" si="27"/>
        <v>0</v>
      </c>
      <c r="AJ85" s="15"/>
    </row>
    <row r="86" spans="1:36" s="1" customFormat="1" ht="11.1" customHeight="1" outlineLevel="1" x14ac:dyDescent="0.2">
      <c r="A86" s="26" t="s">
        <v>101</v>
      </c>
      <c r="B86" s="7" t="s">
        <v>9</v>
      </c>
      <c r="C86" s="8"/>
      <c r="D86" s="8">
        <v>32.83</v>
      </c>
      <c r="E86" s="8">
        <v>0</v>
      </c>
      <c r="F86" s="8">
        <v>32.83</v>
      </c>
      <c r="G86" s="1">
        <f>VLOOKUP(A:A,[1]TDSheet!$A:$G,7,0)</f>
        <v>1</v>
      </c>
      <c r="H86" s="1" t="e">
        <f>VLOOKUP(A:A,[1]TDSheet!$A:$H,8,0)</f>
        <v>#N/A</v>
      </c>
      <c r="I86" s="16">
        <v>0</v>
      </c>
      <c r="J86" s="15">
        <f t="shared" si="19"/>
        <v>0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0</v>
      </c>
      <c r="N86" s="15"/>
      <c r="O86" s="18"/>
      <c r="P86" s="15"/>
      <c r="Q86" s="18"/>
      <c r="R86" s="18"/>
      <c r="S86" s="15">
        <f t="shared" si="20"/>
        <v>0</v>
      </c>
      <c r="T86" s="18"/>
      <c r="U86" s="19" t="e">
        <f t="shared" si="21"/>
        <v>#DIV/0!</v>
      </c>
      <c r="V86" s="15" t="e">
        <f t="shared" si="22"/>
        <v>#DIV/0!</v>
      </c>
      <c r="W86" s="15"/>
      <c r="X86" s="15"/>
      <c r="Y86" s="15">
        <f>VLOOKUP(A:A,[1]TDSheet!$A:$Y,25,0)</f>
        <v>0</v>
      </c>
      <c r="Z86" s="15">
        <f>VLOOKUP(A:A,[1]TDSheet!$A:$Z,26,0)</f>
        <v>0</v>
      </c>
      <c r="AA86" s="15">
        <f>VLOOKUP(A:A,[1]TDSheet!$A:$AA,27,0)</f>
        <v>0</v>
      </c>
      <c r="AB86" s="15">
        <v>0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3"/>
        <v>0</v>
      </c>
      <c r="AF86" s="15">
        <f t="shared" si="24"/>
        <v>0</v>
      </c>
      <c r="AG86" s="15">
        <f t="shared" si="25"/>
        <v>0</v>
      </c>
      <c r="AH86" s="15">
        <f t="shared" si="26"/>
        <v>0</v>
      </c>
      <c r="AI86" s="15">
        <f t="shared" si="27"/>
        <v>0</v>
      </c>
      <c r="AJ86" s="15"/>
    </row>
    <row r="87" spans="1:36" s="1" customFormat="1" ht="11.1" customHeight="1" outlineLevel="1" x14ac:dyDescent="0.2">
      <c r="A87" s="7" t="s">
        <v>88</v>
      </c>
      <c r="B87" s="7" t="s">
        <v>8</v>
      </c>
      <c r="C87" s="8">
        <v>2274</v>
      </c>
      <c r="D87" s="8">
        <v>2901</v>
      </c>
      <c r="E87" s="8">
        <v>2825</v>
      </c>
      <c r="F87" s="8">
        <v>2282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2863</v>
      </c>
      <c r="J87" s="15">
        <f t="shared" si="19"/>
        <v>-38</v>
      </c>
      <c r="K87" s="15">
        <f>VLOOKUP(A:A,[1]TDSheet!$A:$L,12,0)</f>
        <v>800</v>
      </c>
      <c r="L87" s="15">
        <f>VLOOKUP(A:A,[1]TDSheet!$A:$M,13,0)</f>
        <v>1000</v>
      </c>
      <c r="M87" s="15">
        <f>VLOOKUP(A:A,[1]TDSheet!$A:$T,20,0)</f>
        <v>600</v>
      </c>
      <c r="N87" s="15"/>
      <c r="O87" s="18">
        <v>400</v>
      </c>
      <c r="P87" s="15"/>
      <c r="Q87" s="18">
        <v>400</v>
      </c>
      <c r="R87" s="18">
        <v>600</v>
      </c>
      <c r="S87" s="15">
        <f t="shared" si="20"/>
        <v>565</v>
      </c>
      <c r="T87" s="18">
        <v>600</v>
      </c>
      <c r="U87" s="19">
        <f t="shared" si="21"/>
        <v>11.826548672566371</v>
      </c>
      <c r="V87" s="15">
        <f t="shared" si="22"/>
        <v>4.0389380530973451</v>
      </c>
      <c r="W87" s="15"/>
      <c r="X87" s="15"/>
      <c r="Y87" s="15">
        <f>VLOOKUP(A:A,[1]TDSheet!$A:$Y,25,0)</f>
        <v>803.2</v>
      </c>
      <c r="Z87" s="15">
        <f>VLOOKUP(A:A,[1]TDSheet!$A:$Z,26,0)</f>
        <v>642.25</v>
      </c>
      <c r="AA87" s="15">
        <f>VLOOKUP(A:A,[1]TDSheet!$A:$AA,27,0)</f>
        <v>561</v>
      </c>
      <c r="AB87" s="15">
        <f>VLOOKUP(A:A,[3]TDSheet!$A:$D,4,0)</f>
        <v>412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3"/>
        <v>140</v>
      </c>
      <c r="AF87" s="15">
        <f t="shared" si="24"/>
        <v>210</v>
      </c>
      <c r="AG87" s="15">
        <f t="shared" si="25"/>
        <v>210</v>
      </c>
      <c r="AH87" s="15">
        <f t="shared" si="26"/>
        <v>0</v>
      </c>
      <c r="AI87" s="15">
        <f t="shared" si="27"/>
        <v>140</v>
      </c>
      <c r="AJ87" s="15"/>
    </row>
    <row r="88" spans="1:36" s="1" customFormat="1" ht="11.1" customHeight="1" outlineLevel="1" x14ac:dyDescent="0.2">
      <c r="A88" s="7" t="s">
        <v>89</v>
      </c>
      <c r="B88" s="7" t="s">
        <v>9</v>
      </c>
      <c r="C88" s="8">
        <v>356.34</v>
      </c>
      <c r="D88" s="8">
        <v>668.45699999999999</v>
      </c>
      <c r="E88" s="8">
        <v>491.44299999999998</v>
      </c>
      <c r="F88" s="8">
        <v>499.96100000000001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495.1</v>
      </c>
      <c r="J88" s="15">
        <f t="shared" si="19"/>
        <v>-3.6570000000000391</v>
      </c>
      <c r="K88" s="15">
        <f>VLOOKUP(A:A,[1]TDSheet!$A:$L,12,0)</f>
        <v>120</v>
      </c>
      <c r="L88" s="15">
        <f>VLOOKUP(A:A,[1]TDSheet!$A:$M,13,0)</f>
        <v>250</v>
      </c>
      <c r="M88" s="15">
        <f>VLOOKUP(A:A,[1]TDSheet!$A:$T,20,0)</f>
        <v>0</v>
      </c>
      <c r="N88" s="15"/>
      <c r="O88" s="18">
        <v>100</v>
      </c>
      <c r="P88" s="15"/>
      <c r="Q88" s="18"/>
      <c r="R88" s="18">
        <v>150</v>
      </c>
      <c r="S88" s="15">
        <f t="shared" si="20"/>
        <v>98.288600000000002</v>
      </c>
      <c r="T88" s="18">
        <v>100</v>
      </c>
      <c r="U88" s="19">
        <f t="shared" si="21"/>
        <v>12.41202947239049</v>
      </c>
      <c r="V88" s="15">
        <f t="shared" si="22"/>
        <v>5.0866631532039319</v>
      </c>
      <c r="W88" s="15"/>
      <c r="X88" s="15"/>
      <c r="Y88" s="15">
        <f>VLOOKUP(A:A,[1]TDSheet!$A:$Y,25,0)</f>
        <v>116.94860000000001</v>
      </c>
      <c r="Z88" s="15">
        <f>VLOOKUP(A:A,[1]TDSheet!$A:$Z,26,0)</f>
        <v>111.55</v>
      </c>
      <c r="AA88" s="15">
        <f>VLOOKUP(A:A,[1]TDSheet!$A:$AA,27,0)</f>
        <v>105.68599999999999</v>
      </c>
      <c r="AB88" s="15">
        <f>VLOOKUP(A:A,[3]TDSheet!$A:$D,4,0)</f>
        <v>76.373999999999995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3"/>
        <v>0</v>
      </c>
      <c r="AF88" s="15">
        <f t="shared" si="24"/>
        <v>150</v>
      </c>
      <c r="AG88" s="15">
        <f t="shared" si="25"/>
        <v>100</v>
      </c>
      <c r="AH88" s="15">
        <f t="shared" si="26"/>
        <v>0</v>
      </c>
      <c r="AI88" s="15">
        <f t="shared" si="27"/>
        <v>100</v>
      </c>
      <c r="AJ88" s="15"/>
    </row>
    <row r="89" spans="1:36" s="1" customFormat="1" ht="11.1" customHeight="1" outlineLevel="1" x14ac:dyDescent="0.2">
      <c r="A89" s="7" t="s">
        <v>90</v>
      </c>
      <c r="B89" s="7" t="s">
        <v>8</v>
      </c>
      <c r="C89" s="8">
        <v>2832</v>
      </c>
      <c r="D89" s="8">
        <v>5110</v>
      </c>
      <c r="E89" s="8">
        <v>3893</v>
      </c>
      <c r="F89" s="8">
        <v>3975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3918</v>
      </c>
      <c r="J89" s="15">
        <f t="shared" si="19"/>
        <v>-25</v>
      </c>
      <c r="K89" s="15">
        <f>VLOOKUP(A:A,[1]TDSheet!$A:$L,12,0)</f>
        <v>1000</v>
      </c>
      <c r="L89" s="15">
        <f>VLOOKUP(A:A,[1]TDSheet!$A:$M,13,0)</f>
        <v>1000</v>
      </c>
      <c r="M89" s="15">
        <f>VLOOKUP(A:A,[1]TDSheet!$A:$T,20,0)</f>
        <v>600</v>
      </c>
      <c r="N89" s="15"/>
      <c r="O89" s="18">
        <v>600</v>
      </c>
      <c r="P89" s="15"/>
      <c r="Q89" s="18">
        <v>400</v>
      </c>
      <c r="R89" s="18">
        <v>1000</v>
      </c>
      <c r="S89" s="15">
        <f t="shared" si="20"/>
        <v>778.6</v>
      </c>
      <c r="T89" s="18">
        <v>600</v>
      </c>
      <c r="U89" s="19">
        <f t="shared" si="21"/>
        <v>11.783971230413563</v>
      </c>
      <c r="V89" s="15">
        <f t="shared" si="22"/>
        <v>5.1053172360647316</v>
      </c>
      <c r="W89" s="15"/>
      <c r="X89" s="15"/>
      <c r="Y89" s="15">
        <f>VLOOKUP(A:A,[1]TDSheet!$A:$Y,25,0)</f>
        <v>1055.8</v>
      </c>
      <c r="Z89" s="15">
        <f>VLOOKUP(A:A,[1]TDSheet!$A:$Z,26,0)</f>
        <v>903</v>
      </c>
      <c r="AA89" s="15">
        <f>VLOOKUP(A:A,[1]TDSheet!$A:$AA,27,0)</f>
        <v>862.4</v>
      </c>
      <c r="AB89" s="15">
        <f>VLOOKUP(A:A,[3]TDSheet!$A:$D,4,0)</f>
        <v>532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3"/>
        <v>140</v>
      </c>
      <c r="AF89" s="15">
        <f t="shared" si="24"/>
        <v>350</v>
      </c>
      <c r="AG89" s="15">
        <f t="shared" si="25"/>
        <v>210</v>
      </c>
      <c r="AH89" s="15">
        <f t="shared" si="26"/>
        <v>0</v>
      </c>
      <c r="AI89" s="15">
        <f t="shared" si="27"/>
        <v>210</v>
      </c>
      <c r="AJ89" s="15"/>
    </row>
    <row r="90" spans="1:36" s="1" customFormat="1" ht="11.1" customHeight="1" outlineLevel="1" x14ac:dyDescent="0.2">
      <c r="A90" s="7" t="s">
        <v>91</v>
      </c>
      <c r="B90" s="7" t="s">
        <v>8</v>
      </c>
      <c r="C90" s="8">
        <v>445</v>
      </c>
      <c r="D90" s="8">
        <v>579</v>
      </c>
      <c r="E90" s="8">
        <v>440</v>
      </c>
      <c r="F90" s="8">
        <v>567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455</v>
      </c>
      <c r="J90" s="15">
        <f t="shared" si="19"/>
        <v>-15</v>
      </c>
      <c r="K90" s="15">
        <f>VLOOKUP(A:A,[1]TDSheet!$A:$L,12,0)</f>
        <v>40</v>
      </c>
      <c r="L90" s="15">
        <f>VLOOKUP(A:A,[1]TDSheet!$A:$M,13,0)</f>
        <v>240</v>
      </c>
      <c r="M90" s="15">
        <f>VLOOKUP(A:A,[1]TDSheet!$A:$T,20,0)</f>
        <v>0</v>
      </c>
      <c r="N90" s="15"/>
      <c r="O90" s="18"/>
      <c r="P90" s="15"/>
      <c r="Q90" s="18"/>
      <c r="R90" s="18">
        <v>40</v>
      </c>
      <c r="S90" s="15">
        <f t="shared" si="20"/>
        <v>88</v>
      </c>
      <c r="T90" s="18">
        <v>120</v>
      </c>
      <c r="U90" s="19">
        <f t="shared" si="21"/>
        <v>11.443181818181818</v>
      </c>
      <c r="V90" s="15">
        <f t="shared" si="22"/>
        <v>6.4431818181818183</v>
      </c>
      <c r="W90" s="15"/>
      <c r="X90" s="15"/>
      <c r="Y90" s="15">
        <f>VLOOKUP(A:A,[1]TDSheet!$A:$Y,25,0)</f>
        <v>123.6</v>
      </c>
      <c r="Z90" s="15">
        <f>VLOOKUP(A:A,[1]TDSheet!$A:$Z,26,0)</f>
        <v>113</v>
      </c>
      <c r="AA90" s="15">
        <f>VLOOKUP(A:A,[1]TDSheet!$A:$AA,27,0)</f>
        <v>102.2</v>
      </c>
      <c r="AB90" s="15">
        <f>VLOOKUP(A:A,[3]TDSheet!$A:$D,4,0)</f>
        <v>68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3"/>
        <v>0</v>
      </c>
      <c r="AF90" s="15">
        <f t="shared" si="24"/>
        <v>12</v>
      </c>
      <c r="AG90" s="15">
        <f t="shared" si="25"/>
        <v>36</v>
      </c>
      <c r="AH90" s="15">
        <f t="shared" si="26"/>
        <v>0</v>
      </c>
      <c r="AI90" s="15">
        <f t="shared" si="27"/>
        <v>0</v>
      </c>
      <c r="AJ90" s="15"/>
    </row>
    <row r="91" spans="1:36" s="1" customFormat="1" ht="11.1" customHeight="1" outlineLevel="1" x14ac:dyDescent="0.2">
      <c r="A91" s="24" t="s">
        <v>102</v>
      </c>
      <c r="B91" s="7" t="s">
        <v>8</v>
      </c>
      <c r="C91" s="8">
        <v>239</v>
      </c>
      <c r="D91" s="8">
        <v>4</v>
      </c>
      <c r="E91" s="8">
        <v>48</v>
      </c>
      <c r="F91" s="8">
        <v>193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50</v>
      </c>
      <c r="J91" s="15">
        <f t="shared" si="19"/>
        <v>-2</v>
      </c>
      <c r="K91" s="15">
        <f>VLOOKUP(A:A,[1]TDSheet!$A:$L,12,0)</f>
        <v>40</v>
      </c>
      <c r="L91" s="15">
        <f>VLOOKUP(A:A,[1]TDSheet!$A:$M,13,0)</f>
        <v>0</v>
      </c>
      <c r="M91" s="15">
        <f>VLOOKUP(A:A,[1]TDSheet!$A:$T,20,0)</f>
        <v>0</v>
      </c>
      <c r="N91" s="15"/>
      <c r="O91" s="18"/>
      <c r="P91" s="15"/>
      <c r="Q91" s="18"/>
      <c r="R91" s="18"/>
      <c r="S91" s="15">
        <f t="shared" si="20"/>
        <v>9.6</v>
      </c>
      <c r="T91" s="18"/>
      <c r="U91" s="19">
        <f t="shared" si="21"/>
        <v>24.270833333333336</v>
      </c>
      <c r="V91" s="15">
        <f t="shared" si="22"/>
        <v>20.104166666666668</v>
      </c>
      <c r="W91" s="15"/>
      <c r="X91" s="15"/>
      <c r="Y91" s="15">
        <f>VLOOKUP(A:A,[1]TDSheet!$A:$Y,25,0)</f>
        <v>0</v>
      </c>
      <c r="Z91" s="15">
        <f>VLOOKUP(A:A,[1]TDSheet!$A:$Z,26,0)</f>
        <v>62.25</v>
      </c>
      <c r="AA91" s="15">
        <f>VLOOKUP(A:A,[1]TDSheet!$A:$AA,27,0)</f>
        <v>38.799999999999997</v>
      </c>
      <c r="AB91" s="15">
        <f>VLOOKUP(A:A,[3]TDSheet!$A:$D,4,0)</f>
        <v>16</v>
      </c>
      <c r="AC91" s="15" t="str">
        <f>VLOOKUP(A:A,[1]TDSheet!$A:$AC,29,0)</f>
        <v>увел</v>
      </c>
      <c r="AD91" s="15" t="e">
        <f>VLOOKUP(A:A,[1]TDSheet!$A:$AD,30,0)</f>
        <v>#N/A</v>
      </c>
      <c r="AE91" s="15">
        <f t="shared" si="23"/>
        <v>0</v>
      </c>
      <c r="AF91" s="15">
        <f t="shared" si="24"/>
        <v>0</v>
      </c>
      <c r="AG91" s="15">
        <f t="shared" si="25"/>
        <v>0</v>
      </c>
      <c r="AH91" s="15">
        <f t="shared" si="26"/>
        <v>0</v>
      </c>
      <c r="AI91" s="15">
        <f t="shared" si="27"/>
        <v>0</v>
      </c>
      <c r="AJ91" s="15"/>
    </row>
    <row r="92" spans="1:36" s="1" customFormat="1" ht="11.1" customHeight="1" outlineLevel="1" x14ac:dyDescent="0.2">
      <c r="A92" s="24" t="s">
        <v>103</v>
      </c>
      <c r="B92" s="7" t="s">
        <v>8</v>
      </c>
      <c r="C92" s="8">
        <v>194</v>
      </c>
      <c r="D92" s="8"/>
      <c r="E92" s="8">
        <v>26</v>
      </c>
      <c r="F92" s="8">
        <v>168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26</v>
      </c>
      <c r="J92" s="15">
        <f t="shared" si="19"/>
        <v>0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0</v>
      </c>
      <c r="N92" s="15"/>
      <c r="O92" s="18"/>
      <c r="P92" s="15"/>
      <c r="Q92" s="18"/>
      <c r="R92" s="18"/>
      <c r="S92" s="15">
        <f t="shared" si="20"/>
        <v>5.2</v>
      </c>
      <c r="T92" s="18"/>
      <c r="U92" s="19">
        <f t="shared" si="21"/>
        <v>32.307692307692307</v>
      </c>
      <c r="V92" s="15">
        <f t="shared" si="22"/>
        <v>32.307692307692307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15.6</v>
      </c>
      <c r="AB92" s="15">
        <f>VLOOKUP(A:A,[3]TDSheet!$A:$D,4,0)</f>
        <v>9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>
        <f t="shared" si="27"/>
        <v>0</v>
      </c>
      <c r="AJ92" s="15"/>
    </row>
    <row r="93" spans="1:36" s="1" customFormat="1" ht="11.1" customHeight="1" outlineLevel="1" x14ac:dyDescent="0.2">
      <c r="A93" s="24" t="s">
        <v>104</v>
      </c>
      <c r="B93" s="7" t="s">
        <v>8</v>
      </c>
      <c r="C93" s="8">
        <v>97</v>
      </c>
      <c r="D93" s="8">
        <v>247</v>
      </c>
      <c r="E93" s="8">
        <v>87</v>
      </c>
      <c r="F93" s="8">
        <v>253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91</v>
      </c>
      <c r="J93" s="15">
        <f t="shared" si="19"/>
        <v>-4</v>
      </c>
      <c r="K93" s="15">
        <f>VLOOKUP(A:A,[1]TDSheet!$A:$L,12,0)</f>
        <v>40</v>
      </c>
      <c r="L93" s="15">
        <f>VLOOKUP(A:A,[1]TDSheet!$A:$M,13,0)</f>
        <v>0</v>
      </c>
      <c r="M93" s="15">
        <f>VLOOKUP(A:A,[1]TDSheet!$A:$T,20,0)</f>
        <v>0</v>
      </c>
      <c r="N93" s="15"/>
      <c r="O93" s="18"/>
      <c r="P93" s="15"/>
      <c r="Q93" s="18"/>
      <c r="R93" s="18"/>
      <c r="S93" s="15">
        <f t="shared" si="20"/>
        <v>17.399999999999999</v>
      </c>
      <c r="T93" s="18"/>
      <c r="U93" s="19">
        <f t="shared" si="21"/>
        <v>16.839080459770116</v>
      </c>
      <c r="V93" s="15">
        <f t="shared" si="22"/>
        <v>14.540229885057473</v>
      </c>
      <c r="W93" s="15"/>
      <c r="X93" s="15"/>
      <c r="Y93" s="15">
        <f>VLOOKUP(A:A,[1]TDSheet!$A:$Y,25,0)</f>
        <v>0</v>
      </c>
      <c r="Z93" s="15">
        <f>VLOOKUP(A:A,[1]TDSheet!$A:$Z,26,0)</f>
        <v>68.5</v>
      </c>
      <c r="AA93" s="15">
        <f>VLOOKUP(A:A,[1]TDSheet!$A:$AA,27,0)</f>
        <v>36.6</v>
      </c>
      <c r="AB93" s="15">
        <f>VLOOKUP(A:A,[3]TDSheet!$A:$D,4,0)</f>
        <v>20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23"/>
        <v>0</v>
      </c>
      <c r="AF93" s="15">
        <f t="shared" si="24"/>
        <v>0</v>
      </c>
      <c r="AG93" s="15">
        <f t="shared" si="25"/>
        <v>0</v>
      </c>
      <c r="AH93" s="15">
        <f t="shared" si="26"/>
        <v>0</v>
      </c>
      <c r="AI93" s="15">
        <f t="shared" si="27"/>
        <v>0</v>
      </c>
      <c r="AJ93" s="15"/>
    </row>
    <row r="94" spans="1:36" s="1" customFormat="1" ht="11.1" customHeight="1" outlineLevel="1" x14ac:dyDescent="0.2">
      <c r="A94" s="26" t="s">
        <v>105</v>
      </c>
      <c r="B94" s="7" t="s">
        <v>8</v>
      </c>
      <c r="C94" s="8"/>
      <c r="D94" s="8">
        <v>200</v>
      </c>
      <c r="E94" s="8">
        <v>0</v>
      </c>
      <c r="F94" s="8">
        <v>200</v>
      </c>
      <c r="G94" s="1">
        <f>VLOOKUP(A:A,[1]TDSheet!$A:$G,7,0)</f>
        <v>0.18</v>
      </c>
      <c r="H94" s="1" t="e">
        <f>VLOOKUP(A:A,[1]TDSheet!$A:$H,8,0)</f>
        <v>#N/A</v>
      </c>
      <c r="I94" s="16">
        <v>0</v>
      </c>
      <c r="J94" s="15">
        <f t="shared" si="19"/>
        <v>0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8"/>
      <c r="P94" s="15"/>
      <c r="Q94" s="18"/>
      <c r="R94" s="18"/>
      <c r="S94" s="15">
        <f t="shared" si="20"/>
        <v>0</v>
      </c>
      <c r="T94" s="18"/>
      <c r="U94" s="19" t="e">
        <f t="shared" si="21"/>
        <v>#DIV/0!</v>
      </c>
      <c r="V94" s="15" t="e">
        <f t="shared" si="22"/>
        <v>#DIV/0!</v>
      </c>
      <c r="W94" s="15"/>
      <c r="X94" s="15"/>
      <c r="Y94" s="15">
        <f>VLOOKUP(A:A,[1]TDSheet!$A:$Y,25,0)</f>
        <v>0</v>
      </c>
      <c r="Z94" s="15">
        <f>VLOOKUP(A:A,[1]TDSheet!$A:$Z,26,0)</f>
        <v>0</v>
      </c>
      <c r="AA94" s="15">
        <f>VLOOKUP(A:A,[1]TDSheet!$A:$AA,27,0)</f>
        <v>0</v>
      </c>
      <c r="AB94" s="15">
        <v>0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3"/>
        <v>0</v>
      </c>
      <c r="AF94" s="15">
        <f t="shared" si="24"/>
        <v>0</v>
      </c>
      <c r="AG94" s="15">
        <f t="shared" si="25"/>
        <v>0</v>
      </c>
      <c r="AH94" s="15">
        <f t="shared" si="26"/>
        <v>0</v>
      </c>
      <c r="AI94" s="15">
        <f t="shared" si="27"/>
        <v>0</v>
      </c>
      <c r="AJ94" s="15"/>
    </row>
    <row r="95" spans="1:36" s="1" customFormat="1" ht="11.1" customHeight="1" outlineLevel="1" x14ac:dyDescent="0.2">
      <c r="A95" s="7" t="s">
        <v>92</v>
      </c>
      <c r="B95" s="7" t="s">
        <v>8</v>
      </c>
      <c r="C95" s="8">
        <v>1056</v>
      </c>
      <c r="D95" s="8">
        <v>1827</v>
      </c>
      <c r="E95" s="8">
        <v>1534</v>
      </c>
      <c r="F95" s="8">
        <v>1322</v>
      </c>
      <c r="G95" s="1">
        <f>VLOOKUP(A:A,[1]TDSheet!$A:$G,7,0)</f>
        <v>0.3</v>
      </c>
      <c r="H95" s="1" t="e">
        <f>VLOOKUP(A:A,[1]TDSheet!$A:$H,8,0)</f>
        <v>#N/A</v>
      </c>
      <c r="I95" s="15">
        <f>VLOOKUP(A:A,[2]TDSheet!$A:$F,6,0)</f>
        <v>1554</v>
      </c>
      <c r="J95" s="15">
        <f t="shared" si="19"/>
        <v>-20</v>
      </c>
      <c r="K95" s="15">
        <f>VLOOKUP(A:A,[1]TDSheet!$A:$L,12,0)</f>
        <v>360</v>
      </c>
      <c r="L95" s="15">
        <f>VLOOKUP(A:A,[1]TDSheet!$A:$M,13,0)</f>
        <v>240</v>
      </c>
      <c r="M95" s="15">
        <f>VLOOKUP(A:A,[1]TDSheet!$A:$T,20,0)</f>
        <v>120</v>
      </c>
      <c r="N95" s="15"/>
      <c r="O95" s="18">
        <v>120</v>
      </c>
      <c r="P95" s="15"/>
      <c r="Q95" s="18">
        <v>720</v>
      </c>
      <c r="R95" s="18">
        <v>280</v>
      </c>
      <c r="S95" s="15">
        <f t="shared" si="20"/>
        <v>306.8</v>
      </c>
      <c r="T95" s="18">
        <v>200</v>
      </c>
      <c r="U95" s="19">
        <f t="shared" si="21"/>
        <v>10.958279009126466</v>
      </c>
      <c r="V95" s="15">
        <f t="shared" si="22"/>
        <v>4.3089960886571053</v>
      </c>
      <c r="W95" s="15"/>
      <c r="X95" s="15"/>
      <c r="Y95" s="15">
        <f>VLOOKUP(A:A,[1]TDSheet!$A:$Y,25,0)</f>
        <v>399.4</v>
      </c>
      <c r="Z95" s="15">
        <f>VLOOKUP(A:A,[1]TDSheet!$A:$Z,26,0)</f>
        <v>318.75</v>
      </c>
      <c r="AA95" s="15">
        <f>VLOOKUP(A:A,[1]TDSheet!$A:$AA,27,0)</f>
        <v>317.39999999999998</v>
      </c>
      <c r="AB95" s="15">
        <f>VLOOKUP(A:A,[3]TDSheet!$A:$D,4,0)</f>
        <v>246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3"/>
        <v>216</v>
      </c>
      <c r="AF95" s="15">
        <f t="shared" si="24"/>
        <v>84</v>
      </c>
      <c r="AG95" s="15">
        <f t="shared" si="25"/>
        <v>60</v>
      </c>
      <c r="AH95" s="15">
        <f t="shared" si="26"/>
        <v>0</v>
      </c>
      <c r="AI95" s="15">
        <f t="shared" si="27"/>
        <v>36</v>
      </c>
      <c r="AJ95" s="15"/>
    </row>
    <row r="96" spans="1:36" s="1" customFormat="1" ht="11.1" customHeight="1" outlineLevel="1" x14ac:dyDescent="0.2">
      <c r="A96" s="7" t="s">
        <v>93</v>
      </c>
      <c r="B96" s="7" t="s">
        <v>8</v>
      </c>
      <c r="C96" s="8">
        <v>789</v>
      </c>
      <c r="D96" s="8">
        <v>2384</v>
      </c>
      <c r="E96" s="8">
        <v>1506</v>
      </c>
      <c r="F96" s="8">
        <v>1629</v>
      </c>
      <c r="G96" s="1">
        <f>VLOOKUP(A:A,[1]TDSheet!$A:$G,7,0)</f>
        <v>0.28000000000000003</v>
      </c>
      <c r="H96" s="1" t="e">
        <f>VLOOKUP(A:A,[1]TDSheet!$A:$H,8,0)</f>
        <v>#N/A</v>
      </c>
      <c r="I96" s="15">
        <f>VLOOKUP(A:A,[2]TDSheet!$A:$F,6,0)</f>
        <v>1529</v>
      </c>
      <c r="J96" s="15">
        <f t="shared" si="19"/>
        <v>-23</v>
      </c>
      <c r="K96" s="15">
        <f>VLOOKUP(A:A,[1]TDSheet!$A:$L,12,0)</f>
        <v>400</v>
      </c>
      <c r="L96" s="15">
        <f>VLOOKUP(A:A,[1]TDSheet!$A:$M,13,0)</f>
        <v>400</v>
      </c>
      <c r="M96" s="15">
        <f>VLOOKUP(A:A,[1]TDSheet!$A:$T,20,0)</f>
        <v>200</v>
      </c>
      <c r="N96" s="15"/>
      <c r="O96" s="18">
        <v>200</v>
      </c>
      <c r="P96" s="15"/>
      <c r="Q96" s="18">
        <v>200</v>
      </c>
      <c r="R96" s="18">
        <v>200</v>
      </c>
      <c r="S96" s="15">
        <f t="shared" si="20"/>
        <v>301.2</v>
      </c>
      <c r="T96" s="18">
        <v>200</v>
      </c>
      <c r="U96" s="19">
        <f t="shared" si="21"/>
        <v>11.384462151394423</v>
      </c>
      <c r="V96" s="15">
        <f t="shared" si="22"/>
        <v>5.4083665338645419</v>
      </c>
      <c r="W96" s="15"/>
      <c r="X96" s="15"/>
      <c r="Y96" s="15">
        <f>VLOOKUP(A:A,[1]TDSheet!$A:$Y,25,0)</f>
        <v>388</v>
      </c>
      <c r="Z96" s="15">
        <f>VLOOKUP(A:A,[1]TDSheet!$A:$Z,26,0)</f>
        <v>344.75</v>
      </c>
      <c r="AA96" s="15">
        <f>VLOOKUP(A:A,[1]TDSheet!$A:$AA,27,0)</f>
        <v>337</v>
      </c>
      <c r="AB96" s="15">
        <f>VLOOKUP(A:A,[3]TDSheet!$A:$D,4,0)</f>
        <v>263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23"/>
        <v>56.000000000000007</v>
      </c>
      <c r="AF96" s="15">
        <f t="shared" si="24"/>
        <v>56.000000000000007</v>
      </c>
      <c r="AG96" s="15">
        <f t="shared" si="25"/>
        <v>56.000000000000007</v>
      </c>
      <c r="AH96" s="15">
        <f t="shared" si="26"/>
        <v>0</v>
      </c>
      <c r="AI96" s="15">
        <f t="shared" si="27"/>
        <v>56.000000000000007</v>
      </c>
      <c r="AJ96" s="15"/>
    </row>
    <row r="97" spans="1:36" s="1" customFormat="1" ht="11.1" customHeight="1" outlineLevel="1" x14ac:dyDescent="0.2">
      <c r="A97" s="7" t="s">
        <v>94</v>
      </c>
      <c r="B97" s="7" t="s">
        <v>8</v>
      </c>
      <c r="C97" s="8">
        <v>154</v>
      </c>
      <c r="D97" s="8">
        <v>9</v>
      </c>
      <c r="E97" s="8">
        <v>164</v>
      </c>
      <c r="F97" s="8">
        <v>-2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167</v>
      </c>
      <c r="J97" s="15">
        <f t="shared" si="19"/>
        <v>-3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VLOOKUP(A:A,[1]TDSheet!$A:$T,20,0)</f>
        <v>0</v>
      </c>
      <c r="N97" s="15"/>
      <c r="O97" s="18"/>
      <c r="P97" s="15"/>
      <c r="Q97" s="18"/>
      <c r="R97" s="18"/>
      <c r="S97" s="15">
        <f t="shared" si="20"/>
        <v>32.799999999999997</v>
      </c>
      <c r="T97" s="18"/>
      <c r="U97" s="19">
        <f t="shared" si="21"/>
        <v>-6.0975609756097567E-2</v>
      </c>
      <c r="V97" s="15">
        <f t="shared" si="22"/>
        <v>-6.0975609756097567E-2</v>
      </c>
      <c r="W97" s="15"/>
      <c r="X97" s="15"/>
      <c r="Y97" s="15">
        <f>VLOOKUP(A:A,[1]TDSheet!$A:$Y,25,0)</f>
        <v>4.8</v>
      </c>
      <c r="Z97" s="15">
        <f>VLOOKUP(A:A,[1]TDSheet!$A:$Z,26,0)</f>
        <v>5</v>
      </c>
      <c r="AA97" s="15">
        <f>VLOOKUP(A:A,[1]TDSheet!$A:$AA,27,0)</f>
        <v>38.799999999999997</v>
      </c>
      <c r="AB97" s="15">
        <f>VLOOKUP(A:A,[3]TDSheet!$A:$D,4,0)</f>
        <v>1</v>
      </c>
      <c r="AC97" s="15" t="str">
        <f>VLOOKUP(A:A,[1]TDSheet!$A:$AC,29,0)</f>
        <v>увел</v>
      </c>
      <c r="AD97" s="15" t="e">
        <f>VLOOKUP(A:A,[1]TDSheet!$A:$AD,30,0)</f>
        <v>#N/A</v>
      </c>
      <c r="AE97" s="15">
        <f t="shared" si="23"/>
        <v>0</v>
      </c>
      <c r="AF97" s="15">
        <f t="shared" si="24"/>
        <v>0</v>
      </c>
      <c r="AG97" s="15">
        <f t="shared" si="25"/>
        <v>0</v>
      </c>
      <c r="AH97" s="15">
        <f t="shared" si="26"/>
        <v>0</v>
      </c>
      <c r="AI97" s="15">
        <f t="shared" si="27"/>
        <v>0</v>
      </c>
      <c r="AJ97" s="15"/>
    </row>
    <row r="98" spans="1:36" s="1" customFormat="1" ht="11.1" customHeight="1" outlineLevel="1" x14ac:dyDescent="0.2">
      <c r="A98" s="24" t="s">
        <v>95</v>
      </c>
      <c r="B98" s="7" t="s">
        <v>8</v>
      </c>
      <c r="C98" s="8">
        <v>150</v>
      </c>
      <c r="D98" s="8">
        <v>3</v>
      </c>
      <c r="E98" s="8">
        <v>24</v>
      </c>
      <c r="F98" s="8">
        <v>129</v>
      </c>
      <c r="G98" s="1">
        <f>VLOOKUP(A:A,[1]TDSheet!$A:$G,7,0)</f>
        <v>0.35</v>
      </c>
      <c r="H98" s="1" t="e">
        <f>VLOOKUP(A:A,[1]TDSheet!$A:$H,8,0)</f>
        <v>#N/A</v>
      </c>
      <c r="I98" s="15">
        <f>VLOOKUP(A:A,[2]TDSheet!$A:$F,6,0)</f>
        <v>24</v>
      </c>
      <c r="J98" s="15">
        <f t="shared" si="19"/>
        <v>0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VLOOKUP(A:A,[1]TDSheet!$A:$T,20,0)</f>
        <v>0</v>
      </c>
      <c r="N98" s="15"/>
      <c r="O98" s="18"/>
      <c r="P98" s="15"/>
      <c r="Q98" s="18"/>
      <c r="R98" s="18"/>
      <c r="S98" s="15">
        <f t="shared" si="20"/>
        <v>4.8</v>
      </c>
      <c r="T98" s="18"/>
      <c r="U98" s="19">
        <f t="shared" si="21"/>
        <v>26.875</v>
      </c>
      <c r="V98" s="15">
        <f t="shared" si="22"/>
        <v>26.875</v>
      </c>
      <c r="W98" s="15"/>
      <c r="X98" s="15"/>
      <c r="Y98" s="15">
        <f>VLOOKUP(A:A,[1]TDSheet!$A:$Y,25,0)</f>
        <v>5</v>
      </c>
      <c r="Z98" s="15">
        <f>VLOOKUP(A:A,[1]TDSheet!$A:$Z,26,0)</f>
        <v>18.75</v>
      </c>
      <c r="AA98" s="15">
        <f>VLOOKUP(A:A,[1]TDSheet!$A:$AA,27,0)</f>
        <v>12.6</v>
      </c>
      <c r="AB98" s="15">
        <f>VLOOKUP(A:A,[3]TDSheet!$A:$D,4,0)</f>
        <v>5</v>
      </c>
      <c r="AC98" s="15" t="str">
        <f>VLOOKUP(A:A,[1]TDSheet!$A:$AC,29,0)</f>
        <v>увел</v>
      </c>
      <c r="AD98" s="15" t="e">
        <f>VLOOKUP(A:A,[1]TDSheet!$A:$AD,30,0)</f>
        <v>#N/A</v>
      </c>
      <c r="AE98" s="15">
        <f t="shared" si="23"/>
        <v>0</v>
      </c>
      <c r="AF98" s="15">
        <f t="shared" si="24"/>
        <v>0</v>
      </c>
      <c r="AG98" s="15">
        <f t="shared" si="25"/>
        <v>0</v>
      </c>
      <c r="AH98" s="15">
        <f t="shared" si="26"/>
        <v>0</v>
      </c>
      <c r="AI98" s="15">
        <f t="shared" si="27"/>
        <v>0</v>
      </c>
      <c r="AJ98" s="15"/>
    </row>
    <row r="99" spans="1:36" s="1" customFormat="1" ht="11.1" customHeight="1" outlineLevel="1" x14ac:dyDescent="0.2">
      <c r="A99" s="7" t="s">
        <v>96</v>
      </c>
      <c r="B99" s="7" t="s">
        <v>8</v>
      </c>
      <c r="C99" s="8">
        <v>2875</v>
      </c>
      <c r="D99" s="8">
        <v>3829</v>
      </c>
      <c r="E99" s="8">
        <v>3863</v>
      </c>
      <c r="F99" s="8">
        <v>2767</v>
      </c>
      <c r="G99" s="1">
        <f>VLOOKUP(A:A,[1]TDSheet!$A:$G,7,0)</f>
        <v>0.28000000000000003</v>
      </c>
      <c r="H99" s="1">
        <v>45</v>
      </c>
      <c r="I99" s="15">
        <f>VLOOKUP(A:A,[2]TDSheet!$A:$F,6,0)</f>
        <v>3893</v>
      </c>
      <c r="J99" s="15">
        <f t="shared" si="19"/>
        <v>-30</v>
      </c>
      <c r="K99" s="15">
        <f>VLOOKUP(A:A,[1]TDSheet!$A:$L,12,0)</f>
        <v>1000</v>
      </c>
      <c r="L99" s="15">
        <f>VLOOKUP(A:A,[1]TDSheet!$A:$M,13,0)</f>
        <v>1800</v>
      </c>
      <c r="M99" s="15">
        <f>VLOOKUP(A:A,[1]TDSheet!$A:$T,20,0)</f>
        <v>600</v>
      </c>
      <c r="N99" s="15"/>
      <c r="O99" s="18">
        <v>400</v>
      </c>
      <c r="P99" s="15"/>
      <c r="Q99" s="18">
        <v>1000</v>
      </c>
      <c r="R99" s="18">
        <v>800</v>
      </c>
      <c r="S99" s="15">
        <f t="shared" si="20"/>
        <v>772.6</v>
      </c>
      <c r="T99" s="18">
        <v>400</v>
      </c>
      <c r="U99" s="19">
        <f t="shared" si="21"/>
        <v>11.347398395029769</v>
      </c>
      <c r="V99" s="15">
        <f t="shared" si="22"/>
        <v>3.5814134092674088</v>
      </c>
      <c r="W99" s="15"/>
      <c r="X99" s="15"/>
      <c r="Y99" s="15">
        <f>VLOOKUP(A:A,[1]TDSheet!$A:$Y,25,0)</f>
        <v>843.2</v>
      </c>
      <c r="Z99" s="15">
        <f>VLOOKUP(A:A,[1]TDSheet!$A:$Z,26,0)</f>
        <v>810.75</v>
      </c>
      <c r="AA99" s="15">
        <f>VLOOKUP(A:A,[1]TDSheet!$A:$AA,27,0)</f>
        <v>735.6</v>
      </c>
      <c r="AB99" s="15">
        <f>VLOOKUP(A:A,[3]TDSheet!$A:$D,4,0)</f>
        <v>498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3"/>
        <v>280</v>
      </c>
      <c r="AF99" s="15">
        <f t="shared" si="24"/>
        <v>224.00000000000003</v>
      </c>
      <c r="AG99" s="15">
        <f t="shared" si="25"/>
        <v>112.00000000000001</v>
      </c>
      <c r="AH99" s="15">
        <f t="shared" si="26"/>
        <v>0</v>
      </c>
      <c r="AI99" s="15">
        <f t="shared" si="27"/>
        <v>112.00000000000001</v>
      </c>
      <c r="AJ99" s="15"/>
    </row>
    <row r="100" spans="1:36" s="1" customFormat="1" ht="11.1" customHeight="1" outlineLevel="1" x14ac:dyDescent="0.2">
      <c r="A100" s="7" t="s">
        <v>97</v>
      </c>
      <c r="B100" s="7" t="s">
        <v>8</v>
      </c>
      <c r="C100" s="8">
        <v>533</v>
      </c>
      <c r="D100" s="8">
        <v>776</v>
      </c>
      <c r="E100" s="8">
        <v>879</v>
      </c>
      <c r="F100" s="8">
        <v>419</v>
      </c>
      <c r="G100" s="1">
        <f>VLOOKUP(A:A,[1]TDSheet!$A:$G,7,0)</f>
        <v>0.28000000000000003</v>
      </c>
      <c r="H100" s="1" t="e">
        <f>VLOOKUP(A:A,[1]TDSheet!$A:$H,8,0)</f>
        <v>#N/A</v>
      </c>
      <c r="I100" s="15">
        <f>VLOOKUP(A:A,[2]TDSheet!$A:$F,6,0)</f>
        <v>883</v>
      </c>
      <c r="J100" s="15">
        <f t="shared" si="19"/>
        <v>-4</v>
      </c>
      <c r="K100" s="15">
        <f>VLOOKUP(A:A,[1]TDSheet!$A:$L,12,0)</f>
        <v>160</v>
      </c>
      <c r="L100" s="15">
        <f>VLOOKUP(A:A,[1]TDSheet!$A:$M,13,0)</f>
        <v>320</v>
      </c>
      <c r="M100" s="15">
        <f>VLOOKUP(A:A,[1]TDSheet!$A:$T,20,0)</f>
        <v>80</v>
      </c>
      <c r="N100" s="15"/>
      <c r="O100" s="18">
        <v>120</v>
      </c>
      <c r="P100" s="15"/>
      <c r="Q100" s="18">
        <v>240</v>
      </c>
      <c r="R100" s="18">
        <v>240</v>
      </c>
      <c r="S100" s="15">
        <f t="shared" si="20"/>
        <v>175.8</v>
      </c>
      <c r="T100" s="18">
        <v>240</v>
      </c>
      <c r="U100" s="19">
        <f t="shared" si="21"/>
        <v>10.346985210466439</v>
      </c>
      <c r="V100" s="15">
        <f t="shared" si="22"/>
        <v>2.3833902161547211</v>
      </c>
      <c r="W100" s="15"/>
      <c r="X100" s="15"/>
      <c r="Y100" s="15">
        <f>VLOOKUP(A:A,[1]TDSheet!$A:$Y,25,0)</f>
        <v>177</v>
      </c>
      <c r="Z100" s="15">
        <f>VLOOKUP(A:A,[1]TDSheet!$A:$Z,26,0)</f>
        <v>158</v>
      </c>
      <c r="AA100" s="15">
        <f>VLOOKUP(A:A,[1]TDSheet!$A:$AA,27,0)</f>
        <v>146.4</v>
      </c>
      <c r="AB100" s="15">
        <f>VLOOKUP(A:A,[3]TDSheet!$A:$D,4,0)</f>
        <v>115</v>
      </c>
      <c r="AC100" s="23" t="s">
        <v>137</v>
      </c>
      <c r="AD100" s="15" t="e">
        <f>VLOOKUP(A:A,[1]TDSheet!$A:$AD,30,0)</f>
        <v>#N/A</v>
      </c>
      <c r="AE100" s="15">
        <f t="shared" si="23"/>
        <v>67.2</v>
      </c>
      <c r="AF100" s="15">
        <f t="shared" si="24"/>
        <v>67.2</v>
      </c>
      <c r="AG100" s="15">
        <f t="shared" si="25"/>
        <v>67.2</v>
      </c>
      <c r="AH100" s="15">
        <f t="shared" si="26"/>
        <v>0</v>
      </c>
      <c r="AI100" s="15">
        <f t="shared" si="27"/>
        <v>33.6</v>
      </c>
      <c r="AJ100" s="15"/>
    </row>
    <row r="101" spans="1:36" s="1" customFormat="1" ht="11.1" customHeight="1" outlineLevel="1" x14ac:dyDescent="0.2">
      <c r="A101" s="7" t="s">
        <v>98</v>
      </c>
      <c r="B101" s="7" t="s">
        <v>9</v>
      </c>
      <c r="C101" s="8">
        <v>70.73</v>
      </c>
      <c r="D101" s="8">
        <v>0.72899999999999998</v>
      </c>
      <c r="E101" s="8">
        <v>28.795999999999999</v>
      </c>
      <c r="F101" s="8">
        <v>41.22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29.36</v>
      </c>
      <c r="J101" s="15">
        <f t="shared" si="19"/>
        <v>-0.56400000000000006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VLOOKUP(A:A,[1]TDSheet!$A:$T,20,0)</f>
        <v>0</v>
      </c>
      <c r="N101" s="15"/>
      <c r="O101" s="18"/>
      <c r="P101" s="15"/>
      <c r="Q101" s="18"/>
      <c r="R101" s="18"/>
      <c r="S101" s="15">
        <f t="shared" si="20"/>
        <v>5.7591999999999999</v>
      </c>
      <c r="T101" s="18"/>
      <c r="U101" s="19">
        <f t="shared" si="21"/>
        <v>7.1572440616752324</v>
      </c>
      <c r="V101" s="15">
        <f t="shared" si="22"/>
        <v>7.1572440616752324</v>
      </c>
      <c r="W101" s="15"/>
      <c r="X101" s="15"/>
      <c r="Y101" s="15">
        <f>VLOOKUP(A:A,[1]TDSheet!$A:$Y,25,0)</f>
        <v>3.4182000000000001</v>
      </c>
      <c r="Z101" s="15">
        <f>VLOOKUP(A:A,[1]TDSheet!$A:$Z,26,0)</f>
        <v>8.5207499999999996</v>
      </c>
      <c r="AA101" s="15">
        <f>VLOOKUP(A:A,[1]TDSheet!$A:$AA,27,0)</f>
        <v>8.9441999999999986</v>
      </c>
      <c r="AB101" s="15">
        <f>VLOOKUP(A:A,[3]TDSheet!$A:$D,4,0)</f>
        <v>3.698</v>
      </c>
      <c r="AC101" s="15" t="str">
        <f>VLOOKUP(A:A,[1]TDSheet!$A:$AC,29,0)</f>
        <v>увел</v>
      </c>
      <c r="AD101" s="15" t="e">
        <f>VLOOKUP(A:A,[1]TDSheet!$A:$AD,30,0)</f>
        <v>#N/A</v>
      </c>
      <c r="AE101" s="15">
        <f t="shared" si="23"/>
        <v>0</v>
      </c>
      <c r="AF101" s="15">
        <f t="shared" si="24"/>
        <v>0</v>
      </c>
      <c r="AG101" s="15">
        <f t="shared" si="25"/>
        <v>0</v>
      </c>
      <c r="AH101" s="15">
        <f t="shared" si="26"/>
        <v>0</v>
      </c>
      <c r="AI101" s="15">
        <f t="shared" si="27"/>
        <v>0</v>
      </c>
      <c r="AJ101" s="15"/>
    </row>
    <row r="102" spans="1:36" s="1" customFormat="1" ht="11.1" customHeight="1" outlineLevel="1" x14ac:dyDescent="0.2">
      <c r="A102" s="7" t="s">
        <v>106</v>
      </c>
      <c r="B102" s="7" t="s">
        <v>8</v>
      </c>
      <c r="C102" s="8">
        <v>188</v>
      </c>
      <c r="D102" s="8">
        <v>88</v>
      </c>
      <c r="E102" s="8">
        <v>82</v>
      </c>
      <c r="F102" s="8">
        <v>192</v>
      </c>
      <c r="G102" s="1">
        <f>VLOOKUP(A:A,[1]TDSheet!$A:$G,7,0)</f>
        <v>0.4</v>
      </c>
      <c r="H102" s="1" t="e">
        <f>VLOOKUP(A:A,[1]TDSheet!$A:$H,8,0)</f>
        <v>#N/A</v>
      </c>
      <c r="I102" s="15">
        <f>VLOOKUP(A:A,[2]TDSheet!$A:$F,6,0)</f>
        <v>84</v>
      </c>
      <c r="J102" s="15">
        <f t="shared" si="19"/>
        <v>-2</v>
      </c>
      <c r="K102" s="15">
        <f>VLOOKUP(A:A,[1]TDSheet!$A:$L,12,0)</f>
        <v>0</v>
      </c>
      <c r="L102" s="15">
        <f>VLOOKUP(A:A,[1]TDSheet!$A:$M,13,0)</f>
        <v>40</v>
      </c>
      <c r="M102" s="15">
        <f>VLOOKUP(A:A,[1]TDSheet!$A:$T,20,0)</f>
        <v>0</v>
      </c>
      <c r="N102" s="15"/>
      <c r="O102" s="18"/>
      <c r="P102" s="15"/>
      <c r="Q102" s="18"/>
      <c r="R102" s="18"/>
      <c r="S102" s="15">
        <f t="shared" si="20"/>
        <v>16.399999999999999</v>
      </c>
      <c r="T102" s="18"/>
      <c r="U102" s="19">
        <f t="shared" si="21"/>
        <v>14.146341463414636</v>
      </c>
      <c r="V102" s="15">
        <f t="shared" si="22"/>
        <v>11.707317073170733</v>
      </c>
      <c r="W102" s="15"/>
      <c r="X102" s="15"/>
      <c r="Y102" s="15">
        <f>VLOOKUP(A:A,[1]TDSheet!$A:$Y,25,0)</f>
        <v>62.2</v>
      </c>
      <c r="Z102" s="15">
        <f>VLOOKUP(A:A,[1]TDSheet!$A:$Z,26,0)</f>
        <v>27.25</v>
      </c>
      <c r="AA102" s="15">
        <f>VLOOKUP(A:A,[1]TDSheet!$A:$AA,27,0)</f>
        <v>27</v>
      </c>
      <c r="AB102" s="15">
        <f>VLOOKUP(A:A,[3]TDSheet!$A:$D,4,0)</f>
        <v>18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3"/>
        <v>0</v>
      </c>
      <c r="AF102" s="15">
        <f t="shared" si="24"/>
        <v>0</v>
      </c>
      <c r="AG102" s="15">
        <f t="shared" si="25"/>
        <v>0</v>
      </c>
      <c r="AH102" s="15">
        <f t="shared" si="26"/>
        <v>0</v>
      </c>
      <c r="AI102" s="15">
        <f t="shared" si="27"/>
        <v>0</v>
      </c>
      <c r="AJ102" s="15"/>
    </row>
    <row r="103" spans="1:36" s="1" customFormat="1" ht="11.1" customHeight="1" outlineLevel="1" x14ac:dyDescent="0.2">
      <c r="A103" s="26" t="s">
        <v>107</v>
      </c>
      <c r="B103" s="7" t="s">
        <v>8</v>
      </c>
      <c r="C103" s="8"/>
      <c r="D103" s="8">
        <v>210</v>
      </c>
      <c r="E103" s="8">
        <v>0</v>
      </c>
      <c r="F103" s="8">
        <v>210</v>
      </c>
      <c r="G103" s="1">
        <f>VLOOKUP(A:A,[1]TDSheet!$A:$G,7,0)</f>
        <v>0.3</v>
      </c>
      <c r="H103" s="1" t="e">
        <f>VLOOKUP(A:A,[1]TDSheet!$A:$H,8,0)</f>
        <v>#N/A</v>
      </c>
      <c r="I103" s="16">
        <v>0</v>
      </c>
      <c r="J103" s="15">
        <f t="shared" si="19"/>
        <v>0</v>
      </c>
      <c r="K103" s="15">
        <f>VLOOKUP(A:A,[1]TDSheet!$A:$L,12,0)</f>
        <v>0</v>
      </c>
      <c r="L103" s="15">
        <f>VLOOKUP(A:A,[1]TDSheet!$A:$M,13,0)</f>
        <v>0</v>
      </c>
      <c r="M103" s="15">
        <f>VLOOKUP(A:A,[1]TDSheet!$A:$T,20,0)</f>
        <v>0</v>
      </c>
      <c r="N103" s="15"/>
      <c r="O103" s="18"/>
      <c r="P103" s="15"/>
      <c r="Q103" s="18"/>
      <c r="R103" s="18"/>
      <c r="S103" s="15">
        <f t="shared" si="20"/>
        <v>0</v>
      </c>
      <c r="T103" s="18"/>
      <c r="U103" s="19" t="e">
        <f t="shared" si="21"/>
        <v>#DIV/0!</v>
      </c>
      <c r="V103" s="15" t="e">
        <f t="shared" si="22"/>
        <v>#DIV/0!</v>
      </c>
      <c r="W103" s="15"/>
      <c r="X103" s="15"/>
      <c r="Y103" s="15">
        <f>VLOOKUP(A:A,[1]TDSheet!$A:$Y,25,0)</f>
        <v>0</v>
      </c>
      <c r="Z103" s="15">
        <f>VLOOKUP(A:A,[1]TDSheet!$A:$Z,26,0)</f>
        <v>0</v>
      </c>
      <c r="AA103" s="15">
        <f>VLOOKUP(A:A,[1]TDSheet!$A:$AA,27,0)</f>
        <v>0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23"/>
        <v>0</v>
      </c>
      <c r="AF103" s="15">
        <f t="shared" si="24"/>
        <v>0</v>
      </c>
      <c r="AG103" s="15">
        <f t="shared" si="25"/>
        <v>0</v>
      </c>
      <c r="AH103" s="15">
        <f t="shared" si="26"/>
        <v>0</v>
      </c>
      <c r="AI103" s="15">
        <f t="shared" si="27"/>
        <v>0</v>
      </c>
      <c r="AJ103" s="15"/>
    </row>
    <row r="104" spans="1:36" s="1" customFormat="1" ht="11.1" customHeight="1" outlineLevel="1" x14ac:dyDescent="0.2">
      <c r="A104" s="7" t="s">
        <v>108</v>
      </c>
      <c r="B104" s="7" t="s">
        <v>8</v>
      </c>
      <c r="C104" s="8">
        <v>644</v>
      </c>
      <c r="D104" s="8">
        <v>4</v>
      </c>
      <c r="E104" s="21">
        <v>53</v>
      </c>
      <c r="F104" s="21">
        <v>594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54</v>
      </c>
      <c r="J104" s="15">
        <f t="shared" si="19"/>
        <v>-1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VLOOKUP(A:A,[1]TDSheet!$A:$T,20,0)</f>
        <v>0</v>
      </c>
      <c r="N104" s="15"/>
      <c r="O104" s="18"/>
      <c r="P104" s="15"/>
      <c r="Q104" s="18"/>
      <c r="R104" s="18"/>
      <c r="S104" s="15">
        <f t="shared" si="20"/>
        <v>10.6</v>
      </c>
      <c r="T104" s="18"/>
      <c r="U104" s="19">
        <f t="shared" si="21"/>
        <v>56.037735849056602</v>
      </c>
      <c r="V104" s="15">
        <f t="shared" si="22"/>
        <v>56.037735849056602</v>
      </c>
      <c r="W104" s="15"/>
      <c r="X104" s="15"/>
      <c r="Y104" s="15">
        <f>VLOOKUP(A:A,[1]TDSheet!$A:$Y,25,0)</f>
        <v>14.8</v>
      </c>
      <c r="Z104" s="15">
        <f>VLOOKUP(A:A,[1]TDSheet!$A:$Z,26,0)</f>
        <v>1</v>
      </c>
      <c r="AA104" s="15">
        <f>VLOOKUP(A:A,[1]TDSheet!$A:$AA,27,0)</f>
        <v>10.6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3"/>
        <v>0</v>
      </c>
      <c r="AF104" s="15">
        <f t="shared" si="24"/>
        <v>0</v>
      </c>
      <c r="AG104" s="15">
        <f t="shared" si="25"/>
        <v>0</v>
      </c>
      <c r="AH104" s="15">
        <f t="shared" si="26"/>
        <v>0</v>
      </c>
      <c r="AI104" s="15">
        <f t="shared" si="27"/>
        <v>0</v>
      </c>
      <c r="AJ104" s="15"/>
    </row>
    <row r="105" spans="1:36" s="1" customFormat="1" ht="11.1" customHeight="1" outlineLevel="1" x14ac:dyDescent="0.2">
      <c r="A105" s="7" t="s">
        <v>109</v>
      </c>
      <c r="B105" s="7" t="s">
        <v>9</v>
      </c>
      <c r="C105" s="8">
        <v>61.023000000000003</v>
      </c>
      <c r="D105" s="8">
        <v>2.1150000000000002</v>
      </c>
      <c r="E105" s="21">
        <v>21.064</v>
      </c>
      <c r="F105" s="21">
        <v>42.073999999999998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20</v>
      </c>
      <c r="J105" s="15">
        <f t="shared" si="19"/>
        <v>1.0640000000000001</v>
      </c>
      <c r="K105" s="15">
        <f>VLOOKUP(A:A,[1]TDSheet!$A:$L,12,0)</f>
        <v>0</v>
      </c>
      <c r="L105" s="15">
        <f>VLOOKUP(A:A,[1]TDSheet!$A:$M,13,0)</f>
        <v>0</v>
      </c>
      <c r="M105" s="15">
        <f>VLOOKUP(A:A,[1]TDSheet!$A:$T,20,0)</f>
        <v>0</v>
      </c>
      <c r="N105" s="15"/>
      <c r="O105" s="18"/>
      <c r="P105" s="15"/>
      <c r="Q105" s="18"/>
      <c r="R105" s="18"/>
      <c r="S105" s="15">
        <f t="shared" si="20"/>
        <v>4.2127999999999997</v>
      </c>
      <c r="T105" s="18"/>
      <c r="U105" s="19">
        <f t="shared" si="21"/>
        <v>9.9871819217622484</v>
      </c>
      <c r="V105" s="15">
        <f t="shared" si="22"/>
        <v>9.9871819217622484</v>
      </c>
      <c r="W105" s="15"/>
      <c r="X105" s="15"/>
      <c r="Y105" s="15">
        <f>VLOOKUP(A:A,[1]TDSheet!$A:$Y,25,0)</f>
        <v>2.1059999999999999</v>
      </c>
      <c r="Z105" s="15">
        <f>VLOOKUP(A:A,[1]TDSheet!$A:$Z,26,0)</f>
        <v>2.6360000000000001</v>
      </c>
      <c r="AA105" s="15">
        <f>VLOOKUP(A:A,[1]TDSheet!$A:$AA,27,0)</f>
        <v>5.0606</v>
      </c>
      <c r="AB105" s="15">
        <f>VLOOKUP(A:A,[3]TDSheet!$A:$D,4,0)</f>
        <v>4.2080000000000002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3"/>
        <v>0</v>
      </c>
      <c r="AF105" s="15">
        <f t="shared" si="24"/>
        <v>0</v>
      </c>
      <c r="AG105" s="15">
        <f t="shared" si="25"/>
        <v>0</v>
      </c>
      <c r="AH105" s="15">
        <f t="shared" si="26"/>
        <v>0</v>
      </c>
      <c r="AI105" s="15">
        <f t="shared" si="27"/>
        <v>0</v>
      </c>
      <c r="AJ105" s="15"/>
    </row>
    <row r="106" spans="1:36" s="1" customFormat="1" ht="11.1" customHeight="1" outlineLevel="1" x14ac:dyDescent="0.2">
      <c r="A106" s="7" t="s">
        <v>110</v>
      </c>
      <c r="B106" s="7" t="s">
        <v>9</v>
      </c>
      <c r="C106" s="8">
        <v>485.64600000000002</v>
      </c>
      <c r="D106" s="8"/>
      <c r="E106" s="21">
        <v>405.54500000000002</v>
      </c>
      <c r="F106" s="21">
        <v>80.100999999999999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390.5</v>
      </c>
      <c r="J106" s="15">
        <f t="shared" si="19"/>
        <v>15.045000000000016</v>
      </c>
      <c r="K106" s="15">
        <f>VLOOKUP(A:A,[1]TDSheet!$A:$L,12,0)</f>
        <v>0</v>
      </c>
      <c r="L106" s="15">
        <f>VLOOKUP(A:A,[1]TDSheet!$A:$M,13,0)</f>
        <v>0</v>
      </c>
      <c r="M106" s="15">
        <f>VLOOKUP(A:A,[1]TDSheet!$A:$T,20,0)</f>
        <v>0</v>
      </c>
      <c r="N106" s="15"/>
      <c r="O106" s="18"/>
      <c r="P106" s="15"/>
      <c r="Q106" s="18"/>
      <c r="R106" s="18"/>
      <c r="S106" s="15">
        <f t="shared" si="20"/>
        <v>81.109000000000009</v>
      </c>
      <c r="T106" s="18"/>
      <c r="U106" s="19">
        <f t="shared" si="21"/>
        <v>0.98757227927850166</v>
      </c>
      <c r="V106" s="15">
        <f t="shared" si="22"/>
        <v>0.98757227927850166</v>
      </c>
      <c r="W106" s="15"/>
      <c r="X106" s="15"/>
      <c r="Y106" s="15">
        <f>VLOOKUP(A:A,[1]TDSheet!$A:$Y,25,0)</f>
        <v>53.309000000000005</v>
      </c>
      <c r="Z106" s="15">
        <f>VLOOKUP(A:A,[1]TDSheet!$A:$Z,26,0)</f>
        <v>66.784499999999994</v>
      </c>
      <c r="AA106" s="15">
        <f>VLOOKUP(A:A,[1]TDSheet!$A:$AA,27,0)</f>
        <v>61.361000000000004</v>
      </c>
      <c r="AB106" s="15">
        <f>VLOOKUP(A:A,[3]TDSheet!$A:$D,4,0)</f>
        <v>54.326000000000001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3"/>
        <v>0</v>
      </c>
      <c r="AF106" s="15">
        <f t="shared" si="24"/>
        <v>0</v>
      </c>
      <c r="AG106" s="15">
        <f t="shared" si="25"/>
        <v>0</v>
      </c>
      <c r="AH106" s="15">
        <f t="shared" si="26"/>
        <v>0</v>
      </c>
      <c r="AI106" s="15">
        <f t="shared" si="27"/>
        <v>0</v>
      </c>
      <c r="AJ106" s="15"/>
    </row>
    <row r="107" spans="1:36" s="1" customFormat="1" ht="11.1" customHeight="1" outlineLevel="1" x14ac:dyDescent="0.2">
      <c r="A107" s="7" t="s">
        <v>99</v>
      </c>
      <c r="B107" s="7" t="s">
        <v>8</v>
      </c>
      <c r="C107" s="8">
        <v>709</v>
      </c>
      <c r="D107" s="8">
        <v>24</v>
      </c>
      <c r="E107" s="21">
        <v>207</v>
      </c>
      <c r="F107" s="21">
        <v>520</v>
      </c>
      <c r="G107" s="1">
        <f>VLOOKUP(A:A,[1]TDSheet!$A:$G,7,0)</f>
        <v>0</v>
      </c>
      <c r="H107" s="1">
        <f>VLOOKUP(A:A,[1]TDSheet!$A:$H,8,0)</f>
        <v>0</v>
      </c>
      <c r="I107" s="15">
        <f>VLOOKUP(A:A,[2]TDSheet!$A:$F,6,0)</f>
        <v>213</v>
      </c>
      <c r="J107" s="15">
        <f t="shared" si="19"/>
        <v>-6</v>
      </c>
      <c r="K107" s="15">
        <f>VLOOKUP(A:A,[1]TDSheet!$A:$L,12,0)</f>
        <v>0</v>
      </c>
      <c r="L107" s="15">
        <f>VLOOKUP(A:A,[1]TDSheet!$A:$M,13,0)</f>
        <v>0</v>
      </c>
      <c r="M107" s="15">
        <f>VLOOKUP(A:A,[1]TDSheet!$A:$T,20,0)</f>
        <v>0</v>
      </c>
      <c r="N107" s="15"/>
      <c r="O107" s="18"/>
      <c r="P107" s="15"/>
      <c r="Q107" s="18"/>
      <c r="R107" s="18"/>
      <c r="S107" s="15">
        <f t="shared" si="20"/>
        <v>41.4</v>
      </c>
      <c r="T107" s="18"/>
      <c r="U107" s="19">
        <f t="shared" si="21"/>
        <v>12.560386473429952</v>
      </c>
      <c r="V107" s="15">
        <f t="shared" si="22"/>
        <v>12.560386473429952</v>
      </c>
      <c r="W107" s="15"/>
      <c r="X107" s="15"/>
      <c r="Y107" s="15">
        <f>VLOOKUP(A:A,[1]TDSheet!$A:$Y,25,0)</f>
        <v>69.599999999999994</v>
      </c>
      <c r="Z107" s="15">
        <f>VLOOKUP(A:A,[1]TDSheet!$A:$Z,26,0)</f>
        <v>20</v>
      </c>
      <c r="AA107" s="15">
        <f>VLOOKUP(A:A,[1]TDSheet!$A:$AA,27,0)</f>
        <v>46.6</v>
      </c>
      <c r="AB107" s="15">
        <f>VLOOKUP(A:A,[3]TDSheet!$A:$D,4,0)</f>
        <v>3</v>
      </c>
      <c r="AC107" s="15">
        <f>VLOOKUP(A:A,[1]TDSheet!$A:$AC,29,0)</f>
        <v>0</v>
      </c>
      <c r="AD107" s="15">
        <f>VLOOKUP(A:A,[1]TDSheet!$A:$AD,30,0)</f>
        <v>0</v>
      </c>
      <c r="AE107" s="15">
        <f t="shared" si="23"/>
        <v>0</v>
      </c>
      <c r="AF107" s="15">
        <f t="shared" si="24"/>
        <v>0</v>
      </c>
      <c r="AG107" s="15">
        <f t="shared" si="25"/>
        <v>0</v>
      </c>
      <c r="AH107" s="15">
        <f t="shared" si="26"/>
        <v>0</v>
      </c>
      <c r="AI107" s="15">
        <f t="shared" si="27"/>
        <v>0</v>
      </c>
      <c r="AJ10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2025-06-02T11:21:35Z</dcterms:modified>
</cp:coreProperties>
</file>