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0B9331-3A13-4731-8D51-71C70C543B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заказа'!$B$37:$B$37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заказа'!$X$37:$X$37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заказа'!$Y$37:$Y$37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заказа'!$W$37:$W$37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Z324" i="2"/>
  <c r="X324" i="2"/>
  <c r="BO323" i="2"/>
  <c r="BM323" i="2"/>
  <c r="Z323" i="2"/>
  <c r="Y323" i="2"/>
  <c r="BP323" i="2" s="1"/>
  <c r="X320" i="2"/>
  <c r="X319" i="2"/>
  <c r="BO318" i="2"/>
  <c r="BM318" i="2"/>
  <c r="Z318" i="2"/>
  <c r="Y318" i="2"/>
  <c r="BN318" i="2" s="1"/>
  <c r="BO317" i="2"/>
  <c r="BM317" i="2"/>
  <c r="Z317" i="2"/>
  <c r="Y317" i="2"/>
  <c r="BN317" i="2" s="1"/>
  <c r="BO316" i="2"/>
  <c r="BM316" i="2"/>
  <c r="Z316" i="2"/>
  <c r="Y316" i="2"/>
  <c r="BP316" i="2" s="1"/>
  <c r="BO315" i="2"/>
  <c r="BN315" i="2"/>
  <c r="BM315" i="2"/>
  <c r="Z315" i="2"/>
  <c r="Y315" i="2"/>
  <c r="BP315" i="2" s="1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N310" i="2" s="1"/>
  <c r="BO309" i="2"/>
  <c r="BM309" i="2"/>
  <c r="Z309" i="2"/>
  <c r="Y309" i="2"/>
  <c r="BP309" i="2" s="1"/>
  <c r="BO308" i="2"/>
  <c r="BM308" i="2"/>
  <c r="Z308" i="2"/>
  <c r="Y308" i="2"/>
  <c r="BP308" i="2" s="1"/>
  <c r="P308" i="2"/>
  <c r="BP307" i="2"/>
  <c r="BO307" i="2"/>
  <c r="BN307" i="2"/>
  <c r="BM307" i="2"/>
  <c r="Z307" i="2"/>
  <c r="Y307" i="2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P302" i="2" s="1"/>
  <c r="BP301" i="2"/>
  <c r="BO301" i="2"/>
  <c r="BN301" i="2"/>
  <c r="BM301" i="2"/>
  <c r="Z301" i="2"/>
  <c r="Y301" i="2"/>
  <c r="P301" i="2"/>
  <c r="BO300" i="2"/>
  <c r="BM300" i="2"/>
  <c r="Z300" i="2"/>
  <c r="Y300" i="2"/>
  <c r="BP300" i="2" s="1"/>
  <c r="BO299" i="2"/>
  <c r="BM299" i="2"/>
  <c r="Z299" i="2"/>
  <c r="Y299" i="2"/>
  <c r="Y320" i="2" s="1"/>
  <c r="X297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Z296" i="2" s="1"/>
  <c r="Y293" i="2"/>
  <c r="BN293" i="2" s="1"/>
  <c r="Y291" i="2"/>
  <c r="X291" i="2"/>
  <c r="X290" i="2"/>
  <c r="BO289" i="2"/>
  <c r="BM289" i="2"/>
  <c r="Z289" i="2"/>
  <c r="Y289" i="2"/>
  <c r="BN289" i="2" s="1"/>
  <c r="BO288" i="2"/>
  <c r="BM288" i="2"/>
  <c r="Z288" i="2"/>
  <c r="Z290" i="2" s="1"/>
  <c r="Y288" i="2"/>
  <c r="BP288" i="2" s="1"/>
  <c r="P288" i="2"/>
  <c r="X286" i="2"/>
  <c r="X285" i="2"/>
  <c r="BO284" i="2"/>
  <c r="BM284" i="2"/>
  <c r="Z284" i="2"/>
  <c r="Z285" i="2" s="1"/>
  <c r="Y284" i="2"/>
  <c r="BN284" i="2" s="1"/>
  <c r="P284" i="2"/>
  <c r="X282" i="2"/>
  <c r="X281" i="2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Z281" i="2" s="1"/>
  <c r="Y278" i="2"/>
  <c r="Y281" i="2" s="1"/>
  <c r="X274" i="2"/>
  <c r="X273" i="2"/>
  <c r="BP272" i="2"/>
  <c r="BO272" i="2"/>
  <c r="BN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Y269" i="2" s="1"/>
  <c r="P268" i="2"/>
  <c r="X264" i="2"/>
  <c r="X263" i="2"/>
  <c r="BO262" i="2"/>
  <c r="BM262" i="2"/>
  <c r="Z262" i="2"/>
  <c r="Y262" i="2"/>
  <c r="BP262" i="2" s="1"/>
  <c r="P262" i="2"/>
  <c r="BO261" i="2"/>
  <c r="BM261" i="2"/>
  <c r="Z261" i="2"/>
  <c r="Z263" i="2" s="1"/>
  <c r="Y261" i="2"/>
  <c r="P261" i="2"/>
  <c r="X257" i="2"/>
  <c r="X256" i="2"/>
  <c r="BO255" i="2"/>
  <c r="BM255" i="2"/>
  <c r="Z255" i="2"/>
  <c r="Z256" i="2" s="1"/>
  <c r="Y255" i="2"/>
  <c r="P255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BN242" i="2" s="1"/>
  <c r="P242" i="2"/>
  <c r="BO241" i="2"/>
  <c r="BM241" i="2"/>
  <c r="Z241" i="2"/>
  <c r="Y241" i="2"/>
  <c r="P241" i="2"/>
  <c r="Y239" i="2"/>
  <c r="X239" i="2"/>
  <c r="Y238" i="2"/>
  <c r="X238" i="2"/>
  <c r="BP237" i="2"/>
  <c r="BO237" i="2"/>
  <c r="BN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Z225" i="2"/>
  <c r="Y225" i="2"/>
  <c r="P225" i="2"/>
  <c r="BP224" i="2"/>
  <c r="BO224" i="2"/>
  <c r="BN224" i="2"/>
  <c r="BM224" i="2"/>
  <c r="Z224" i="2"/>
  <c r="Y224" i="2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P216" i="2"/>
  <c r="BO215" i="2"/>
  <c r="BM215" i="2"/>
  <c r="Z215" i="2"/>
  <c r="Y215" i="2"/>
  <c r="P215" i="2"/>
  <c r="BP214" i="2"/>
  <c r="BO214" i="2"/>
  <c r="BN214" i="2"/>
  <c r="BM214" i="2"/>
  <c r="Z214" i="2"/>
  <c r="Z220" i="2" s="1"/>
  <c r="Y214" i="2"/>
  <c r="P214" i="2"/>
  <c r="X211" i="2"/>
  <c r="X210" i="2"/>
  <c r="BO209" i="2"/>
  <c r="BM209" i="2"/>
  <c r="Z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Z207" i="2"/>
  <c r="Y207" i="2"/>
  <c r="BP207" i="2" s="1"/>
  <c r="P207" i="2"/>
  <c r="X204" i="2"/>
  <c r="X203" i="2"/>
  <c r="BO202" i="2"/>
  <c r="BM202" i="2"/>
  <c r="Z202" i="2"/>
  <c r="Y202" i="2"/>
  <c r="BN202" i="2" s="1"/>
  <c r="P202" i="2"/>
  <c r="BO201" i="2"/>
  <c r="BM201" i="2"/>
  <c r="Z201" i="2"/>
  <c r="Y201" i="2"/>
  <c r="P201" i="2"/>
  <c r="BO200" i="2"/>
  <c r="BM200" i="2"/>
  <c r="Z200" i="2"/>
  <c r="Y200" i="2"/>
  <c r="BP200" i="2" s="1"/>
  <c r="P200" i="2"/>
  <c r="BO199" i="2"/>
  <c r="BM199" i="2"/>
  <c r="Z199" i="2"/>
  <c r="Y199" i="2"/>
  <c r="Y203" i="2" s="1"/>
  <c r="P199" i="2"/>
  <c r="X197" i="2"/>
  <c r="Z196" i="2"/>
  <c r="X196" i="2"/>
  <c r="BO195" i="2"/>
  <c r="BM195" i="2"/>
  <c r="Z195" i="2"/>
  <c r="Y195" i="2"/>
  <c r="X191" i="2"/>
  <c r="X190" i="2"/>
  <c r="BO189" i="2"/>
  <c r="BM189" i="2"/>
  <c r="Z189" i="2"/>
  <c r="Z190" i="2" s="1"/>
  <c r="Y189" i="2"/>
  <c r="BN189" i="2" s="1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Z186" i="2" s="1"/>
  <c r="Y183" i="2"/>
  <c r="BN183" i="2" s="1"/>
  <c r="P183" i="2"/>
  <c r="X179" i="2"/>
  <c r="X178" i="2"/>
  <c r="BP177" i="2"/>
  <c r="BO177" i="2"/>
  <c r="BN177" i="2"/>
  <c r="BM177" i="2"/>
  <c r="Z177" i="2"/>
  <c r="Y177" i="2"/>
  <c r="P177" i="2"/>
  <c r="BO176" i="2"/>
  <c r="BM176" i="2"/>
  <c r="Z176" i="2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P171" i="2"/>
  <c r="BO170" i="2"/>
  <c r="BM170" i="2"/>
  <c r="Z170" i="2"/>
  <c r="Y170" i="2"/>
  <c r="BP170" i="2" s="1"/>
  <c r="BO169" i="2"/>
  <c r="BM169" i="2"/>
  <c r="Z169" i="2"/>
  <c r="Z173" i="2" s="1"/>
  <c r="Y169" i="2"/>
  <c r="BP169" i="2" s="1"/>
  <c r="Y166" i="2"/>
  <c r="X166" i="2"/>
  <c r="Y165" i="2"/>
  <c r="X165" i="2"/>
  <c r="BP164" i="2"/>
  <c r="BO164" i="2"/>
  <c r="BN164" i="2"/>
  <c r="BM164" i="2"/>
  <c r="Z164" i="2"/>
  <c r="Z165" i="2" s="1"/>
  <c r="Y164" i="2"/>
  <c r="X160" i="2"/>
  <c r="X159" i="2"/>
  <c r="BO158" i="2"/>
  <c r="BM158" i="2"/>
  <c r="Z158" i="2"/>
  <c r="Z159" i="2" s="1"/>
  <c r="Y158" i="2"/>
  <c r="BP158" i="2" s="1"/>
  <c r="P158" i="2"/>
  <c r="X155" i="2"/>
  <c r="X154" i="2"/>
  <c r="BO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Y150" i="2" s="1"/>
  <c r="P148" i="2"/>
  <c r="X145" i="2"/>
  <c r="X144" i="2"/>
  <c r="BO143" i="2"/>
  <c r="BM143" i="2"/>
  <c r="Z143" i="2"/>
  <c r="Z144" i="2" s="1"/>
  <c r="Y143" i="2"/>
  <c r="P143" i="2"/>
  <c r="X140" i="2"/>
  <c r="X139" i="2"/>
  <c r="BO138" i="2"/>
  <c r="BM138" i="2"/>
  <c r="Z138" i="2"/>
  <c r="Z139" i="2" s="1"/>
  <c r="Y138" i="2"/>
  <c r="BN138" i="2" s="1"/>
  <c r="P138" i="2"/>
  <c r="BO137" i="2"/>
  <c r="BM137" i="2"/>
  <c r="Z137" i="2"/>
  <c r="Y137" i="2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Y131" i="2"/>
  <c r="BN131" i="2" s="1"/>
  <c r="P131" i="2"/>
  <c r="X128" i="2"/>
  <c r="X127" i="2"/>
  <c r="BO126" i="2"/>
  <c r="BM126" i="2"/>
  <c r="Z126" i="2"/>
  <c r="Y126" i="2"/>
  <c r="BP126" i="2" s="1"/>
  <c r="P126" i="2"/>
  <c r="BO125" i="2"/>
  <c r="BM125" i="2"/>
  <c r="Z125" i="2"/>
  <c r="Z127" i="2" s="1"/>
  <c r="Y125" i="2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P120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BN115" i="2" s="1"/>
  <c r="P115" i="2"/>
  <c r="BO114" i="2"/>
  <c r="BM114" i="2"/>
  <c r="Z114" i="2"/>
  <c r="Y114" i="2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Z117" i="2" s="1"/>
  <c r="Y110" i="2"/>
  <c r="BP110" i="2" s="1"/>
  <c r="P110" i="2"/>
  <c r="X107" i="2"/>
  <c r="X106" i="2"/>
  <c r="BO105" i="2"/>
  <c r="BM105" i="2"/>
  <c r="Z105" i="2"/>
  <c r="Y105" i="2"/>
  <c r="Y106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N99" i="2" s="1"/>
  <c r="P99" i="2"/>
  <c r="BP98" i="2"/>
  <c r="BO98" i="2"/>
  <c r="BN98" i="2"/>
  <c r="BM98" i="2"/>
  <c r="Z98" i="2"/>
  <c r="Y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BO95" i="2"/>
  <c r="BM95" i="2"/>
  <c r="Z95" i="2"/>
  <c r="Y95" i="2"/>
  <c r="BN95" i="2" s="1"/>
  <c r="P95" i="2"/>
  <c r="BP94" i="2"/>
  <c r="BO94" i="2"/>
  <c r="BN94" i="2"/>
  <c r="BM94" i="2"/>
  <c r="Z94" i="2"/>
  <c r="Y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Y91" i="2" s="1"/>
  <c r="P88" i="2"/>
  <c r="Y85" i="2"/>
  <c r="X85" i="2"/>
  <c r="Y84" i="2"/>
  <c r="X84" i="2"/>
  <c r="BP83" i="2"/>
  <c r="BO83" i="2"/>
  <c r="BN83" i="2"/>
  <c r="BM83" i="2"/>
  <c r="Z83" i="2"/>
  <c r="Z84" i="2" s="1"/>
  <c r="Y83" i="2"/>
  <c r="P83" i="2"/>
  <c r="X80" i="2"/>
  <c r="X79" i="2"/>
  <c r="BO78" i="2"/>
  <c r="BM78" i="2"/>
  <c r="Z78" i="2"/>
  <c r="Y78" i="2"/>
  <c r="BN78" i="2" s="1"/>
  <c r="P78" i="2"/>
  <c r="BO77" i="2"/>
  <c r="BM77" i="2"/>
  <c r="Z77" i="2"/>
  <c r="Z79" i="2" s="1"/>
  <c r="Y77" i="2"/>
  <c r="BN77" i="2" s="1"/>
  <c r="P77" i="2"/>
  <c r="X74" i="2"/>
  <c r="X73" i="2"/>
  <c r="BO72" i="2"/>
  <c r="BM72" i="2"/>
  <c r="Z72" i="2"/>
  <c r="Y72" i="2"/>
  <c r="BP72" i="2" s="1"/>
  <c r="P72" i="2"/>
  <c r="BO71" i="2"/>
  <c r="BM71" i="2"/>
  <c r="Z71" i="2"/>
  <c r="Y71" i="2"/>
  <c r="BN71" i="2" s="1"/>
  <c r="P71" i="2"/>
  <c r="BO70" i="2"/>
  <c r="BM70" i="2"/>
  <c r="Z70" i="2"/>
  <c r="Z73" i="2" s="1"/>
  <c r="Y70" i="2"/>
  <c r="BP70" i="2" s="1"/>
  <c r="P70" i="2"/>
  <c r="X68" i="2"/>
  <c r="X67" i="2"/>
  <c r="BO66" i="2"/>
  <c r="BM66" i="2"/>
  <c r="Z66" i="2"/>
  <c r="Y66" i="2"/>
  <c r="Y67" i="2" s="1"/>
  <c r="P66" i="2"/>
  <c r="BP65" i="2"/>
  <c r="BO65" i="2"/>
  <c r="BN65" i="2"/>
  <c r="BM65" i="2"/>
  <c r="Z65" i="2"/>
  <c r="Z67" i="2" s="1"/>
  <c r="Y65" i="2"/>
  <c r="P65" i="2"/>
  <c r="X63" i="2"/>
  <c r="X62" i="2"/>
  <c r="BO61" i="2"/>
  <c r="BM61" i="2"/>
  <c r="Z61" i="2"/>
  <c r="Z62" i="2" s="1"/>
  <c r="Y61" i="2"/>
  <c r="P61" i="2"/>
  <c r="Y59" i="2"/>
  <c r="X59" i="2"/>
  <c r="Y58" i="2"/>
  <c r="X58" i="2"/>
  <c r="BP57" i="2"/>
  <c r="BO57" i="2"/>
  <c r="BN57" i="2"/>
  <c r="BM57" i="2"/>
  <c r="Z57" i="2"/>
  <c r="Z58" i="2" s="1"/>
  <c r="Y57" i="2"/>
  <c r="P57" i="2"/>
  <c r="X55" i="2"/>
  <c r="X54" i="2"/>
  <c r="BO53" i="2"/>
  <c r="BM53" i="2"/>
  <c r="Z53" i="2"/>
  <c r="Z54" i="2" s="1"/>
  <c r="Y53" i="2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Z49" i="2" s="1"/>
  <c r="Y42" i="2"/>
  <c r="BP42" i="2" s="1"/>
  <c r="P42" i="2"/>
  <c r="X39" i="2"/>
  <c r="Z38" i="2"/>
  <c r="X38" i="2"/>
  <c r="BO37" i="2"/>
  <c r="BM37" i="2"/>
  <c r="Z37" i="2"/>
  <c r="Y37" i="2"/>
  <c r="P37" i="2"/>
  <c r="BO36" i="2"/>
  <c r="BM36" i="2"/>
  <c r="Z36" i="2"/>
  <c r="Y36" i="2"/>
  <c r="BP36" i="2" s="1"/>
  <c r="P36" i="2"/>
  <c r="BO35" i="2"/>
  <c r="BM35" i="2"/>
  <c r="Z35" i="2"/>
  <c r="Y35" i="2"/>
  <c r="P35" i="2"/>
  <c r="X32" i="2"/>
  <c r="X31" i="2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Z31" i="2" s="1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BP47" i="2" l="1"/>
  <c r="BN47" i="2"/>
  <c r="Y55" i="2"/>
  <c r="Y54" i="2"/>
  <c r="BP53" i="2"/>
  <c r="BN53" i="2"/>
  <c r="Y63" i="2"/>
  <c r="Y62" i="2"/>
  <c r="BP61" i="2"/>
  <c r="BN61" i="2"/>
  <c r="BP77" i="2"/>
  <c r="BP111" i="2"/>
  <c r="BP114" i="2"/>
  <c r="BN114" i="2"/>
  <c r="Y128" i="2"/>
  <c r="Y139" i="2"/>
  <c r="BP137" i="2"/>
  <c r="BN137" i="2"/>
  <c r="Y144" i="2"/>
  <c r="Y145" i="2"/>
  <c r="BP143" i="2"/>
  <c r="BN143" i="2"/>
  <c r="Y154" i="2"/>
  <c r="Y155" i="2"/>
  <c r="BP153" i="2"/>
  <c r="BN153" i="2"/>
  <c r="BP171" i="2"/>
  <c r="BN171" i="2"/>
  <c r="BP176" i="2"/>
  <c r="Y179" i="2"/>
  <c r="Y178" i="2"/>
  <c r="Y186" i="2"/>
  <c r="Y196" i="2"/>
  <c r="BP195" i="2"/>
  <c r="BN195" i="2"/>
  <c r="X330" i="2"/>
  <c r="X328" i="2"/>
  <c r="X326" i="2"/>
  <c r="Y39" i="2"/>
  <c r="Y38" i="2"/>
  <c r="BP37" i="2"/>
  <c r="BN37" i="2"/>
  <c r="Z178" i="2"/>
  <c r="Y197" i="2"/>
  <c r="BP201" i="2"/>
  <c r="BN201" i="2"/>
  <c r="BP215" i="2"/>
  <c r="BN215" i="2"/>
  <c r="BP217" i="2"/>
  <c r="BP218" i="2"/>
  <c r="BP225" i="2"/>
  <c r="BN225" i="2"/>
  <c r="Z228" i="2"/>
  <c r="Y234" i="2"/>
  <c r="Y233" i="2"/>
  <c r="BP232" i="2"/>
  <c r="BN232" i="2"/>
  <c r="Y245" i="2"/>
  <c r="BP241" i="2"/>
  <c r="BN241" i="2"/>
  <c r="BP243" i="2"/>
  <c r="BN255" i="2"/>
  <c r="Y257" i="2"/>
  <c r="Y256" i="2"/>
  <c r="BP255" i="2"/>
  <c r="Y264" i="2"/>
  <c r="Y282" i="2"/>
  <c r="Y296" i="2"/>
  <c r="Y325" i="2"/>
  <c r="Y31" i="2"/>
  <c r="X327" i="2"/>
  <c r="X329" i="2" s="1"/>
  <c r="Z90" i="2"/>
  <c r="Y101" i="2"/>
  <c r="Z100" i="2"/>
  <c r="Z106" i="2"/>
  <c r="Y127" i="2"/>
  <c r="Z133" i="2"/>
  <c r="Y187" i="2"/>
  <c r="Z203" i="2"/>
  <c r="Z210" i="2"/>
  <c r="Y220" i="2"/>
  <c r="Y229" i="2"/>
  <c r="Z244" i="2"/>
  <c r="Z250" i="2"/>
  <c r="Y263" i="2"/>
  <c r="BN262" i="2"/>
  <c r="Y274" i="2"/>
  <c r="BP289" i="2"/>
  <c r="Y290" i="2"/>
  <c r="Y297" i="2"/>
  <c r="Z319" i="2"/>
  <c r="BN304" i="2"/>
  <c r="BN305" i="2"/>
  <c r="BN311" i="2"/>
  <c r="Y324" i="2"/>
  <c r="Z331" i="2"/>
  <c r="BN29" i="2"/>
  <c r="BP66" i="2"/>
  <c r="BN72" i="2"/>
  <c r="BP99" i="2"/>
  <c r="Y107" i="2"/>
  <c r="Y149" i="2"/>
  <c r="Y159" i="2"/>
  <c r="BN170" i="2"/>
  <c r="BP189" i="2"/>
  <c r="Y210" i="2"/>
  <c r="BP216" i="2"/>
  <c r="BP242" i="2"/>
  <c r="BN249" i="2"/>
  <c r="BN261" i="2"/>
  <c r="BN279" i="2"/>
  <c r="BN299" i="2"/>
  <c r="BP310" i="2"/>
  <c r="BP314" i="2"/>
  <c r="BP318" i="2"/>
  <c r="BP115" i="2"/>
  <c r="BN169" i="2"/>
  <c r="BP131" i="2"/>
  <c r="BN158" i="2"/>
  <c r="BN209" i="2"/>
  <c r="BP183" i="2"/>
  <c r="BP199" i="2"/>
  <c r="BP226" i="2"/>
  <c r="BN132" i="2"/>
  <c r="Y204" i="2"/>
  <c r="Y286" i="2"/>
  <c r="BP293" i="2"/>
  <c r="BN303" i="2"/>
  <c r="BN309" i="2"/>
  <c r="BN105" i="2"/>
  <c r="Y49" i="2"/>
  <c r="BN302" i="2"/>
  <c r="BN148" i="2"/>
  <c r="BP202" i="2"/>
  <c r="BP284" i="2"/>
  <c r="BP35" i="2"/>
  <c r="BP88" i="2"/>
  <c r="A10" i="2"/>
  <c r="BP148" i="2"/>
  <c r="Y285" i="2"/>
  <c r="Y79" i="2"/>
  <c r="BP125" i="2"/>
  <c r="Y80" i="2"/>
  <c r="BN89" i="2"/>
  <c r="BN96" i="2"/>
  <c r="Y100" i="2"/>
  <c r="BN113" i="2"/>
  <c r="BN176" i="2"/>
  <c r="Y190" i="2"/>
  <c r="Y221" i="2"/>
  <c r="BP261" i="2"/>
  <c r="Y270" i="2"/>
  <c r="BP299" i="2"/>
  <c r="Y319" i="2"/>
  <c r="Y32" i="2"/>
  <c r="BP28" i="2"/>
  <c r="BP71" i="2"/>
  <c r="BN112" i="2"/>
  <c r="BN219" i="2"/>
  <c r="BN268" i="2"/>
  <c r="H9" i="2"/>
  <c r="BP116" i="2"/>
  <c r="BN227" i="2"/>
  <c r="Y250" i="2"/>
  <c r="BN184" i="2"/>
  <c r="BN200" i="2"/>
  <c r="BN22" i="2"/>
  <c r="Y68" i="2"/>
  <c r="BN110" i="2"/>
  <c r="Y133" i="2"/>
  <c r="Y191" i="2"/>
  <c r="BP317" i="2"/>
  <c r="BN35" i="2"/>
  <c r="J9" i="2"/>
  <c r="BN42" i="2"/>
  <c r="BP78" i="2"/>
  <c r="BN306" i="2"/>
  <c r="Y50" i="2"/>
  <c r="BN66" i="2"/>
  <c r="BP95" i="2"/>
  <c r="F10" i="2"/>
  <c r="BN36" i="2"/>
  <c r="Y117" i="2"/>
  <c r="Y140" i="2"/>
  <c r="Y160" i="2"/>
  <c r="Y211" i="2"/>
  <c r="BN43" i="2"/>
  <c r="Y73" i="2"/>
  <c r="Y90" i="2"/>
  <c r="Y118" i="2"/>
  <c r="BN126" i="2"/>
  <c r="BN207" i="2"/>
  <c r="BN280" i="2"/>
  <c r="BN288" i="2"/>
  <c r="BN294" i="2"/>
  <c r="BN300" i="2"/>
  <c r="BN313" i="2"/>
  <c r="BN278" i="2"/>
  <c r="BN88" i="2"/>
  <c r="BP248" i="2"/>
  <c r="Y174" i="2"/>
  <c r="BP268" i="2"/>
  <c r="BN216" i="2"/>
  <c r="BN125" i="2"/>
  <c r="Y251" i="2"/>
  <c r="BN28" i="2"/>
  <c r="BP45" i="2"/>
  <c r="BP278" i="2"/>
  <c r="BP138" i="2"/>
  <c r="BN46" i="2"/>
  <c r="Y134" i="2"/>
  <c r="Y228" i="2"/>
  <c r="BN323" i="2"/>
  <c r="Y173" i="2"/>
  <c r="BP105" i="2"/>
  <c r="BN199" i="2"/>
  <c r="Y74" i="2"/>
  <c r="Y23" i="2"/>
  <c r="Y244" i="2"/>
  <c r="BN70" i="2"/>
  <c r="BN104" i="2"/>
  <c r="BN308" i="2"/>
  <c r="BN312" i="2"/>
  <c r="BN316" i="2"/>
  <c r="BP22" i="2"/>
  <c r="Y326" i="2" l="1"/>
  <c r="Y330" i="2"/>
  <c r="Y328" i="2"/>
  <c r="Y327" i="2"/>
  <c r="Y329" i="2" l="1"/>
  <c r="C339" i="2" l="1"/>
  <c r="B339" i="2"/>
  <c r="A339" i="2"/>
</calcChain>
</file>

<file path=xl/sharedStrings.xml><?xml version="1.0" encoding="utf-8"?>
<sst xmlns="http://schemas.openxmlformats.org/spreadsheetml/2006/main" count="2130" uniqueCount="506">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</sst>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7" t="s">
        <v>26</v>
      </c>
      <c r="E1" s="337"/>
      <c r="F1" s="337"/>
      <c r="G1" s="14" t="s">
        <v>70</v>
      </c>
      <c r="H1" s="337" t="s">
        <v>47</v>
      </c>
      <c r="I1" s="337"/>
      <c r="J1" s="337"/>
      <c r="K1" s="337"/>
      <c r="L1" s="337"/>
      <c r="M1" s="337"/>
      <c r="N1" s="337"/>
      <c r="O1" s="337"/>
      <c r="P1" s="337"/>
      <c r="Q1" s="337"/>
      <c r="R1" s="338" t="s">
        <v>71</v>
      </c>
      <c r="S1" s="339"/>
      <c r="T1" s="33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0"/>
      <c r="Q3" s="340"/>
      <c r="R3" s="340"/>
      <c r="S3" s="340"/>
      <c r="T3" s="340"/>
      <c r="U3" s="340"/>
      <c r="V3" s="340"/>
      <c r="W3" s="34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M5" s="342"/>
      <c r="N5" s="75"/>
      <c r="P5" s="27" t="s">
        <v>4</v>
      </c>
      <c r="Q5" s="344">
        <v>45809</v>
      </c>
      <c r="R5" s="344"/>
      <c r="T5" s="345" t="s">
        <v>3</v>
      </c>
      <c r="U5" s="346"/>
      <c r="V5" s="347" t="s">
        <v>492</v>
      </c>
      <c r="W5" s="348"/>
      <c r="AB5" s="59"/>
      <c r="AC5" s="59"/>
      <c r="AD5" s="59"/>
      <c r="AE5" s="59"/>
    </row>
    <row r="6" spans="1:32" s="17" customFormat="1" ht="24" customHeight="1" x14ac:dyDescent="0.2">
      <c r="A6" s="341" t="s">
        <v>1</v>
      </c>
      <c r="B6" s="341"/>
      <c r="C6" s="341"/>
      <c r="D6" s="349" t="s">
        <v>79</v>
      </c>
      <c r="E6" s="349"/>
      <c r="F6" s="349"/>
      <c r="G6" s="349"/>
      <c r="H6" s="349"/>
      <c r="I6" s="349"/>
      <c r="J6" s="349"/>
      <c r="K6" s="349"/>
      <c r="L6" s="349"/>
      <c r="M6" s="349"/>
      <c r="N6" s="76"/>
      <c r="P6" s="27" t="s">
        <v>27</v>
      </c>
      <c r="Q6" s="350" t="str">
        <f>IF(Q5=0," ",CHOOSE(WEEKDAY(Q5,2),"Понедельник","Вторник","Среда","Четверг","Пятница","Суббота","Воскресенье"))</f>
        <v>Воскресенье</v>
      </c>
      <c r="R6" s="350"/>
      <c r="T6" s="351" t="s">
        <v>5</v>
      </c>
      <c r="U6" s="352"/>
      <c r="V6" s="353" t="s">
        <v>73</v>
      </c>
      <c r="W6" s="35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77"/>
      <c r="P7" s="29"/>
      <c r="Q7" s="48"/>
      <c r="R7" s="48"/>
      <c r="T7" s="351"/>
      <c r="U7" s="352"/>
      <c r="V7" s="355"/>
      <c r="W7" s="356"/>
      <c r="AB7" s="59"/>
      <c r="AC7" s="59"/>
      <c r="AD7" s="59"/>
      <c r="AE7" s="59"/>
    </row>
    <row r="8" spans="1:32" s="17" customFormat="1" ht="25.5" customHeight="1" x14ac:dyDescent="0.2">
      <c r="A8" s="362" t="s">
        <v>58</v>
      </c>
      <c r="B8" s="362"/>
      <c r="C8" s="362"/>
      <c r="D8" s="363" t="s">
        <v>80</v>
      </c>
      <c r="E8" s="363"/>
      <c r="F8" s="363"/>
      <c r="G8" s="363"/>
      <c r="H8" s="363"/>
      <c r="I8" s="363"/>
      <c r="J8" s="363"/>
      <c r="K8" s="363"/>
      <c r="L8" s="363"/>
      <c r="M8" s="363"/>
      <c r="N8" s="78"/>
      <c r="P8" s="27" t="s">
        <v>11</v>
      </c>
      <c r="Q8" s="364">
        <v>0.41666666666666669</v>
      </c>
      <c r="R8" s="364"/>
      <c r="T8" s="351"/>
      <c r="U8" s="352"/>
      <c r="V8" s="355"/>
      <c r="W8" s="356"/>
      <c r="AB8" s="59"/>
      <c r="AC8" s="59"/>
      <c r="AD8" s="59"/>
      <c r="AE8" s="59"/>
    </row>
    <row r="9" spans="1:32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46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73"/>
      <c r="P9" s="31" t="s">
        <v>15</v>
      </c>
      <c r="Q9" s="369"/>
      <c r="R9" s="369"/>
      <c r="T9" s="351"/>
      <c r="U9" s="352"/>
      <c r="V9" s="357"/>
      <c r="W9" s="35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70" t="str">
        <f>IFERROR(VLOOKUP($D$10,Proxy,2,FALSE),"")</f>
        <v/>
      </c>
      <c r="I10" s="370"/>
      <c r="J10" s="370"/>
      <c r="K10" s="370"/>
      <c r="L10" s="370"/>
      <c r="M10" s="370"/>
      <c r="N10" s="74"/>
      <c r="P10" s="31" t="s">
        <v>32</v>
      </c>
      <c r="Q10" s="371"/>
      <c r="R10" s="371"/>
      <c r="U10" s="29" t="s">
        <v>12</v>
      </c>
      <c r="V10" s="372" t="s">
        <v>74</v>
      </c>
      <c r="W10" s="37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4"/>
      <c r="R11" s="374"/>
      <c r="U11" s="29" t="s">
        <v>28</v>
      </c>
      <c r="V11" s="375" t="s">
        <v>55</v>
      </c>
      <c r="W11" s="37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6" t="s">
        <v>75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79"/>
      <c r="P12" s="27" t="s">
        <v>30</v>
      </c>
      <c r="Q12" s="364"/>
      <c r="R12" s="364"/>
      <c r="S12" s="28"/>
      <c r="T12"/>
      <c r="U12" s="29" t="s">
        <v>46</v>
      </c>
      <c r="V12" s="377"/>
      <c r="W12" s="377"/>
      <c r="X12"/>
      <c r="AB12" s="59"/>
      <c r="AC12" s="59"/>
      <c r="AD12" s="59"/>
      <c r="AE12" s="59"/>
    </row>
    <row r="13" spans="1:32" s="17" customFormat="1" ht="23.25" customHeight="1" x14ac:dyDescent="0.2">
      <c r="A13" s="376" t="s">
        <v>76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79"/>
      <c r="O13" s="31"/>
      <c r="P13" s="31" t="s">
        <v>31</v>
      </c>
      <c r="Q13" s="375"/>
      <c r="R13" s="37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6" t="s">
        <v>77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8" t="s">
        <v>78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80"/>
      <c r="O15"/>
      <c r="P15" s="379" t="s">
        <v>61</v>
      </c>
      <c r="Q15" s="379"/>
      <c r="R15" s="379"/>
      <c r="S15" s="379"/>
      <c r="T15" s="3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0"/>
      <c r="Q16" s="380"/>
      <c r="R16" s="380"/>
      <c r="S16" s="380"/>
      <c r="T16" s="3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3" t="s">
        <v>59</v>
      </c>
      <c r="B17" s="383" t="s">
        <v>49</v>
      </c>
      <c r="C17" s="385" t="s">
        <v>48</v>
      </c>
      <c r="D17" s="387" t="s">
        <v>50</v>
      </c>
      <c r="E17" s="388"/>
      <c r="F17" s="383" t="s">
        <v>21</v>
      </c>
      <c r="G17" s="383" t="s">
        <v>24</v>
      </c>
      <c r="H17" s="383" t="s">
        <v>22</v>
      </c>
      <c r="I17" s="383" t="s">
        <v>23</v>
      </c>
      <c r="J17" s="383" t="s">
        <v>16</v>
      </c>
      <c r="K17" s="383" t="s">
        <v>69</v>
      </c>
      <c r="L17" s="383" t="s">
        <v>67</v>
      </c>
      <c r="M17" s="383" t="s">
        <v>2</v>
      </c>
      <c r="N17" s="383" t="s">
        <v>66</v>
      </c>
      <c r="O17" s="383" t="s">
        <v>25</v>
      </c>
      <c r="P17" s="387" t="s">
        <v>17</v>
      </c>
      <c r="Q17" s="391"/>
      <c r="R17" s="391"/>
      <c r="S17" s="391"/>
      <c r="T17" s="388"/>
      <c r="U17" s="381" t="s">
        <v>56</v>
      </c>
      <c r="V17" s="382"/>
      <c r="W17" s="383" t="s">
        <v>6</v>
      </c>
      <c r="X17" s="383" t="s">
        <v>41</v>
      </c>
      <c r="Y17" s="393" t="s">
        <v>54</v>
      </c>
      <c r="Z17" s="395" t="s">
        <v>18</v>
      </c>
      <c r="AA17" s="397" t="s">
        <v>60</v>
      </c>
      <c r="AB17" s="397" t="s">
        <v>19</v>
      </c>
      <c r="AC17" s="397" t="s">
        <v>68</v>
      </c>
      <c r="AD17" s="399" t="s">
        <v>57</v>
      </c>
      <c r="AE17" s="400"/>
      <c r="AF17" s="401"/>
      <c r="AG17" s="85"/>
      <c r="BD17" s="84" t="s">
        <v>64</v>
      </c>
    </row>
    <row r="18" spans="1:68" ht="14.25" customHeight="1" x14ac:dyDescent="0.2">
      <c r="A18" s="384"/>
      <c r="B18" s="384"/>
      <c r="C18" s="386"/>
      <c r="D18" s="389"/>
      <c r="E18" s="390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9"/>
      <c r="Q18" s="392"/>
      <c r="R18" s="392"/>
      <c r="S18" s="392"/>
      <c r="T18" s="390"/>
      <c r="U18" s="86" t="s">
        <v>44</v>
      </c>
      <c r="V18" s="86" t="s">
        <v>43</v>
      </c>
      <c r="W18" s="384"/>
      <c r="X18" s="384"/>
      <c r="Y18" s="394"/>
      <c r="Z18" s="396"/>
      <c r="AA18" s="398"/>
      <c r="AB18" s="398"/>
      <c r="AC18" s="398"/>
      <c r="AD18" s="402"/>
      <c r="AE18" s="403"/>
      <c r="AF18" s="404"/>
      <c r="AG18" s="85"/>
      <c r="BD18" s="84"/>
    </row>
    <row r="19" spans="1:68" ht="27.75" customHeight="1" x14ac:dyDescent="0.2">
      <c r="A19" s="405" t="s">
        <v>81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54"/>
      <c r="AB19" s="54"/>
      <c r="AC19" s="54"/>
    </row>
    <row r="20" spans="1:68" ht="16.5" customHeight="1" x14ac:dyDescent="0.25">
      <c r="A20" s="406" t="s">
        <v>81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65"/>
      <c r="AB20" s="65"/>
      <c r="AC20" s="82"/>
    </row>
    <row r="21" spans="1:68" ht="14.25" customHeight="1" x14ac:dyDescent="0.25">
      <c r="A21" s="407" t="s">
        <v>82</v>
      </c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8">
        <v>4607111035752</v>
      </c>
      <c r="E22" s="40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0"/>
      <c r="R22" s="410"/>
      <c r="S22" s="410"/>
      <c r="T22" s="41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5"/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6"/>
      <c r="P23" s="412" t="s">
        <v>40</v>
      </c>
      <c r="Q23" s="413"/>
      <c r="R23" s="413"/>
      <c r="S23" s="413"/>
      <c r="T23" s="413"/>
      <c r="U23" s="413"/>
      <c r="V23" s="4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6"/>
      <c r="P24" s="412" t="s">
        <v>40</v>
      </c>
      <c r="Q24" s="413"/>
      <c r="R24" s="413"/>
      <c r="S24" s="413"/>
      <c r="T24" s="413"/>
      <c r="U24" s="413"/>
      <c r="V24" s="4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5" t="s">
        <v>45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54"/>
      <c r="AB25" s="54"/>
      <c r="AC25" s="54"/>
    </row>
    <row r="26" spans="1:68" ht="16.5" customHeight="1" x14ac:dyDescent="0.25">
      <c r="A26" s="406" t="s">
        <v>90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65"/>
      <c r="AB26" s="65"/>
      <c r="AC26" s="82"/>
    </row>
    <row r="27" spans="1:68" ht="14.25" customHeight="1" x14ac:dyDescent="0.25">
      <c r="A27" s="407" t="s">
        <v>91</v>
      </c>
      <c r="B27" s="407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8">
        <v>4607111036520</v>
      </c>
      <c r="E28" s="40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0"/>
      <c r="R28" s="410"/>
      <c r="S28" s="410"/>
      <c r="T28" s="41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08">
        <v>4607111036537</v>
      </c>
      <c r="E29" s="40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0"/>
      <c r="R29" s="410"/>
      <c r="S29" s="410"/>
      <c r="T29" s="41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08">
        <v>4607111036605</v>
      </c>
      <c r="E30" s="40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0"/>
      <c r="R30" s="410"/>
      <c r="S30" s="410"/>
      <c r="T30" s="41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5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6"/>
      <c r="P31" s="412" t="s">
        <v>40</v>
      </c>
      <c r="Q31" s="413"/>
      <c r="R31" s="413"/>
      <c r="S31" s="413"/>
      <c r="T31" s="413"/>
      <c r="U31" s="413"/>
      <c r="V31" s="414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5"/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6"/>
      <c r="P32" s="412" t="s">
        <v>40</v>
      </c>
      <c r="Q32" s="413"/>
      <c r="R32" s="413"/>
      <c r="S32" s="413"/>
      <c r="T32" s="413"/>
      <c r="U32" s="413"/>
      <c r="V32" s="414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6" t="s">
        <v>101</v>
      </c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65"/>
      <c r="AB33" s="65"/>
      <c r="AC33" s="82"/>
    </row>
    <row r="34" spans="1:68" ht="14.25" customHeight="1" x14ac:dyDescent="0.25">
      <c r="A34" s="407" t="s">
        <v>82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08">
        <v>4620207490075</v>
      </c>
      <c r="E35" s="40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0"/>
      <c r="R35" s="410"/>
      <c r="S35" s="410"/>
      <c r="T35" s="41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08">
        <v>4620207490174</v>
      </c>
      <c r="E36" s="40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0"/>
      <c r="R36" s="410"/>
      <c r="S36" s="410"/>
      <c r="T36" s="41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08">
        <v>4620207490044</v>
      </c>
      <c r="E37" s="408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0"/>
      <c r="R37" s="410"/>
      <c r="S37" s="410"/>
      <c r="T37" s="41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6"/>
      <c r="P38" s="412" t="s">
        <v>40</v>
      </c>
      <c r="Q38" s="413"/>
      <c r="R38" s="413"/>
      <c r="S38" s="413"/>
      <c r="T38" s="413"/>
      <c r="U38" s="413"/>
      <c r="V38" s="414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5"/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6"/>
      <c r="P39" s="412" t="s">
        <v>40</v>
      </c>
      <c r="Q39" s="413"/>
      <c r="R39" s="413"/>
      <c r="S39" s="413"/>
      <c r="T39" s="413"/>
      <c r="U39" s="413"/>
      <c r="V39" s="414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6" t="s">
        <v>111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65"/>
      <c r="AB40" s="65"/>
      <c r="AC40" s="82"/>
    </row>
    <row r="41" spans="1:68" ht="14.25" customHeight="1" x14ac:dyDescent="0.25">
      <c r="A41" s="407" t="s">
        <v>82</v>
      </c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08">
        <v>4607111038999</v>
      </c>
      <c r="E42" s="408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0"/>
      <c r="R42" s="410"/>
      <c r="S42" s="410"/>
      <c r="T42" s="411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408">
        <v>4607111039385</v>
      </c>
      <c r="E43" s="408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0"/>
      <c r="R43" s="410"/>
      <c r="S43" s="410"/>
      <c r="T43" s="411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4301070972</v>
      </c>
      <c r="D44" s="408">
        <v>4607111037183</v>
      </c>
      <c r="E44" s="408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0"/>
      <c r="R44" s="410"/>
      <c r="S44" s="410"/>
      <c r="T44" s="41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119</v>
      </c>
      <c r="B45" s="63" t="s">
        <v>120</v>
      </c>
      <c r="C45" s="36">
        <v>4301071031</v>
      </c>
      <c r="D45" s="408">
        <v>4607111038982</v>
      </c>
      <c r="E45" s="408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10"/>
      <c r="R45" s="410"/>
      <c r="S45" s="410"/>
      <c r="T45" s="41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122</v>
      </c>
      <c r="B46" s="63" t="s">
        <v>123</v>
      </c>
      <c r="C46" s="36">
        <v>4301071046</v>
      </c>
      <c r="D46" s="408">
        <v>4607111039354</v>
      </c>
      <c r="E46" s="408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10"/>
      <c r="R46" s="410"/>
      <c r="S46" s="410"/>
      <c r="T46" s="41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124</v>
      </c>
      <c r="B47" s="63" t="s">
        <v>125</v>
      </c>
      <c r="C47" s="36">
        <v>4301071047</v>
      </c>
      <c r="D47" s="408">
        <v>4607111039330</v>
      </c>
      <c r="E47" s="408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10"/>
      <c r="R47" s="410"/>
      <c r="S47" s="410"/>
      <c r="T47" s="41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126</v>
      </c>
      <c r="B48" s="63" t="s">
        <v>127</v>
      </c>
      <c r="C48" s="36">
        <v>4301070968</v>
      </c>
      <c r="D48" s="408">
        <v>4607111036889</v>
      </c>
      <c r="E48" s="408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10"/>
      <c r="R48" s="410"/>
      <c r="S48" s="410"/>
      <c r="T48" s="41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15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6"/>
      <c r="P49" s="412" t="s">
        <v>40</v>
      </c>
      <c r="Q49" s="413"/>
      <c r="R49" s="413"/>
      <c r="S49" s="413"/>
      <c r="T49" s="413"/>
      <c r="U49" s="413"/>
      <c r="V49" s="414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15"/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6"/>
      <c r="P50" s="412" t="s">
        <v>40</v>
      </c>
      <c r="Q50" s="413"/>
      <c r="R50" s="413"/>
      <c r="S50" s="413"/>
      <c r="T50" s="413"/>
      <c r="U50" s="413"/>
      <c r="V50" s="414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06" t="s">
        <v>128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65"/>
      <c r="AB51" s="65"/>
      <c r="AC51" s="82"/>
    </row>
    <row r="52" spans="1:68" ht="14.25" customHeight="1" x14ac:dyDescent="0.25">
      <c r="A52" s="407" t="s">
        <v>82</v>
      </c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  <c r="V52" s="407"/>
      <c r="W52" s="407"/>
      <c r="X52" s="407"/>
      <c r="Y52" s="407"/>
      <c r="Z52" s="407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4301071073</v>
      </c>
      <c r="D53" s="408">
        <v>4620207490822</v>
      </c>
      <c r="E53" s="408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10"/>
      <c r="R53" s="410"/>
      <c r="S53" s="410"/>
      <c r="T53" s="41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1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6"/>
      <c r="P54" s="412" t="s">
        <v>40</v>
      </c>
      <c r="Q54" s="413"/>
      <c r="R54" s="413"/>
      <c r="S54" s="413"/>
      <c r="T54" s="413"/>
      <c r="U54" s="413"/>
      <c r="V54" s="4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6"/>
      <c r="P55" s="412" t="s">
        <v>40</v>
      </c>
      <c r="Q55" s="413"/>
      <c r="R55" s="413"/>
      <c r="S55" s="413"/>
      <c r="T55" s="413"/>
      <c r="U55" s="413"/>
      <c r="V55" s="4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07" t="s">
        <v>132</v>
      </c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7"/>
      <c r="P56" s="407"/>
      <c r="Q56" s="407"/>
      <c r="R56" s="407"/>
      <c r="S56" s="407"/>
      <c r="T56" s="407"/>
      <c r="U56" s="407"/>
      <c r="V56" s="407"/>
      <c r="W56" s="407"/>
      <c r="X56" s="407"/>
      <c r="Y56" s="407"/>
      <c r="Z56" s="407"/>
      <c r="AA56" s="66"/>
      <c r="AB56" s="66"/>
      <c r="AC56" s="83"/>
    </row>
    <row r="57" spans="1:68" ht="16.5" customHeight="1" x14ac:dyDescent="0.25">
      <c r="A57" s="63" t="s">
        <v>133</v>
      </c>
      <c r="B57" s="63" t="s">
        <v>134</v>
      </c>
      <c r="C57" s="36">
        <v>4301100087</v>
      </c>
      <c r="D57" s="408">
        <v>4607111039743</v>
      </c>
      <c r="E57" s="408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0"/>
      <c r="R57" s="410"/>
      <c r="S57" s="410"/>
      <c r="T57" s="41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135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5"/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6"/>
      <c r="P58" s="412" t="s">
        <v>40</v>
      </c>
      <c r="Q58" s="413"/>
      <c r="R58" s="413"/>
      <c r="S58" s="413"/>
      <c r="T58" s="413"/>
      <c r="U58" s="413"/>
      <c r="V58" s="4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41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P59" s="412" t="s">
        <v>40</v>
      </c>
      <c r="Q59" s="413"/>
      <c r="R59" s="413"/>
      <c r="S59" s="413"/>
      <c r="T59" s="413"/>
      <c r="U59" s="413"/>
      <c r="V59" s="4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407" t="s">
        <v>91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4301132194</v>
      </c>
      <c r="D61" s="408">
        <v>4607111039712</v>
      </c>
      <c r="E61" s="408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0"/>
      <c r="R61" s="410"/>
      <c r="S61" s="410"/>
      <c r="T61" s="41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138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5"/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6"/>
      <c r="P62" s="412" t="s">
        <v>40</v>
      </c>
      <c r="Q62" s="413"/>
      <c r="R62" s="413"/>
      <c r="S62" s="413"/>
      <c r="T62" s="413"/>
      <c r="U62" s="413"/>
      <c r="V62" s="414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5"/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6"/>
      <c r="P63" s="412" t="s">
        <v>40</v>
      </c>
      <c r="Q63" s="413"/>
      <c r="R63" s="413"/>
      <c r="S63" s="413"/>
      <c r="T63" s="413"/>
      <c r="U63" s="413"/>
      <c r="V63" s="414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7" t="s">
        <v>139</v>
      </c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66"/>
      <c r="AB64" s="66"/>
      <c r="AC64" s="83"/>
    </row>
    <row r="65" spans="1:68" ht="16.5" customHeight="1" x14ac:dyDescent="0.25">
      <c r="A65" s="63" t="s">
        <v>140</v>
      </c>
      <c r="B65" s="63" t="s">
        <v>141</v>
      </c>
      <c r="C65" s="36">
        <v>4301136018</v>
      </c>
      <c r="D65" s="408">
        <v>4607111037008</v>
      </c>
      <c r="E65" s="408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0"/>
      <c r="R65" s="410"/>
      <c r="S65" s="410"/>
      <c r="T65" s="411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143</v>
      </c>
      <c r="B66" s="63" t="s">
        <v>144</v>
      </c>
      <c r="C66" s="36">
        <v>4301136015</v>
      </c>
      <c r="D66" s="408">
        <v>4607111037398</v>
      </c>
      <c r="E66" s="408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0"/>
      <c r="R66" s="410"/>
      <c r="S66" s="410"/>
      <c r="T66" s="41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5"/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6"/>
      <c r="P67" s="412" t="s">
        <v>40</v>
      </c>
      <c r="Q67" s="413"/>
      <c r="R67" s="413"/>
      <c r="S67" s="413"/>
      <c r="T67" s="413"/>
      <c r="U67" s="413"/>
      <c r="V67" s="414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5"/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6"/>
      <c r="P68" s="412" t="s">
        <v>40</v>
      </c>
      <c r="Q68" s="413"/>
      <c r="R68" s="413"/>
      <c r="S68" s="413"/>
      <c r="T68" s="413"/>
      <c r="U68" s="413"/>
      <c r="V68" s="414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7" t="s">
        <v>145</v>
      </c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66"/>
      <c r="AB69" s="66"/>
      <c r="AC69" s="83"/>
    </row>
    <row r="70" spans="1:68" ht="16.5" customHeight="1" x14ac:dyDescent="0.25">
      <c r="A70" s="63" t="s">
        <v>146</v>
      </c>
      <c r="B70" s="63" t="s">
        <v>147</v>
      </c>
      <c r="C70" s="36">
        <v>4301135664</v>
      </c>
      <c r="D70" s="408">
        <v>4607111039705</v>
      </c>
      <c r="E70" s="408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0"/>
      <c r="R70" s="410"/>
      <c r="S70" s="410"/>
      <c r="T70" s="41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142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148</v>
      </c>
      <c r="B71" s="63" t="s">
        <v>149</v>
      </c>
      <c r="C71" s="36">
        <v>4301135665</v>
      </c>
      <c r="D71" s="408">
        <v>4607111039729</v>
      </c>
      <c r="E71" s="408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0"/>
      <c r="R71" s="410"/>
      <c r="S71" s="410"/>
      <c r="T71" s="411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151</v>
      </c>
      <c r="B72" s="63" t="s">
        <v>152</v>
      </c>
      <c r="C72" s="36">
        <v>4301135702</v>
      </c>
      <c r="D72" s="408">
        <v>4620207490228</v>
      </c>
      <c r="E72" s="408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0"/>
      <c r="R72" s="410"/>
      <c r="S72" s="410"/>
      <c r="T72" s="411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6"/>
      <c r="P73" s="412" t="s">
        <v>40</v>
      </c>
      <c r="Q73" s="413"/>
      <c r="R73" s="413"/>
      <c r="S73" s="413"/>
      <c r="T73" s="413"/>
      <c r="U73" s="413"/>
      <c r="V73" s="414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6"/>
      <c r="P74" s="412" t="s">
        <v>40</v>
      </c>
      <c r="Q74" s="413"/>
      <c r="R74" s="413"/>
      <c r="S74" s="413"/>
      <c r="T74" s="413"/>
      <c r="U74" s="413"/>
      <c r="V74" s="414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6" t="s">
        <v>153</v>
      </c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  <c r="U75" s="406"/>
      <c r="V75" s="406"/>
      <c r="W75" s="406"/>
      <c r="X75" s="406"/>
      <c r="Y75" s="406"/>
      <c r="Z75" s="406"/>
      <c r="AA75" s="65"/>
      <c r="AB75" s="65"/>
      <c r="AC75" s="82"/>
    </row>
    <row r="76" spans="1:68" ht="14.25" customHeight="1" x14ac:dyDescent="0.25">
      <c r="A76" s="407" t="s">
        <v>82</v>
      </c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407"/>
      <c r="Z76" s="407"/>
      <c r="AA76" s="66"/>
      <c r="AB76" s="66"/>
      <c r="AC76" s="83"/>
    </row>
    <row r="77" spans="1:68" ht="27" customHeight="1" x14ac:dyDescent="0.25">
      <c r="A77" s="63" t="s">
        <v>154</v>
      </c>
      <c r="B77" s="63" t="s">
        <v>155</v>
      </c>
      <c r="C77" s="36">
        <v>4301070977</v>
      </c>
      <c r="D77" s="408">
        <v>4607111037411</v>
      </c>
      <c r="E77" s="408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157</v>
      </c>
      <c r="L77" s="37" t="s">
        <v>88</v>
      </c>
      <c r="M77" s="38" t="s">
        <v>86</v>
      </c>
      <c r="N77" s="38"/>
      <c r="O77" s="37">
        <v>180</v>
      </c>
      <c r="P77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0"/>
      <c r="R77" s="410"/>
      <c r="S77" s="410"/>
      <c r="T77" s="411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89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158</v>
      </c>
      <c r="B78" s="63" t="s">
        <v>159</v>
      </c>
      <c r="C78" s="36">
        <v>4301070981</v>
      </c>
      <c r="D78" s="408">
        <v>4607111036728</v>
      </c>
      <c r="E78" s="408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88</v>
      </c>
      <c r="M78" s="38" t="s">
        <v>86</v>
      </c>
      <c r="N78" s="38"/>
      <c r="O78" s="37">
        <v>180</v>
      </c>
      <c r="P78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0"/>
      <c r="R78" s="410"/>
      <c r="S78" s="410"/>
      <c r="T78" s="41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89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5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  <c r="P79" s="412" t="s">
        <v>40</v>
      </c>
      <c r="Q79" s="413"/>
      <c r="R79" s="413"/>
      <c r="S79" s="413"/>
      <c r="T79" s="413"/>
      <c r="U79" s="413"/>
      <c r="V79" s="414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  <c r="P80" s="412" t="s">
        <v>40</v>
      </c>
      <c r="Q80" s="413"/>
      <c r="R80" s="413"/>
      <c r="S80" s="413"/>
      <c r="T80" s="413"/>
      <c r="U80" s="413"/>
      <c r="V80" s="414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6" t="s">
        <v>160</v>
      </c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  <c r="U81" s="406"/>
      <c r="V81" s="406"/>
      <c r="W81" s="406"/>
      <c r="X81" s="406"/>
      <c r="Y81" s="406"/>
      <c r="Z81" s="406"/>
      <c r="AA81" s="65"/>
      <c r="AB81" s="65"/>
      <c r="AC81" s="82"/>
    </row>
    <row r="82" spans="1:68" ht="14.25" customHeight="1" x14ac:dyDescent="0.25">
      <c r="A82" s="407" t="s">
        <v>145</v>
      </c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7"/>
      <c r="P82" s="407"/>
      <c r="Q82" s="407"/>
      <c r="R82" s="407"/>
      <c r="S82" s="407"/>
      <c r="T82" s="407"/>
      <c r="U82" s="407"/>
      <c r="V82" s="407"/>
      <c r="W82" s="407"/>
      <c r="X82" s="407"/>
      <c r="Y82" s="407"/>
      <c r="Z82" s="407"/>
      <c r="AA82" s="66"/>
      <c r="AB82" s="66"/>
      <c r="AC82" s="83"/>
    </row>
    <row r="83" spans="1:68" ht="27" customHeight="1" x14ac:dyDescent="0.25">
      <c r="A83" s="63" t="s">
        <v>161</v>
      </c>
      <c r="B83" s="63" t="s">
        <v>162</v>
      </c>
      <c r="C83" s="36">
        <v>4301135584</v>
      </c>
      <c r="D83" s="408">
        <v>4607111033659</v>
      </c>
      <c r="E83" s="40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0"/>
      <c r="R83" s="410"/>
      <c r="S83" s="410"/>
      <c r="T83" s="411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163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5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6"/>
      <c r="P84" s="412" t="s">
        <v>40</v>
      </c>
      <c r="Q84" s="413"/>
      <c r="R84" s="413"/>
      <c r="S84" s="413"/>
      <c r="T84" s="413"/>
      <c r="U84" s="413"/>
      <c r="V84" s="414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5"/>
      <c r="B85" s="415"/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6"/>
      <c r="P85" s="412" t="s">
        <v>40</v>
      </c>
      <c r="Q85" s="413"/>
      <c r="R85" s="413"/>
      <c r="S85" s="413"/>
      <c r="T85" s="413"/>
      <c r="U85" s="413"/>
      <c r="V85" s="414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6" t="s">
        <v>164</v>
      </c>
      <c r="B86" s="406"/>
      <c r="C86" s="406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  <c r="U86" s="406"/>
      <c r="V86" s="406"/>
      <c r="W86" s="406"/>
      <c r="X86" s="406"/>
      <c r="Y86" s="406"/>
      <c r="Z86" s="406"/>
      <c r="AA86" s="65"/>
      <c r="AB86" s="65"/>
      <c r="AC86" s="82"/>
    </row>
    <row r="87" spans="1:68" ht="14.25" customHeight="1" x14ac:dyDescent="0.25">
      <c r="A87" s="407" t="s">
        <v>165</v>
      </c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7"/>
      <c r="P87" s="407"/>
      <c r="Q87" s="407"/>
      <c r="R87" s="407"/>
      <c r="S87" s="407"/>
      <c r="T87" s="407"/>
      <c r="U87" s="407"/>
      <c r="V87" s="407"/>
      <c r="W87" s="407"/>
      <c r="X87" s="407"/>
      <c r="Y87" s="407"/>
      <c r="Z87" s="407"/>
      <c r="AA87" s="66"/>
      <c r="AB87" s="66"/>
      <c r="AC87" s="83"/>
    </row>
    <row r="88" spans="1:68" ht="27" customHeight="1" x14ac:dyDescent="0.25">
      <c r="A88" s="63" t="s">
        <v>166</v>
      </c>
      <c r="B88" s="63" t="s">
        <v>167</v>
      </c>
      <c r="C88" s="36">
        <v>4301131041</v>
      </c>
      <c r="D88" s="408">
        <v>4607111034120</v>
      </c>
      <c r="E88" s="40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10"/>
      <c r="R88" s="410"/>
      <c r="S88" s="410"/>
      <c r="T88" s="411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168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169</v>
      </c>
      <c r="B89" s="63" t="s">
        <v>170</v>
      </c>
      <c r="C89" s="36">
        <v>4301131042</v>
      </c>
      <c r="D89" s="408">
        <v>4607111034137</v>
      </c>
      <c r="E89" s="408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10"/>
      <c r="R89" s="410"/>
      <c r="S89" s="410"/>
      <c r="T89" s="41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171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5"/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6"/>
      <c r="P90" s="412" t="s">
        <v>40</v>
      </c>
      <c r="Q90" s="413"/>
      <c r="R90" s="413"/>
      <c r="S90" s="413"/>
      <c r="T90" s="413"/>
      <c r="U90" s="413"/>
      <c r="V90" s="414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5"/>
      <c r="B91" s="415"/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6"/>
      <c r="P91" s="412" t="s">
        <v>40</v>
      </c>
      <c r="Q91" s="413"/>
      <c r="R91" s="413"/>
      <c r="S91" s="413"/>
      <c r="T91" s="413"/>
      <c r="U91" s="413"/>
      <c r="V91" s="414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6" t="s">
        <v>172</v>
      </c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  <c r="Y92" s="406"/>
      <c r="Z92" s="406"/>
      <c r="AA92" s="65"/>
      <c r="AB92" s="65"/>
      <c r="AC92" s="82"/>
    </row>
    <row r="93" spans="1:68" ht="14.25" customHeight="1" x14ac:dyDescent="0.25">
      <c r="A93" s="407" t="s">
        <v>145</v>
      </c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7"/>
      <c r="P93" s="407"/>
      <c r="Q93" s="407"/>
      <c r="R93" s="407"/>
      <c r="S93" s="407"/>
      <c r="T93" s="407"/>
      <c r="U93" s="407"/>
      <c r="V93" s="407"/>
      <c r="W93" s="407"/>
      <c r="X93" s="407"/>
      <c r="Y93" s="407"/>
      <c r="Z93" s="407"/>
      <c r="AA93" s="66"/>
      <c r="AB93" s="66"/>
      <c r="AC93" s="83"/>
    </row>
    <row r="94" spans="1:68" ht="27" customHeight="1" x14ac:dyDescent="0.25">
      <c r="A94" s="63" t="s">
        <v>173</v>
      </c>
      <c r="B94" s="63" t="s">
        <v>174</v>
      </c>
      <c r="C94" s="36">
        <v>4301135763</v>
      </c>
      <c r="D94" s="408">
        <v>4620207491027</v>
      </c>
      <c r="E94" s="40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3" t="s">
        <v>175</v>
      </c>
      <c r="Q94" s="410"/>
      <c r="R94" s="410"/>
      <c r="S94" s="410"/>
      <c r="T94" s="41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176</v>
      </c>
      <c r="B95" s="63" t="s">
        <v>177</v>
      </c>
      <c r="C95" s="36">
        <v>4301135565</v>
      </c>
      <c r="D95" s="408">
        <v>4607111033451</v>
      </c>
      <c r="E95" s="408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0"/>
      <c r="R95" s="410"/>
      <c r="S95" s="410"/>
      <c r="T95" s="41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163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178</v>
      </c>
      <c r="B96" s="63" t="s">
        <v>179</v>
      </c>
      <c r="C96" s="36">
        <v>4301135768</v>
      </c>
      <c r="D96" s="408">
        <v>4620207491034</v>
      </c>
      <c r="E96" s="408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5" t="s">
        <v>180</v>
      </c>
      <c r="Q96" s="410"/>
      <c r="R96" s="410"/>
      <c r="S96" s="410"/>
      <c r="T96" s="41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182</v>
      </c>
      <c r="B97" s="63" t="s">
        <v>183</v>
      </c>
      <c r="C97" s="36">
        <v>4301135578</v>
      </c>
      <c r="D97" s="408">
        <v>4607111033444</v>
      </c>
      <c r="E97" s="408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0"/>
      <c r="R97" s="410"/>
      <c r="S97" s="410"/>
      <c r="T97" s="41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184</v>
      </c>
      <c r="B98" s="63" t="s">
        <v>185</v>
      </c>
      <c r="C98" s="36">
        <v>4301135571</v>
      </c>
      <c r="D98" s="408">
        <v>4607111035028</v>
      </c>
      <c r="E98" s="408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7" t="s">
        <v>186</v>
      </c>
      <c r="Q98" s="410"/>
      <c r="R98" s="410"/>
      <c r="S98" s="410"/>
      <c r="T98" s="41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163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187</v>
      </c>
      <c r="B99" s="63" t="s">
        <v>188</v>
      </c>
      <c r="C99" s="36">
        <v>4301135285</v>
      </c>
      <c r="D99" s="408">
        <v>4607111036407</v>
      </c>
      <c r="E99" s="408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0"/>
      <c r="R99" s="410"/>
      <c r="S99" s="410"/>
      <c r="T99" s="41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5"/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6"/>
      <c r="P100" s="412" t="s">
        <v>40</v>
      </c>
      <c r="Q100" s="413"/>
      <c r="R100" s="413"/>
      <c r="S100" s="413"/>
      <c r="T100" s="413"/>
      <c r="U100" s="413"/>
      <c r="V100" s="414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5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6"/>
      <c r="P101" s="412" t="s">
        <v>40</v>
      </c>
      <c r="Q101" s="413"/>
      <c r="R101" s="413"/>
      <c r="S101" s="413"/>
      <c r="T101" s="413"/>
      <c r="U101" s="413"/>
      <c r="V101" s="414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6" t="s">
        <v>190</v>
      </c>
      <c r="B102" s="406"/>
      <c r="C102" s="406"/>
      <c r="D102" s="406"/>
      <c r="E102" s="406"/>
      <c r="F102" s="406"/>
      <c r="G102" s="406"/>
      <c r="H102" s="406"/>
      <c r="I102" s="406"/>
      <c r="J102" s="406"/>
      <c r="K102" s="406"/>
      <c r="L102" s="406"/>
      <c r="M102" s="406"/>
      <c r="N102" s="406"/>
      <c r="O102" s="406"/>
      <c r="P102" s="406"/>
      <c r="Q102" s="406"/>
      <c r="R102" s="406"/>
      <c r="S102" s="406"/>
      <c r="T102" s="406"/>
      <c r="U102" s="406"/>
      <c r="V102" s="406"/>
      <c r="W102" s="406"/>
      <c r="X102" s="406"/>
      <c r="Y102" s="406"/>
      <c r="Z102" s="406"/>
      <c r="AA102" s="65"/>
      <c r="AB102" s="65"/>
      <c r="AC102" s="82"/>
    </row>
    <row r="103" spans="1:68" ht="14.25" customHeight="1" x14ac:dyDescent="0.25">
      <c r="A103" s="407" t="s">
        <v>139</v>
      </c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7"/>
      <c r="P103" s="407"/>
      <c r="Q103" s="407"/>
      <c r="R103" s="407"/>
      <c r="S103" s="407"/>
      <c r="T103" s="407"/>
      <c r="U103" s="407"/>
      <c r="V103" s="407"/>
      <c r="W103" s="407"/>
      <c r="X103" s="407"/>
      <c r="Y103" s="407"/>
      <c r="Z103" s="407"/>
      <c r="AA103" s="66"/>
      <c r="AB103" s="66"/>
      <c r="AC103" s="83"/>
    </row>
    <row r="104" spans="1:68" ht="27" customHeight="1" x14ac:dyDescent="0.25">
      <c r="A104" s="63" t="s">
        <v>191</v>
      </c>
      <c r="B104" s="63" t="s">
        <v>192</v>
      </c>
      <c r="C104" s="36">
        <v>4301136042</v>
      </c>
      <c r="D104" s="408">
        <v>4607025784012</v>
      </c>
      <c r="E104" s="408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0"/>
      <c r="R104" s="410"/>
      <c r="S104" s="410"/>
      <c r="T104" s="411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194</v>
      </c>
      <c r="B105" s="63" t="s">
        <v>195</v>
      </c>
      <c r="C105" s="36">
        <v>4301136077</v>
      </c>
      <c r="D105" s="408">
        <v>4607025784319</v>
      </c>
      <c r="E105" s="408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96</v>
      </c>
      <c r="L105" s="37" t="s">
        <v>88</v>
      </c>
      <c r="M105" s="38" t="s">
        <v>86</v>
      </c>
      <c r="N105" s="38"/>
      <c r="O105" s="37">
        <v>180</v>
      </c>
      <c r="P105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10"/>
      <c r="R105" s="410"/>
      <c r="S105" s="410"/>
      <c r="T105" s="411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163</v>
      </c>
      <c r="AG105" s="81"/>
      <c r="AJ105" s="87" t="s">
        <v>89</v>
      </c>
      <c r="AK105" s="87">
        <v>1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5"/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6"/>
      <c r="P106" s="412" t="s">
        <v>40</v>
      </c>
      <c r="Q106" s="413"/>
      <c r="R106" s="413"/>
      <c r="S106" s="413"/>
      <c r="T106" s="413"/>
      <c r="U106" s="413"/>
      <c r="V106" s="414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5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6"/>
      <c r="P107" s="412" t="s">
        <v>40</v>
      </c>
      <c r="Q107" s="413"/>
      <c r="R107" s="413"/>
      <c r="S107" s="413"/>
      <c r="T107" s="413"/>
      <c r="U107" s="413"/>
      <c r="V107" s="414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6" t="s">
        <v>196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406"/>
      <c r="Z108" s="406"/>
      <c r="AA108" s="65"/>
      <c r="AB108" s="65"/>
      <c r="AC108" s="82"/>
    </row>
    <row r="109" spans="1:68" ht="14.25" customHeight="1" x14ac:dyDescent="0.25">
      <c r="A109" s="407" t="s">
        <v>82</v>
      </c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  <c r="V109" s="407"/>
      <c r="W109" s="407"/>
      <c r="X109" s="407"/>
      <c r="Y109" s="407"/>
      <c r="Z109" s="407"/>
      <c r="AA109" s="66"/>
      <c r="AB109" s="66"/>
      <c r="AC109" s="83"/>
    </row>
    <row r="110" spans="1:68" ht="27" customHeight="1" x14ac:dyDescent="0.25">
      <c r="A110" s="63" t="s">
        <v>197</v>
      </c>
      <c r="B110" s="63" t="s">
        <v>198</v>
      </c>
      <c r="C110" s="36">
        <v>4301071074</v>
      </c>
      <c r="D110" s="408">
        <v>4620207491157</v>
      </c>
      <c r="E110" s="408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10"/>
      <c r="R110" s="410"/>
      <c r="S110" s="410"/>
      <c r="T110" s="411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6" si="12">IFERROR(IF(X110="","",X110),"")</f>
        <v>0</v>
      </c>
      <c r="Z110" s="41">
        <f t="shared" ref="Z110:Z116" si="13">IFERROR(IF(X110="","",X110*0.0155),"")</f>
        <v>0</v>
      </c>
      <c r="AA110" s="68" t="s">
        <v>46</v>
      </c>
      <c r="AB110" s="69" t="s">
        <v>46</v>
      </c>
      <c r="AC110" s="159" t="s">
        <v>199</v>
      </c>
      <c r="AG110" s="81"/>
      <c r="AJ110" s="87" t="s">
        <v>89</v>
      </c>
      <c r="AK110" s="87">
        <v>1</v>
      </c>
      <c r="BB110" s="160" t="s">
        <v>70</v>
      </c>
      <c r="BM110" s="81">
        <f t="shared" ref="BM110:BM116" si="14">IFERROR(X110*I110,"0")</f>
        <v>0</v>
      </c>
      <c r="BN110" s="81">
        <f t="shared" ref="BN110:BN116" si="15">IFERROR(Y110*I110,"0")</f>
        <v>0</v>
      </c>
      <c r="BO110" s="81">
        <f t="shared" ref="BO110:BO116" si="16">IFERROR(X110/J110,"0")</f>
        <v>0</v>
      </c>
      <c r="BP110" s="81">
        <f t="shared" ref="BP110:BP116" si="17"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4301071051</v>
      </c>
      <c r="D111" s="408">
        <v>4607111039262</v>
      </c>
      <c r="E111" s="408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10"/>
      <c r="R111" s="410"/>
      <c r="S111" s="410"/>
      <c r="T111" s="411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202</v>
      </c>
      <c r="B112" s="63" t="s">
        <v>203</v>
      </c>
      <c r="C112" s="36">
        <v>4301071038</v>
      </c>
      <c r="D112" s="408">
        <v>4607111039248</v>
      </c>
      <c r="E112" s="408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10"/>
      <c r="R112" s="410"/>
      <c r="S112" s="410"/>
      <c r="T112" s="411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4301070976</v>
      </c>
      <c r="D113" s="408">
        <v>4607111034144</v>
      </c>
      <c r="E113" s="408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0"/>
      <c r="R113" s="410"/>
      <c r="S113" s="410"/>
      <c r="T113" s="411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206</v>
      </c>
      <c r="B114" s="63" t="s">
        <v>207</v>
      </c>
      <c r="C114" s="36">
        <v>4301071049</v>
      </c>
      <c r="D114" s="408">
        <v>4607111039293</v>
      </c>
      <c r="E114" s="408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10"/>
      <c r="R114" s="410"/>
      <c r="S114" s="410"/>
      <c r="T114" s="411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208</v>
      </c>
      <c r="B115" s="63" t="s">
        <v>209</v>
      </c>
      <c r="C115" s="36">
        <v>4301071039</v>
      </c>
      <c r="D115" s="408">
        <v>4607111039279</v>
      </c>
      <c r="E115" s="408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10"/>
      <c r="R115" s="410"/>
      <c r="S115" s="410"/>
      <c r="T115" s="411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156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210</v>
      </c>
      <c r="B116" s="63" t="s">
        <v>211</v>
      </c>
      <c r="C116" s="36">
        <v>4301070958</v>
      </c>
      <c r="D116" s="408">
        <v>4607111038098</v>
      </c>
      <c r="E116" s="408"/>
      <c r="F116" s="62">
        <v>0.8</v>
      </c>
      <c r="G116" s="37">
        <v>8</v>
      </c>
      <c r="H116" s="62">
        <v>6.4</v>
      </c>
      <c r="I116" s="62">
        <v>6.6859999999999999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6" s="410"/>
      <c r="R116" s="410"/>
      <c r="S116" s="410"/>
      <c r="T116" s="411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212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5"/>
      <c r="B117" s="415"/>
      <c r="C117" s="415"/>
      <c r="D117" s="415"/>
      <c r="E117" s="415"/>
      <c r="F117" s="415"/>
      <c r="G117" s="415"/>
      <c r="H117" s="415"/>
      <c r="I117" s="415"/>
      <c r="J117" s="415"/>
      <c r="K117" s="415"/>
      <c r="L117" s="415"/>
      <c r="M117" s="415"/>
      <c r="N117" s="415"/>
      <c r="O117" s="416"/>
      <c r="P117" s="412" t="s">
        <v>40</v>
      </c>
      <c r="Q117" s="413"/>
      <c r="R117" s="413"/>
      <c r="S117" s="413"/>
      <c r="T117" s="413"/>
      <c r="U117" s="413"/>
      <c r="V117" s="414"/>
      <c r="W117" s="42" t="s">
        <v>39</v>
      </c>
      <c r="X117" s="43">
        <f>IFERROR(SUM(X110:X116),"0")</f>
        <v>0</v>
      </c>
      <c r="Y117" s="43">
        <f>IFERROR(SUM(Y110:Y116),"0")</f>
        <v>0</v>
      </c>
      <c r="Z117" s="43">
        <f>IFERROR(IF(Z110="",0,Z110),"0")+IFERROR(IF(Z111="",0,Z111),"0")+IFERROR(IF(Z112="",0,Z112),"0")+IFERROR(IF(Z113="",0,Z113),"0")+IFERROR(IF(Z114="",0,Z114),"0")+IFERROR(IF(Z115="",0,Z115),"0")+IFERROR(IF(Z116="",0,Z116),"0")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5"/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6"/>
      <c r="P118" s="412" t="s">
        <v>40</v>
      </c>
      <c r="Q118" s="413"/>
      <c r="R118" s="413"/>
      <c r="S118" s="413"/>
      <c r="T118" s="413"/>
      <c r="U118" s="413"/>
      <c r="V118" s="414"/>
      <c r="W118" s="42" t="s">
        <v>0</v>
      </c>
      <c r="X118" s="43">
        <f>IFERROR(SUMPRODUCT(X110:X116*H110:H116),"0")</f>
        <v>0</v>
      </c>
      <c r="Y118" s="43">
        <f>IFERROR(SUMPRODUCT(Y110:Y116*H110:H116),"0")</f>
        <v>0</v>
      </c>
      <c r="Z118" s="42"/>
      <c r="AA118" s="67"/>
      <c r="AB118" s="67"/>
      <c r="AC118" s="67"/>
    </row>
    <row r="119" spans="1:68" ht="14.25" customHeight="1" x14ac:dyDescent="0.25">
      <c r="A119" s="407" t="s">
        <v>145</v>
      </c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407"/>
      <c r="W119" s="407"/>
      <c r="X119" s="407"/>
      <c r="Y119" s="407"/>
      <c r="Z119" s="407"/>
      <c r="AA119" s="66"/>
      <c r="AB119" s="66"/>
      <c r="AC119" s="83"/>
    </row>
    <row r="120" spans="1:68" ht="27" customHeight="1" x14ac:dyDescent="0.25">
      <c r="A120" s="63" t="s">
        <v>213</v>
      </c>
      <c r="B120" s="63" t="s">
        <v>214</v>
      </c>
      <c r="C120" s="36">
        <v>4301135670</v>
      </c>
      <c r="D120" s="408">
        <v>4620207490983</v>
      </c>
      <c r="E120" s="408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0" s="410"/>
      <c r="R120" s="410"/>
      <c r="S120" s="410"/>
      <c r="T120" s="41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215</v>
      </c>
      <c r="AG120" s="81"/>
      <c r="AJ120" s="87" t="s">
        <v>89</v>
      </c>
      <c r="AK120" s="87">
        <v>1</v>
      </c>
      <c r="BB120" s="174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6"/>
      <c r="P121" s="412" t="s">
        <v>40</v>
      </c>
      <c r="Q121" s="413"/>
      <c r="R121" s="413"/>
      <c r="S121" s="413"/>
      <c r="T121" s="413"/>
      <c r="U121" s="413"/>
      <c r="V121" s="414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5"/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6"/>
      <c r="P122" s="412" t="s">
        <v>40</v>
      </c>
      <c r="Q122" s="413"/>
      <c r="R122" s="413"/>
      <c r="S122" s="413"/>
      <c r="T122" s="413"/>
      <c r="U122" s="413"/>
      <c r="V122" s="414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6" t="s">
        <v>216</v>
      </c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6"/>
      <c r="P123" s="406"/>
      <c r="Q123" s="406"/>
      <c r="R123" s="406"/>
      <c r="S123" s="406"/>
      <c r="T123" s="406"/>
      <c r="U123" s="406"/>
      <c r="V123" s="406"/>
      <c r="W123" s="406"/>
      <c r="X123" s="406"/>
      <c r="Y123" s="406"/>
      <c r="Z123" s="406"/>
      <c r="AA123" s="65"/>
      <c r="AB123" s="65"/>
      <c r="AC123" s="82"/>
    </row>
    <row r="124" spans="1:68" ht="14.25" customHeight="1" x14ac:dyDescent="0.25">
      <c r="A124" s="407" t="s">
        <v>145</v>
      </c>
      <c r="B124" s="407"/>
      <c r="C124" s="407"/>
      <c r="D124" s="407"/>
      <c r="E124" s="407"/>
      <c r="F124" s="407"/>
      <c r="G124" s="407"/>
      <c r="H124" s="407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7"/>
      <c r="T124" s="407"/>
      <c r="U124" s="407"/>
      <c r="V124" s="407"/>
      <c r="W124" s="407"/>
      <c r="X124" s="407"/>
      <c r="Y124" s="407"/>
      <c r="Z124" s="407"/>
      <c r="AA124" s="66"/>
      <c r="AB124" s="66"/>
      <c r="AC124" s="83"/>
    </row>
    <row r="125" spans="1:68" ht="27" customHeight="1" x14ac:dyDescent="0.25">
      <c r="A125" s="63" t="s">
        <v>217</v>
      </c>
      <c r="B125" s="63" t="s">
        <v>218</v>
      </c>
      <c r="C125" s="36">
        <v>4301135533</v>
      </c>
      <c r="D125" s="408">
        <v>4607111034014</v>
      </c>
      <c r="E125" s="40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0"/>
      <c r="R125" s="410"/>
      <c r="S125" s="410"/>
      <c r="T125" s="41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219</v>
      </c>
      <c r="AG125" s="81"/>
      <c r="AJ125" s="87" t="s">
        <v>89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220</v>
      </c>
      <c r="B126" s="63" t="s">
        <v>221</v>
      </c>
      <c r="C126" s="36">
        <v>4301135532</v>
      </c>
      <c r="D126" s="408">
        <v>4607111033994</v>
      </c>
      <c r="E126" s="408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0"/>
      <c r="R126" s="410"/>
      <c r="S126" s="410"/>
      <c r="T126" s="41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163</v>
      </c>
      <c r="AG126" s="81"/>
      <c r="AJ126" s="87" t="s">
        <v>89</v>
      </c>
      <c r="AK126" s="87">
        <v>1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6"/>
      <c r="P127" s="412" t="s">
        <v>40</v>
      </c>
      <c r="Q127" s="413"/>
      <c r="R127" s="413"/>
      <c r="S127" s="413"/>
      <c r="T127" s="413"/>
      <c r="U127" s="413"/>
      <c r="V127" s="414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5"/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6"/>
      <c r="P128" s="412" t="s">
        <v>40</v>
      </c>
      <c r="Q128" s="413"/>
      <c r="R128" s="413"/>
      <c r="S128" s="413"/>
      <c r="T128" s="413"/>
      <c r="U128" s="413"/>
      <c r="V128" s="414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6" t="s">
        <v>222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406"/>
      <c r="AA129" s="65"/>
      <c r="AB129" s="65"/>
      <c r="AC129" s="82"/>
    </row>
    <row r="130" spans="1:68" ht="14.25" customHeight="1" x14ac:dyDescent="0.25">
      <c r="A130" s="407" t="s">
        <v>145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66"/>
      <c r="AB130" s="66"/>
      <c r="AC130" s="83"/>
    </row>
    <row r="131" spans="1:68" ht="27" customHeight="1" x14ac:dyDescent="0.25">
      <c r="A131" s="63" t="s">
        <v>223</v>
      </c>
      <c r="B131" s="63" t="s">
        <v>224</v>
      </c>
      <c r="C131" s="36">
        <v>4301135311</v>
      </c>
      <c r="D131" s="408">
        <v>4607111039095</v>
      </c>
      <c r="E131" s="408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0"/>
      <c r="R131" s="410"/>
      <c r="S131" s="410"/>
      <c r="T131" s="41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225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226</v>
      </c>
      <c r="B132" s="63" t="s">
        <v>227</v>
      </c>
      <c r="C132" s="36">
        <v>4301135534</v>
      </c>
      <c r="D132" s="408">
        <v>4607111034199</v>
      </c>
      <c r="E132" s="408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0"/>
      <c r="R132" s="410"/>
      <c r="S132" s="410"/>
      <c r="T132" s="41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228</v>
      </c>
      <c r="AG132" s="81"/>
      <c r="AJ132" s="87" t="s">
        <v>89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5"/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6"/>
      <c r="P133" s="412" t="s">
        <v>40</v>
      </c>
      <c r="Q133" s="413"/>
      <c r="R133" s="413"/>
      <c r="S133" s="413"/>
      <c r="T133" s="413"/>
      <c r="U133" s="413"/>
      <c r="V133" s="414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5"/>
      <c r="B134" s="415"/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6"/>
      <c r="P134" s="412" t="s">
        <v>40</v>
      </c>
      <c r="Q134" s="413"/>
      <c r="R134" s="413"/>
      <c r="S134" s="413"/>
      <c r="T134" s="413"/>
      <c r="U134" s="413"/>
      <c r="V134" s="414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6" t="s">
        <v>229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06"/>
      <c r="Z135" s="406"/>
      <c r="AA135" s="65"/>
      <c r="AB135" s="65"/>
      <c r="AC135" s="82"/>
    </row>
    <row r="136" spans="1:68" ht="14.25" customHeight="1" x14ac:dyDescent="0.25">
      <c r="A136" s="407" t="s">
        <v>145</v>
      </c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7"/>
      <c r="P136" s="407"/>
      <c r="Q136" s="407"/>
      <c r="R136" s="407"/>
      <c r="S136" s="407"/>
      <c r="T136" s="407"/>
      <c r="U136" s="407"/>
      <c r="V136" s="407"/>
      <c r="W136" s="407"/>
      <c r="X136" s="407"/>
      <c r="Y136" s="407"/>
      <c r="Z136" s="407"/>
      <c r="AA136" s="66"/>
      <c r="AB136" s="66"/>
      <c r="AC136" s="83"/>
    </row>
    <row r="137" spans="1:68" ht="27" customHeight="1" x14ac:dyDescent="0.25">
      <c r="A137" s="63" t="s">
        <v>230</v>
      </c>
      <c r="B137" s="63" t="s">
        <v>231</v>
      </c>
      <c r="C137" s="36">
        <v>4301135275</v>
      </c>
      <c r="D137" s="408">
        <v>4607111034380</v>
      </c>
      <c r="E137" s="408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0"/>
      <c r="R137" s="410"/>
      <c r="S137" s="410"/>
      <c r="T137" s="41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232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233</v>
      </c>
      <c r="B138" s="63" t="s">
        <v>234</v>
      </c>
      <c r="C138" s="36">
        <v>4301135277</v>
      </c>
      <c r="D138" s="408">
        <v>4607111034397</v>
      </c>
      <c r="E138" s="408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0"/>
      <c r="R138" s="410"/>
      <c r="S138" s="410"/>
      <c r="T138" s="41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219</v>
      </c>
      <c r="AG138" s="81"/>
      <c r="AJ138" s="87" t="s">
        <v>89</v>
      </c>
      <c r="AK138" s="87">
        <v>1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5"/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6"/>
      <c r="P139" s="412" t="s">
        <v>40</v>
      </c>
      <c r="Q139" s="413"/>
      <c r="R139" s="413"/>
      <c r="S139" s="413"/>
      <c r="T139" s="413"/>
      <c r="U139" s="413"/>
      <c r="V139" s="414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5"/>
      <c r="B140" s="415"/>
      <c r="C140" s="415"/>
      <c r="D140" s="415"/>
      <c r="E140" s="415"/>
      <c r="F140" s="415"/>
      <c r="G140" s="415"/>
      <c r="H140" s="415"/>
      <c r="I140" s="415"/>
      <c r="J140" s="415"/>
      <c r="K140" s="415"/>
      <c r="L140" s="415"/>
      <c r="M140" s="415"/>
      <c r="N140" s="415"/>
      <c r="O140" s="416"/>
      <c r="P140" s="412" t="s">
        <v>40</v>
      </c>
      <c r="Q140" s="413"/>
      <c r="R140" s="413"/>
      <c r="S140" s="413"/>
      <c r="T140" s="413"/>
      <c r="U140" s="413"/>
      <c r="V140" s="414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6" t="s">
        <v>235</v>
      </c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  <c r="U141" s="406"/>
      <c r="V141" s="406"/>
      <c r="W141" s="406"/>
      <c r="X141" s="406"/>
      <c r="Y141" s="406"/>
      <c r="Z141" s="406"/>
      <c r="AA141" s="65"/>
      <c r="AB141" s="65"/>
      <c r="AC141" s="82"/>
    </row>
    <row r="142" spans="1:68" ht="14.25" customHeight="1" x14ac:dyDescent="0.25">
      <c r="A142" s="407" t="s">
        <v>145</v>
      </c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7"/>
      <c r="P142" s="407"/>
      <c r="Q142" s="407"/>
      <c r="R142" s="407"/>
      <c r="S142" s="407"/>
      <c r="T142" s="407"/>
      <c r="U142" s="407"/>
      <c r="V142" s="407"/>
      <c r="W142" s="407"/>
      <c r="X142" s="407"/>
      <c r="Y142" s="407"/>
      <c r="Z142" s="407"/>
      <c r="AA142" s="66"/>
      <c r="AB142" s="66"/>
      <c r="AC142" s="83"/>
    </row>
    <row r="143" spans="1:68" ht="27" customHeight="1" x14ac:dyDescent="0.25">
      <c r="A143" s="63" t="s">
        <v>236</v>
      </c>
      <c r="B143" s="63" t="s">
        <v>237</v>
      </c>
      <c r="C143" s="36">
        <v>4301135570</v>
      </c>
      <c r="D143" s="408">
        <v>4607111035806</v>
      </c>
      <c r="E143" s="408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10"/>
      <c r="R143" s="410"/>
      <c r="S143" s="410"/>
      <c r="T143" s="41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238</v>
      </c>
      <c r="AG143" s="81"/>
      <c r="AJ143" s="87" t="s">
        <v>89</v>
      </c>
      <c r="AK143" s="87">
        <v>1</v>
      </c>
      <c r="BB143" s="188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5"/>
      <c r="B144" s="415"/>
      <c r="C144" s="415"/>
      <c r="D144" s="415"/>
      <c r="E144" s="415"/>
      <c r="F144" s="415"/>
      <c r="G144" s="415"/>
      <c r="H144" s="415"/>
      <c r="I144" s="415"/>
      <c r="J144" s="415"/>
      <c r="K144" s="415"/>
      <c r="L144" s="415"/>
      <c r="M144" s="415"/>
      <c r="N144" s="415"/>
      <c r="O144" s="416"/>
      <c r="P144" s="412" t="s">
        <v>40</v>
      </c>
      <c r="Q144" s="413"/>
      <c r="R144" s="413"/>
      <c r="S144" s="413"/>
      <c r="T144" s="413"/>
      <c r="U144" s="413"/>
      <c r="V144" s="414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5"/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6"/>
      <c r="P145" s="412" t="s">
        <v>40</v>
      </c>
      <c r="Q145" s="413"/>
      <c r="R145" s="413"/>
      <c r="S145" s="413"/>
      <c r="T145" s="413"/>
      <c r="U145" s="413"/>
      <c r="V145" s="414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6" t="s">
        <v>239</v>
      </c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406"/>
      <c r="AA146" s="65"/>
      <c r="AB146" s="65"/>
      <c r="AC146" s="82"/>
    </row>
    <row r="147" spans="1:68" ht="14.25" customHeight="1" x14ac:dyDescent="0.25">
      <c r="A147" s="407" t="s">
        <v>145</v>
      </c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  <c r="V147" s="407"/>
      <c r="W147" s="407"/>
      <c r="X147" s="407"/>
      <c r="Y147" s="407"/>
      <c r="Z147" s="407"/>
      <c r="AA147" s="66"/>
      <c r="AB147" s="66"/>
      <c r="AC147" s="83"/>
    </row>
    <row r="148" spans="1:68" ht="16.5" customHeight="1" x14ac:dyDescent="0.25">
      <c r="A148" s="63" t="s">
        <v>240</v>
      </c>
      <c r="B148" s="63" t="s">
        <v>241</v>
      </c>
      <c r="C148" s="36">
        <v>4301135596</v>
      </c>
      <c r="D148" s="408">
        <v>4607111039613</v>
      </c>
      <c r="E148" s="408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0"/>
      <c r="R148" s="410"/>
      <c r="S148" s="410"/>
      <c r="T148" s="41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225</v>
      </c>
      <c r="AG148" s="81"/>
      <c r="AJ148" s="87" t="s">
        <v>89</v>
      </c>
      <c r="AK148" s="87">
        <v>1</v>
      </c>
      <c r="BB148" s="190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6"/>
      <c r="P149" s="412" t="s">
        <v>40</v>
      </c>
      <c r="Q149" s="413"/>
      <c r="R149" s="413"/>
      <c r="S149" s="413"/>
      <c r="T149" s="413"/>
      <c r="U149" s="413"/>
      <c r="V149" s="41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5"/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6"/>
      <c r="P150" s="412" t="s">
        <v>40</v>
      </c>
      <c r="Q150" s="413"/>
      <c r="R150" s="413"/>
      <c r="S150" s="413"/>
      <c r="T150" s="413"/>
      <c r="U150" s="413"/>
      <c r="V150" s="41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6" t="s">
        <v>242</v>
      </c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6"/>
      <c r="P151" s="406"/>
      <c r="Q151" s="406"/>
      <c r="R151" s="406"/>
      <c r="S151" s="406"/>
      <c r="T151" s="406"/>
      <c r="U151" s="406"/>
      <c r="V151" s="406"/>
      <c r="W151" s="406"/>
      <c r="X151" s="406"/>
      <c r="Y151" s="406"/>
      <c r="Z151" s="406"/>
      <c r="AA151" s="65"/>
      <c r="AB151" s="65"/>
      <c r="AC151" s="82"/>
    </row>
    <row r="152" spans="1:68" ht="14.25" customHeight="1" x14ac:dyDescent="0.25">
      <c r="A152" s="407" t="s">
        <v>243</v>
      </c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7"/>
      <c r="P152" s="407"/>
      <c r="Q152" s="407"/>
      <c r="R152" s="407"/>
      <c r="S152" s="407"/>
      <c r="T152" s="407"/>
      <c r="U152" s="407"/>
      <c r="V152" s="407"/>
      <c r="W152" s="407"/>
      <c r="X152" s="407"/>
      <c r="Y152" s="407"/>
      <c r="Z152" s="407"/>
      <c r="AA152" s="66"/>
      <c r="AB152" s="66"/>
      <c r="AC152" s="83"/>
    </row>
    <row r="153" spans="1:68" ht="27" customHeight="1" x14ac:dyDescent="0.25">
      <c r="A153" s="63" t="s">
        <v>244</v>
      </c>
      <c r="B153" s="63" t="s">
        <v>245</v>
      </c>
      <c r="C153" s="36">
        <v>4301135540</v>
      </c>
      <c r="D153" s="408">
        <v>4607111035646</v>
      </c>
      <c r="E153" s="408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247</v>
      </c>
      <c r="L153" s="37" t="s">
        <v>88</v>
      </c>
      <c r="M153" s="38" t="s">
        <v>86</v>
      </c>
      <c r="N153" s="38"/>
      <c r="O153" s="37">
        <v>180</v>
      </c>
      <c r="P153" s="46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10"/>
      <c r="R153" s="410"/>
      <c r="S153" s="410"/>
      <c r="T153" s="41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246</v>
      </c>
      <c r="AG153" s="81"/>
      <c r="AJ153" s="87" t="s">
        <v>89</v>
      </c>
      <c r="AK153" s="87">
        <v>1</v>
      </c>
      <c r="BB153" s="192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5"/>
      <c r="B154" s="415"/>
      <c r="C154" s="415"/>
      <c r="D154" s="415"/>
      <c r="E154" s="415"/>
      <c r="F154" s="415"/>
      <c r="G154" s="415"/>
      <c r="H154" s="415"/>
      <c r="I154" s="415"/>
      <c r="J154" s="415"/>
      <c r="K154" s="415"/>
      <c r="L154" s="415"/>
      <c r="M154" s="415"/>
      <c r="N154" s="415"/>
      <c r="O154" s="416"/>
      <c r="P154" s="412" t="s">
        <v>40</v>
      </c>
      <c r="Q154" s="413"/>
      <c r="R154" s="413"/>
      <c r="S154" s="413"/>
      <c r="T154" s="413"/>
      <c r="U154" s="413"/>
      <c r="V154" s="414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5"/>
      <c r="B155" s="415"/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6"/>
      <c r="P155" s="412" t="s">
        <v>40</v>
      </c>
      <c r="Q155" s="413"/>
      <c r="R155" s="413"/>
      <c r="S155" s="413"/>
      <c r="T155" s="413"/>
      <c r="U155" s="413"/>
      <c r="V155" s="414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6" t="s">
        <v>248</v>
      </c>
      <c r="B156" s="406"/>
      <c r="C156" s="406"/>
      <c r="D156" s="406"/>
      <c r="E156" s="406"/>
      <c r="F156" s="406"/>
      <c r="G156" s="406"/>
      <c r="H156" s="406"/>
      <c r="I156" s="406"/>
      <c r="J156" s="406"/>
      <c r="K156" s="406"/>
      <c r="L156" s="406"/>
      <c r="M156" s="406"/>
      <c r="N156" s="406"/>
      <c r="O156" s="406"/>
      <c r="P156" s="406"/>
      <c r="Q156" s="406"/>
      <c r="R156" s="406"/>
      <c r="S156" s="406"/>
      <c r="T156" s="406"/>
      <c r="U156" s="406"/>
      <c r="V156" s="406"/>
      <c r="W156" s="406"/>
      <c r="X156" s="406"/>
      <c r="Y156" s="406"/>
      <c r="Z156" s="406"/>
      <c r="AA156" s="65"/>
      <c r="AB156" s="65"/>
      <c r="AC156" s="82"/>
    </row>
    <row r="157" spans="1:68" ht="14.25" customHeight="1" x14ac:dyDescent="0.25">
      <c r="A157" s="407" t="s">
        <v>145</v>
      </c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66"/>
      <c r="AB157" s="66"/>
      <c r="AC157" s="83"/>
    </row>
    <row r="158" spans="1:68" ht="27" customHeight="1" x14ac:dyDescent="0.25">
      <c r="A158" s="63" t="s">
        <v>249</v>
      </c>
      <c r="B158" s="63" t="s">
        <v>250</v>
      </c>
      <c r="C158" s="36">
        <v>4301135573</v>
      </c>
      <c r="D158" s="408">
        <v>4607111036568</v>
      </c>
      <c r="E158" s="408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96</v>
      </c>
      <c r="L158" s="37" t="s">
        <v>88</v>
      </c>
      <c r="M158" s="38" t="s">
        <v>86</v>
      </c>
      <c r="N158" s="38"/>
      <c r="O158" s="37">
        <v>180</v>
      </c>
      <c r="P158" s="46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10"/>
      <c r="R158" s="410"/>
      <c r="S158" s="410"/>
      <c r="T158" s="41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251</v>
      </c>
      <c r="AG158" s="81"/>
      <c r="AJ158" s="87" t="s">
        <v>89</v>
      </c>
      <c r="AK158" s="87">
        <v>1</v>
      </c>
      <c r="BB158" s="194" t="s">
        <v>95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5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6"/>
      <c r="P159" s="412" t="s">
        <v>40</v>
      </c>
      <c r="Q159" s="413"/>
      <c r="R159" s="413"/>
      <c r="S159" s="413"/>
      <c r="T159" s="413"/>
      <c r="U159" s="413"/>
      <c r="V159" s="414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16"/>
      <c r="P160" s="412" t="s">
        <v>40</v>
      </c>
      <c r="Q160" s="413"/>
      <c r="R160" s="413"/>
      <c r="S160" s="413"/>
      <c r="T160" s="413"/>
      <c r="U160" s="413"/>
      <c r="V160" s="414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05" t="s">
        <v>252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405"/>
      <c r="AA161" s="54"/>
      <c r="AB161" s="54"/>
      <c r="AC161" s="54"/>
    </row>
    <row r="162" spans="1:68" ht="16.5" customHeight="1" x14ac:dyDescent="0.25">
      <c r="A162" s="406" t="s">
        <v>253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406"/>
      <c r="Z162" s="406"/>
      <c r="AA162" s="65"/>
      <c r="AB162" s="65"/>
      <c r="AC162" s="82"/>
    </row>
    <row r="163" spans="1:68" ht="14.25" customHeight="1" x14ac:dyDescent="0.25">
      <c r="A163" s="407" t="s">
        <v>145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66"/>
      <c r="AB163" s="66"/>
      <c r="AC163" s="83"/>
    </row>
    <row r="164" spans="1:68" ht="27" customHeight="1" x14ac:dyDescent="0.25">
      <c r="A164" s="63" t="s">
        <v>254</v>
      </c>
      <c r="B164" s="63" t="s">
        <v>255</v>
      </c>
      <c r="C164" s="36">
        <v>4301135317</v>
      </c>
      <c r="D164" s="408">
        <v>4607111039057</v>
      </c>
      <c r="E164" s="408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157</v>
      </c>
      <c r="L164" s="37" t="s">
        <v>88</v>
      </c>
      <c r="M164" s="38" t="s">
        <v>86</v>
      </c>
      <c r="N164" s="38"/>
      <c r="O164" s="37">
        <v>180</v>
      </c>
      <c r="P164" s="469" t="s">
        <v>256</v>
      </c>
      <c r="Q164" s="410"/>
      <c r="R164" s="410"/>
      <c r="S164" s="410"/>
      <c r="T164" s="41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225</v>
      </c>
      <c r="AG164" s="81"/>
      <c r="AJ164" s="87" t="s">
        <v>89</v>
      </c>
      <c r="AK164" s="87">
        <v>1</v>
      </c>
      <c r="BB164" s="196" t="s">
        <v>95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5"/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6"/>
      <c r="P165" s="412" t="s">
        <v>40</v>
      </c>
      <c r="Q165" s="413"/>
      <c r="R165" s="413"/>
      <c r="S165" s="413"/>
      <c r="T165" s="413"/>
      <c r="U165" s="413"/>
      <c r="V165" s="414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5"/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6"/>
      <c r="P166" s="412" t="s">
        <v>40</v>
      </c>
      <c r="Q166" s="413"/>
      <c r="R166" s="413"/>
      <c r="S166" s="413"/>
      <c r="T166" s="413"/>
      <c r="U166" s="413"/>
      <c r="V166" s="414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6" t="s">
        <v>257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406"/>
      <c r="AA167" s="65"/>
      <c r="AB167" s="65"/>
      <c r="AC167" s="82"/>
    </row>
    <row r="168" spans="1:68" ht="14.25" customHeight="1" x14ac:dyDescent="0.25">
      <c r="A168" s="407" t="s">
        <v>82</v>
      </c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  <c r="V168" s="407"/>
      <c r="W168" s="407"/>
      <c r="X168" s="407"/>
      <c r="Y168" s="407"/>
      <c r="Z168" s="407"/>
      <c r="AA168" s="66"/>
      <c r="AB168" s="66"/>
      <c r="AC168" s="83"/>
    </row>
    <row r="169" spans="1:68" ht="16.5" customHeight="1" x14ac:dyDescent="0.25">
      <c r="A169" s="63" t="s">
        <v>258</v>
      </c>
      <c r="B169" s="63" t="s">
        <v>259</v>
      </c>
      <c r="C169" s="36">
        <v>4301071062</v>
      </c>
      <c r="D169" s="408">
        <v>4607111036384</v>
      </c>
      <c r="E169" s="408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70" t="s">
        <v>260</v>
      </c>
      <c r="Q169" s="410"/>
      <c r="R169" s="410"/>
      <c r="S169" s="410"/>
      <c r="T169" s="41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261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262</v>
      </c>
      <c r="B170" s="63" t="s">
        <v>263</v>
      </c>
      <c r="C170" s="36">
        <v>4301071056</v>
      </c>
      <c r="D170" s="408">
        <v>4640242180250</v>
      </c>
      <c r="E170" s="408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1" t="s">
        <v>264</v>
      </c>
      <c r="Q170" s="410"/>
      <c r="R170" s="410"/>
      <c r="S170" s="410"/>
      <c r="T170" s="41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265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266</v>
      </c>
      <c r="B171" s="63" t="s">
        <v>267</v>
      </c>
      <c r="C171" s="36">
        <v>4301071050</v>
      </c>
      <c r="D171" s="408">
        <v>4607111036216</v>
      </c>
      <c r="E171" s="408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10"/>
      <c r="R171" s="410"/>
      <c r="S171" s="410"/>
      <c r="T171" s="41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268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269</v>
      </c>
      <c r="B172" s="63" t="s">
        <v>270</v>
      </c>
      <c r="C172" s="36">
        <v>4301071061</v>
      </c>
      <c r="D172" s="408">
        <v>4607111036278</v>
      </c>
      <c r="E172" s="408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10"/>
      <c r="R172" s="410"/>
      <c r="S172" s="410"/>
      <c r="T172" s="41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271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5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6"/>
      <c r="P173" s="412" t="s">
        <v>40</v>
      </c>
      <c r="Q173" s="413"/>
      <c r="R173" s="413"/>
      <c r="S173" s="413"/>
      <c r="T173" s="413"/>
      <c r="U173" s="413"/>
      <c r="V173" s="414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6"/>
      <c r="P174" s="412" t="s">
        <v>40</v>
      </c>
      <c r="Q174" s="413"/>
      <c r="R174" s="413"/>
      <c r="S174" s="413"/>
      <c r="T174" s="413"/>
      <c r="U174" s="413"/>
      <c r="V174" s="414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7" t="s">
        <v>272</v>
      </c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  <c r="V175" s="407"/>
      <c r="W175" s="407"/>
      <c r="X175" s="407"/>
      <c r="Y175" s="407"/>
      <c r="Z175" s="407"/>
      <c r="AA175" s="66"/>
      <c r="AB175" s="66"/>
      <c r="AC175" s="83"/>
    </row>
    <row r="176" spans="1:68" ht="27" customHeight="1" x14ac:dyDescent="0.25">
      <c r="A176" s="63" t="s">
        <v>273</v>
      </c>
      <c r="B176" s="63" t="s">
        <v>274</v>
      </c>
      <c r="C176" s="36">
        <v>4301080153</v>
      </c>
      <c r="D176" s="408">
        <v>4607111036827</v>
      </c>
      <c r="E176" s="408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10"/>
      <c r="R176" s="410"/>
      <c r="S176" s="410"/>
      <c r="T176" s="41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275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276</v>
      </c>
      <c r="B177" s="63" t="s">
        <v>277</v>
      </c>
      <c r="C177" s="36">
        <v>4301080154</v>
      </c>
      <c r="D177" s="408">
        <v>4607111036834</v>
      </c>
      <c r="E177" s="408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10"/>
      <c r="R177" s="410"/>
      <c r="S177" s="410"/>
      <c r="T177" s="41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275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5"/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6"/>
      <c r="P178" s="412" t="s">
        <v>40</v>
      </c>
      <c r="Q178" s="413"/>
      <c r="R178" s="413"/>
      <c r="S178" s="413"/>
      <c r="T178" s="413"/>
      <c r="U178" s="413"/>
      <c r="V178" s="414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5"/>
      <c r="B179" s="415"/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6"/>
      <c r="P179" s="412" t="s">
        <v>40</v>
      </c>
      <c r="Q179" s="413"/>
      <c r="R179" s="413"/>
      <c r="S179" s="413"/>
      <c r="T179" s="413"/>
      <c r="U179" s="413"/>
      <c r="V179" s="414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5" t="s">
        <v>278</v>
      </c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05"/>
      <c r="O180" s="405"/>
      <c r="P180" s="405"/>
      <c r="Q180" s="405"/>
      <c r="R180" s="405"/>
      <c r="S180" s="405"/>
      <c r="T180" s="405"/>
      <c r="U180" s="405"/>
      <c r="V180" s="405"/>
      <c r="W180" s="405"/>
      <c r="X180" s="405"/>
      <c r="Y180" s="405"/>
      <c r="Z180" s="405"/>
      <c r="AA180" s="54"/>
      <c r="AB180" s="54"/>
      <c r="AC180" s="54"/>
    </row>
    <row r="181" spans="1:68" ht="16.5" customHeight="1" x14ac:dyDescent="0.25">
      <c r="A181" s="406" t="s">
        <v>279</v>
      </c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  <c r="U181" s="406"/>
      <c r="V181" s="406"/>
      <c r="W181" s="406"/>
      <c r="X181" s="406"/>
      <c r="Y181" s="406"/>
      <c r="Z181" s="406"/>
      <c r="AA181" s="65"/>
      <c r="AB181" s="65"/>
      <c r="AC181" s="82"/>
    </row>
    <row r="182" spans="1:68" ht="14.25" customHeight="1" x14ac:dyDescent="0.25">
      <c r="A182" s="407" t="s">
        <v>91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66"/>
      <c r="AB182" s="66"/>
      <c r="AC182" s="83"/>
    </row>
    <row r="183" spans="1:68" ht="16.5" customHeight="1" x14ac:dyDescent="0.25">
      <c r="A183" s="63" t="s">
        <v>280</v>
      </c>
      <c r="B183" s="63" t="s">
        <v>281</v>
      </c>
      <c r="C183" s="36">
        <v>4301132179</v>
      </c>
      <c r="D183" s="408">
        <v>4607111035691</v>
      </c>
      <c r="E183" s="408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10"/>
      <c r="R183" s="410"/>
      <c r="S183" s="410"/>
      <c r="T183" s="41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282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283</v>
      </c>
      <c r="B184" s="63" t="s">
        <v>284</v>
      </c>
      <c r="C184" s="36">
        <v>4301132182</v>
      </c>
      <c r="D184" s="408">
        <v>4607111035721</v>
      </c>
      <c r="E184" s="408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365</v>
      </c>
      <c r="P184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0"/>
      <c r="R184" s="410"/>
      <c r="S184" s="410"/>
      <c r="T184" s="41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285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286</v>
      </c>
      <c r="B185" s="63" t="s">
        <v>287</v>
      </c>
      <c r="C185" s="36">
        <v>4301132170</v>
      </c>
      <c r="D185" s="408">
        <v>4607111038487</v>
      </c>
      <c r="E185" s="408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10"/>
      <c r="R185" s="410"/>
      <c r="S185" s="410"/>
      <c r="T185" s="41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288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5"/>
      <c r="B186" s="415"/>
      <c r="C186" s="415"/>
      <c r="D186" s="415"/>
      <c r="E186" s="415"/>
      <c r="F186" s="415"/>
      <c r="G186" s="415"/>
      <c r="H186" s="415"/>
      <c r="I186" s="415"/>
      <c r="J186" s="415"/>
      <c r="K186" s="415"/>
      <c r="L186" s="415"/>
      <c r="M186" s="415"/>
      <c r="N186" s="415"/>
      <c r="O186" s="416"/>
      <c r="P186" s="412" t="s">
        <v>40</v>
      </c>
      <c r="Q186" s="413"/>
      <c r="R186" s="413"/>
      <c r="S186" s="413"/>
      <c r="T186" s="413"/>
      <c r="U186" s="413"/>
      <c r="V186" s="414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1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6"/>
      <c r="P187" s="412" t="s">
        <v>40</v>
      </c>
      <c r="Q187" s="413"/>
      <c r="R187" s="413"/>
      <c r="S187" s="413"/>
      <c r="T187" s="413"/>
      <c r="U187" s="413"/>
      <c r="V187" s="414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07" t="s">
        <v>289</v>
      </c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66"/>
      <c r="AB188" s="66"/>
      <c r="AC188" s="83"/>
    </row>
    <row r="189" spans="1:68" ht="27" customHeight="1" x14ac:dyDescent="0.25">
      <c r="A189" s="63" t="s">
        <v>290</v>
      </c>
      <c r="B189" s="63" t="s">
        <v>291</v>
      </c>
      <c r="C189" s="36">
        <v>4301051855</v>
      </c>
      <c r="D189" s="408">
        <v>4680115885875</v>
      </c>
      <c r="E189" s="408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296</v>
      </c>
      <c r="L189" s="37" t="s">
        <v>88</v>
      </c>
      <c r="M189" s="38" t="s">
        <v>295</v>
      </c>
      <c r="N189" s="38"/>
      <c r="O189" s="37">
        <v>365</v>
      </c>
      <c r="P189" s="479" t="s">
        <v>292</v>
      </c>
      <c r="Q189" s="410"/>
      <c r="R189" s="410"/>
      <c r="S189" s="410"/>
      <c r="T189" s="41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293</v>
      </c>
      <c r="AG189" s="81"/>
      <c r="AJ189" s="87" t="s">
        <v>89</v>
      </c>
      <c r="AK189" s="87">
        <v>1</v>
      </c>
      <c r="BB189" s="216" t="s">
        <v>294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5"/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6"/>
      <c r="P190" s="412" t="s">
        <v>40</v>
      </c>
      <c r="Q190" s="413"/>
      <c r="R190" s="413"/>
      <c r="S190" s="413"/>
      <c r="T190" s="413"/>
      <c r="U190" s="413"/>
      <c r="V190" s="414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5"/>
      <c r="B191" s="415"/>
      <c r="C191" s="415"/>
      <c r="D191" s="415"/>
      <c r="E191" s="415"/>
      <c r="F191" s="415"/>
      <c r="G191" s="415"/>
      <c r="H191" s="415"/>
      <c r="I191" s="415"/>
      <c r="J191" s="415"/>
      <c r="K191" s="415"/>
      <c r="L191" s="415"/>
      <c r="M191" s="415"/>
      <c r="N191" s="415"/>
      <c r="O191" s="416"/>
      <c r="P191" s="412" t="s">
        <v>40</v>
      </c>
      <c r="Q191" s="413"/>
      <c r="R191" s="413"/>
      <c r="S191" s="413"/>
      <c r="T191" s="413"/>
      <c r="U191" s="413"/>
      <c r="V191" s="414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5" t="s">
        <v>297</v>
      </c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05"/>
      <c r="P192" s="405"/>
      <c r="Q192" s="405"/>
      <c r="R192" s="405"/>
      <c r="S192" s="405"/>
      <c r="T192" s="405"/>
      <c r="U192" s="405"/>
      <c r="V192" s="405"/>
      <c r="W192" s="405"/>
      <c r="X192" s="405"/>
      <c r="Y192" s="405"/>
      <c r="Z192" s="405"/>
      <c r="AA192" s="54"/>
      <c r="AB192" s="54"/>
      <c r="AC192" s="54"/>
    </row>
    <row r="193" spans="1:68" ht="16.5" customHeight="1" x14ac:dyDescent="0.25">
      <c r="A193" s="406" t="s">
        <v>298</v>
      </c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6"/>
      <c r="N193" s="406"/>
      <c r="O193" s="406"/>
      <c r="P193" s="406"/>
      <c r="Q193" s="406"/>
      <c r="R193" s="406"/>
      <c r="S193" s="406"/>
      <c r="T193" s="406"/>
      <c r="U193" s="406"/>
      <c r="V193" s="406"/>
      <c r="W193" s="406"/>
      <c r="X193" s="406"/>
      <c r="Y193" s="406"/>
      <c r="Z193" s="406"/>
      <c r="AA193" s="65"/>
      <c r="AB193" s="65"/>
      <c r="AC193" s="82"/>
    </row>
    <row r="194" spans="1:68" ht="14.25" customHeight="1" x14ac:dyDescent="0.25">
      <c r="A194" s="407" t="s">
        <v>91</v>
      </c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66"/>
      <c r="AB194" s="66"/>
      <c r="AC194" s="83"/>
    </row>
    <row r="195" spans="1:68" ht="27" customHeight="1" x14ac:dyDescent="0.25">
      <c r="A195" s="63" t="s">
        <v>299</v>
      </c>
      <c r="B195" s="63" t="s">
        <v>300</v>
      </c>
      <c r="C195" s="36">
        <v>4301132227</v>
      </c>
      <c r="D195" s="408">
        <v>4620207491133</v>
      </c>
      <c r="E195" s="408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96</v>
      </c>
      <c r="L195" s="37" t="s">
        <v>88</v>
      </c>
      <c r="M195" s="38" t="s">
        <v>86</v>
      </c>
      <c r="N195" s="38"/>
      <c r="O195" s="37">
        <v>180</v>
      </c>
      <c r="P195" s="480" t="s">
        <v>301</v>
      </c>
      <c r="Q195" s="410"/>
      <c r="R195" s="410"/>
      <c r="S195" s="410"/>
      <c r="T195" s="41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303</v>
      </c>
      <c r="AC195" s="217" t="s">
        <v>302</v>
      </c>
      <c r="AG195" s="81"/>
      <c r="AJ195" s="87" t="s">
        <v>89</v>
      </c>
      <c r="AK195" s="87">
        <v>1</v>
      </c>
      <c r="BB195" s="218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5"/>
      <c r="B196" s="415"/>
      <c r="C196" s="415"/>
      <c r="D196" s="415"/>
      <c r="E196" s="415"/>
      <c r="F196" s="415"/>
      <c r="G196" s="415"/>
      <c r="H196" s="415"/>
      <c r="I196" s="415"/>
      <c r="J196" s="415"/>
      <c r="K196" s="415"/>
      <c r="L196" s="415"/>
      <c r="M196" s="415"/>
      <c r="N196" s="415"/>
      <c r="O196" s="416"/>
      <c r="P196" s="412" t="s">
        <v>40</v>
      </c>
      <c r="Q196" s="413"/>
      <c r="R196" s="413"/>
      <c r="S196" s="413"/>
      <c r="T196" s="413"/>
      <c r="U196" s="413"/>
      <c r="V196" s="414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16"/>
      <c r="P197" s="412" t="s">
        <v>40</v>
      </c>
      <c r="Q197" s="413"/>
      <c r="R197" s="413"/>
      <c r="S197" s="413"/>
      <c r="T197" s="413"/>
      <c r="U197" s="413"/>
      <c r="V197" s="414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25">
      <c r="A198" s="407" t="s">
        <v>145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4301135707</v>
      </c>
      <c r="D199" s="408">
        <v>4620207490198</v>
      </c>
      <c r="E199" s="408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10"/>
      <c r="R199" s="410"/>
      <c r="S199" s="410"/>
      <c r="T199" s="411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306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4301135719</v>
      </c>
      <c r="D200" s="408">
        <v>4620207490235</v>
      </c>
      <c r="E200" s="408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10"/>
      <c r="R200" s="410"/>
      <c r="S200" s="410"/>
      <c r="T200" s="41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309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310</v>
      </c>
      <c r="B201" s="63" t="s">
        <v>311</v>
      </c>
      <c r="C201" s="36">
        <v>4301135697</v>
      </c>
      <c r="D201" s="408">
        <v>4620207490259</v>
      </c>
      <c r="E201" s="408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10"/>
      <c r="R201" s="410"/>
      <c r="S201" s="410"/>
      <c r="T201" s="41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306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4301135681</v>
      </c>
      <c r="D202" s="408">
        <v>4620207490143</v>
      </c>
      <c r="E202" s="408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96</v>
      </c>
      <c r="L202" s="37" t="s">
        <v>88</v>
      </c>
      <c r="M202" s="38" t="s">
        <v>86</v>
      </c>
      <c r="N202" s="38"/>
      <c r="O202" s="37">
        <v>180</v>
      </c>
      <c r="P202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10"/>
      <c r="R202" s="410"/>
      <c r="S202" s="410"/>
      <c r="T202" s="41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314</v>
      </c>
      <c r="AG202" s="81"/>
      <c r="AJ202" s="87" t="s">
        <v>89</v>
      </c>
      <c r="AK202" s="87">
        <v>1</v>
      </c>
      <c r="BB202" s="226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6"/>
      <c r="P203" s="412" t="s">
        <v>40</v>
      </c>
      <c r="Q203" s="413"/>
      <c r="R203" s="413"/>
      <c r="S203" s="413"/>
      <c r="T203" s="413"/>
      <c r="U203" s="413"/>
      <c r="V203" s="414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15"/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6"/>
      <c r="P204" s="412" t="s">
        <v>40</v>
      </c>
      <c r="Q204" s="413"/>
      <c r="R204" s="413"/>
      <c r="S204" s="413"/>
      <c r="T204" s="413"/>
      <c r="U204" s="413"/>
      <c r="V204" s="414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06" t="s">
        <v>315</v>
      </c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6"/>
      <c r="N205" s="406"/>
      <c r="O205" s="406"/>
      <c r="P205" s="406"/>
      <c r="Q205" s="406"/>
      <c r="R205" s="406"/>
      <c r="S205" s="406"/>
      <c r="T205" s="406"/>
      <c r="U205" s="406"/>
      <c r="V205" s="406"/>
      <c r="W205" s="406"/>
      <c r="X205" s="406"/>
      <c r="Y205" s="406"/>
      <c r="Z205" s="406"/>
      <c r="AA205" s="65"/>
      <c r="AB205" s="65"/>
      <c r="AC205" s="82"/>
    </row>
    <row r="206" spans="1:68" ht="14.25" customHeight="1" x14ac:dyDescent="0.25">
      <c r="A206" s="407" t="s">
        <v>82</v>
      </c>
      <c r="B206" s="407"/>
      <c r="C206" s="407"/>
      <c r="D206" s="407"/>
      <c r="E206" s="407"/>
      <c r="F206" s="407"/>
      <c r="G206" s="407"/>
      <c r="H206" s="407"/>
      <c r="I206" s="407"/>
      <c r="J206" s="407"/>
      <c r="K206" s="407"/>
      <c r="L206" s="407"/>
      <c r="M206" s="407"/>
      <c r="N206" s="407"/>
      <c r="O206" s="407"/>
      <c r="P206" s="407"/>
      <c r="Q206" s="407"/>
      <c r="R206" s="407"/>
      <c r="S206" s="407"/>
      <c r="T206" s="407"/>
      <c r="U206" s="407"/>
      <c r="V206" s="407"/>
      <c r="W206" s="407"/>
      <c r="X206" s="407"/>
      <c r="Y206" s="407"/>
      <c r="Z206" s="407"/>
      <c r="AA206" s="66"/>
      <c r="AB206" s="66"/>
      <c r="AC206" s="83"/>
    </row>
    <row r="207" spans="1:68" ht="16.5" customHeight="1" x14ac:dyDescent="0.25">
      <c r="A207" s="63" t="s">
        <v>316</v>
      </c>
      <c r="B207" s="63" t="s">
        <v>317</v>
      </c>
      <c r="C207" s="36">
        <v>4301070948</v>
      </c>
      <c r="D207" s="408">
        <v>4607111037022</v>
      </c>
      <c r="E207" s="408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10"/>
      <c r="R207" s="410"/>
      <c r="S207" s="410"/>
      <c r="T207" s="41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318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319</v>
      </c>
      <c r="B208" s="63" t="s">
        <v>320</v>
      </c>
      <c r="C208" s="36">
        <v>4301070990</v>
      </c>
      <c r="D208" s="408">
        <v>4607111038494</v>
      </c>
      <c r="E208" s="408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10"/>
      <c r="R208" s="410"/>
      <c r="S208" s="410"/>
      <c r="T208" s="41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321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322</v>
      </c>
      <c r="B209" s="63" t="s">
        <v>323</v>
      </c>
      <c r="C209" s="36">
        <v>4301070966</v>
      </c>
      <c r="D209" s="408">
        <v>4607111038135</v>
      </c>
      <c r="E209" s="408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10"/>
      <c r="R209" s="410"/>
      <c r="S209" s="410"/>
      <c r="T209" s="41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324</v>
      </c>
      <c r="AG209" s="81"/>
      <c r="AJ209" s="87" t="s">
        <v>89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5"/>
      <c r="B210" s="415"/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5"/>
      <c r="O210" s="416"/>
      <c r="P210" s="412" t="s">
        <v>40</v>
      </c>
      <c r="Q210" s="413"/>
      <c r="R210" s="413"/>
      <c r="S210" s="413"/>
      <c r="T210" s="413"/>
      <c r="U210" s="413"/>
      <c r="V210" s="414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6"/>
      <c r="P211" s="412" t="s">
        <v>40</v>
      </c>
      <c r="Q211" s="413"/>
      <c r="R211" s="413"/>
      <c r="S211" s="413"/>
      <c r="T211" s="413"/>
      <c r="U211" s="413"/>
      <c r="V211" s="414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6" t="s">
        <v>325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406"/>
      <c r="Z212" s="406"/>
      <c r="AA212" s="65"/>
      <c r="AB212" s="65"/>
      <c r="AC212" s="82"/>
    </row>
    <row r="213" spans="1:68" ht="14.25" customHeight="1" x14ac:dyDescent="0.25">
      <c r="A213" s="407" t="s">
        <v>82</v>
      </c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  <c r="V213" s="407"/>
      <c r="W213" s="407"/>
      <c r="X213" s="407"/>
      <c r="Y213" s="407"/>
      <c r="Z213" s="407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4301070996</v>
      </c>
      <c r="D214" s="408">
        <v>4607111038654</v>
      </c>
      <c r="E214" s="408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10"/>
      <c r="R214" s="410"/>
      <c r="S214" s="410"/>
      <c r="T214" s="411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328</v>
      </c>
      <c r="AG214" s="81"/>
      <c r="AJ214" s="87" t="s">
        <v>89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4301070997</v>
      </c>
      <c r="D215" s="408">
        <v>4607111038586</v>
      </c>
      <c r="E215" s="408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10"/>
      <c r="R215" s="410"/>
      <c r="S215" s="410"/>
      <c r="T215" s="411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328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4301070962</v>
      </c>
      <c r="D216" s="408">
        <v>4607111038609</v>
      </c>
      <c r="E216" s="408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10"/>
      <c r="R216" s="410"/>
      <c r="S216" s="410"/>
      <c r="T216" s="411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333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4301070963</v>
      </c>
      <c r="D217" s="408">
        <v>4607111038630</v>
      </c>
      <c r="E217" s="408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10"/>
      <c r="R217" s="410"/>
      <c r="S217" s="410"/>
      <c r="T217" s="411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333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336</v>
      </c>
      <c r="B218" s="63" t="s">
        <v>337</v>
      </c>
      <c r="C218" s="36">
        <v>4301070959</v>
      </c>
      <c r="D218" s="408">
        <v>4607111038616</v>
      </c>
      <c r="E218" s="408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10"/>
      <c r="R218" s="410"/>
      <c r="S218" s="410"/>
      <c r="T218" s="411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328</v>
      </c>
      <c r="AG218" s="81"/>
      <c r="AJ218" s="87" t="s">
        <v>89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338</v>
      </c>
      <c r="B219" s="63" t="s">
        <v>339</v>
      </c>
      <c r="C219" s="36">
        <v>4301070960</v>
      </c>
      <c r="D219" s="408">
        <v>4607111038623</v>
      </c>
      <c r="E219" s="408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10"/>
      <c r="R219" s="410"/>
      <c r="S219" s="410"/>
      <c r="T219" s="411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328</v>
      </c>
      <c r="AG219" s="81"/>
      <c r="AJ219" s="87" t="s">
        <v>89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5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6"/>
      <c r="P220" s="412" t="s">
        <v>40</v>
      </c>
      <c r="Q220" s="413"/>
      <c r="R220" s="413"/>
      <c r="S220" s="413"/>
      <c r="T220" s="413"/>
      <c r="U220" s="413"/>
      <c r="V220" s="414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6"/>
      <c r="P221" s="412" t="s">
        <v>40</v>
      </c>
      <c r="Q221" s="413"/>
      <c r="R221" s="413"/>
      <c r="S221" s="413"/>
      <c r="T221" s="413"/>
      <c r="U221" s="413"/>
      <c r="V221" s="414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6" t="s">
        <v>340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406"/>
      <c r="AA222" s="65"/>
      <c r="AB222" s="65"/>
      <c r="AC222" s="82"/>
    </row>
    <row r="223" spans="1:68" ht="14.25" customHeight="1" x14ac:dyDescent="0.25">
      <c r="A223" s="407" t="s">
        <v>82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407"/>
      <c r="AA223" s="66"/>
      <c r="AB223" s="66"/>
      <c r="AC223" s="83"/>
    </row>
    <row r="224" spans="1:68" ht="27" customHeight="1" x14ac:dyDescent="0.25">
      <c r="A224" s="63" t="s">
        <v>341</v>
      </c>
      <c r="B224" s="63" t="s">
        <v>342</v>
      </c>
      <c r="C224" s="36">
        <v>4301070917</v>
      </c>
      <c r="D224" s="408">
        <v>4607111035912</v>
      </c>
      <c r="E224" s="408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10"/>
      <c r="R224" s="410"/>
      <c r="S224" s="410"/>
      <c r="T224" s="41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343</v>
      </c>
      <c r="AG224" s="81"/>
      <c r="AJ224" s="87" t="s">
        <v>89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344</v>
      </c>
      <c r="B225" s="63" t="s">
        <v>345</v>
      </c>
      <c r="C225" s="36">
        <v>4301070920</v>
      </c>
      <c r="D225" s="408">
        <v>4607111035929</v>
      </c>
      <c r="E225" s="408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10"/>
      <c r="R225" s="410"/>
      <c r="S225" s="410"/>
      <c r="T225" s="41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343</v>
      </c>
      <c r="AG225" s="81"/>
      <c r="AJ225" s="87" t="s">
        <v>89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346</v>
      </c>
      <c r="B226" s="63" t="s">
        <v>347</v>
      </c>
      <c r="C226" s="36">
        <v>4301070915</v>
      </c>
      <c r="D226" s="408">
        <v>4607111035882</v>
      </c>
      <c r="E226" s="408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10"/>
      <c r="R226" s="410"/>
      <c r="S226" s="410"/>
      <c r="T226" s="41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348</v>
      </c>
      <c r="AG226" s="81"/>
      <c r="AJ226" s="87" t="s">
        <v>89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349</v>
      </c>
      <c r="B227" s="63" t="s">
        <v>350</v>
      </c>
      <c r="C227" s="36">
        <v>4301070921</v>
      </c>
      <c r="D227" s="408">
        <v>4607111035905</v>
      </c>
      <c r="E227" s="408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10"/>
      <c r="R227" s="410"/>
      <c r="S227" s="410"/>
      <c r="T227" s="41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348</v>
      </c>
      <c r="AG227" s="81"/>
      <c r="AJ227" s="87" t="s">
        <v>89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5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6"/>
      <c r="P228" s="412" t="s">
        <v>40</v>
      </c>
      <c r="Q228" s="413"/>
      <c r="R228" s="413"/>
      <c r="S228" s="413"/>
      <c r="T228" s="413"/>
      <c r="U228" s="413"/>
      <c r="V228" s="414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6"/>
      <c r="P229" s="412" t="s">
        <v>40</v>
      </c>
      <c r="Q229" s="413"/>
      <c r="R229" s="413"/>
      <c r="S229" s="413"/>
      <c r="T229" s="413"/>
      <c r="U229" s="413"/>
      <c r="V229" s="414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6" t="s">
        <v>351</v>
      </c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6"/>
      <c r="P230" s="406"/>
      <c r="Q230" s="406"/>
      <c r="R230" s="406"/>
      <c r="S230" s="406"/>
      <c r="T230" s="406"/>
      <c r="U230" s="406"/>
      <c r="V230" s="406"/>
      <c r="W230" s="406"/>
      <c r="X230" s="406"/>
      <c r="Y230" s="406"/>
      <c r="Z230" s="406"/>
      <c r="AA230" s="65"/>
      <c r="AB230" s="65"/>
      <c r="AC230" s="82"/>
    </row>
    <row r="231" spans="1:68" ht="14.25" customHeight="1" x14ac:dyDescent="0.25">
      <c r="A231" s="407" t="s">
        <v>82</v>
      </c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7"/>
      <c r="P231" s="407"/>
      <c r="Q231" s="407"/>
      <c r="R231" s="407"/>
      <c r="S231" s="407"/>
      <c r="T231" s="407"/>
      <c r="U231" s="407"/>
      <c r="V231" s="407"/>
      <c r="W231" s="407"/>
      <c r="X231" s="407"/>
      <c r="Y231" s="407"/>
      <c r="Z231" s="407"/>
      <c r="AA231" s="66"/>
      <c r="AB231" s="66"/>
      <c r="AC231" s="83"/>
    </row>
    <row r="232" spans="1:68" ht="27" customHeight="1" x14ac:dyDescent="0.25">
      <c r="A232" s="63" t="s">
        <v>352</v>
      </c>
      <c r="B232" s="63" t="s">
        <v>353</v>
      </c>
      <c r="C232" s="36">
        <v>4301071097</v>
      </c>
      <c r="D232" s="408">
        <v>4620207491096</v>
      </c>
      <c r="E232" s="408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98" t="s">
        <v>354</v>
      </c>
      <c r="Q232" s="410"/>
      <c r="R232" s="410"/>
      <c r="S232" s="410"/>
      <c r="T232" s="41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303</v>
      </c>
      <c r="AC232" s="253" t="s">
        <v>355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5"/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6"/>
      <c r="P233" s="412" t="s">
        <v>40</v>
      </c>
      <c r="Q233" s="413"/>
      <c r="R233" s="413"/>
      <c r="S233" s="413"/>
      <c r="T233" s="413"/>
      <c r="U233" s="413"/>
      <c r="V233" s="41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16"/>
      <c r="P234" s="412" t="s">
        <v>40</v>
      </c>
      <c r="Q234" s="413"/>
      <c r="R234" s="413"/>
      <c r="S234" s="413"/>
      <c r="T234" s="413"/>
      <c r="U234" s="413"/>
      <c r="V234" s="41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6" t="s">
        <v>356</v>
      </c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6"/>
      <c r="P235" s="406"/>
      <c r="Q235" s="406"/>
      <c r="R235" s="406"/>
      <c r="S235" s="406"/>
      <c r="T235" s="406"/>
      <c r="U235" s="406"/>
      <c r="V235" s="406"/>
      <c r="W235" s="406"/>
      <c r="X235" s="406"/>
      <c r="Y235" s="406"/>
      <c r="Z235" s="406"/>
      <c r="AA235" s="65"/>
      <c r="AB235" s="65"/>
      <c r="AC235" s="82"/>
    </row>
    <row r="236" spans="1:68" ht="14.25" customHeight="1" x14ac:dyDescent="0.25">
      <c r="A236" s="407" t="s">
        <v>82</v>
      </c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7"/>
      <c r="P236" s="407"/>
      <c r="Q236" s="407"/>
      <c r="R236" s="407"/>
      <c r="S236" s="407"/>
      <c r="T236" s="407"/>
      <c r="U236" s="407"/>
      <c r="V236" s="407"/>
      <c r="W236" s="407"/>
      <c r="X236" s="407"/>
      <c r="Y236" s="407"/>
      <c r="Z236" s="407"/>
      <c r="AA236" s="66"/>
      <c r="AB236" s="66"/>
      <c r="AC236" s="83"/>
    </row>
    <row r="237" spans="1:68" ht="27" customHeight="1" x14ac:dyDescent="0.25">
      <c r="A237" s="63" t="s">
        <v>357</v>
      </c>
      <c r="B237" s="63" t="s">
        <v>358</v>
      </c>
      <c r="C237" s="36">
        <v>4301071093</v>
      </c>
      <c r="D237" s="408">
        <v>4620207490709</v>
      </c>
      <c r="E237" s="408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10"/>
      <c r="R237" s="410"/>
      <c r="S237" s="410"/>
      <c r="T237" s="41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359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5"/>
      <c r="B238" s="415"/>
      <c r="C238" s="415"/>
      <c r="D238" s="415"/>
      <c r="E238" s="415"/>
      <c r="F238" s="415"/>
      <c r="G238" s="415"/>
      <c r="H238" s="415"/>
      <c r="I238" s="415"/>
      <c r="J238" s="415"/>
      <c r="K238" s="415"/>
      <c r="L238" s="415"/>
      <c r="M238" s="415"/>
      <c r="N238" s="415"/>
      <c r="O238" s="416"/>
      <c r="P238" s="412" t="s">
        <v>40</v>
      </c>
      <c r="Q238" s="413"/>
      <c r="R238" s="413"/>
      <c r="S238" s="413"/>
      <c r="T238" s="413"/>
      <c r="U238" s="413"/>
      <c r="V238" s="41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5"/>
      <c r="B239" s="415"/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6"/>
      <c r="P239" s="412" t="s">
        <v>40</v>
      </c>
      <c r="Q239" s="413"/>
      <c r="R239" s="413"/>
      <c r="S239" s="413"/>
      <c r="T239" s="413"/>
      <c r="U239" s="413"/>
      <c r="V239" s="41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7" t="s">
        <v>145</v>
      </c>
      <c r="B240" s="407"/>
      <c r="C240" s="407"/>
      <c r="D240" s="407"/>
      <c r="E240" s="407"/>
      <c r="F240" s="407"/>
      <c r="G240" s="407"/>
      <c r="H240" s="407"/>
      <c r="I240" s="407"/>
      <c r="J240" s="407"/>
      <c r="K240" s="407"/>
      <c r="L240" s="407"/>
      <c r="M240" s="407"/>
      <c r="N240" s="407"/>
      <c r="O240" s="407"/>
      <c r="P240" s="407"/>
      <c r="Q240" s="407"/>
      <c r="R240" s="407"/>
      <c r="S240" s="407"/>
      <c r="T240" s="407"/>
      <c r="U240" s="407"/>
      <c r="V240" s="407"/>
      <c r="W240" s="407"/>
      <c r="X240" s="407"/>
      <c r="Y240" s="407"/>
      <c r="Z240" s="407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4301135692</v>
      </c>
      <c r="D241" s="408">
        <v>4620207490570</v>
      </c>
      <c r="E241" s="408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5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10"/>
      <c r="R241" s="410"/>
      <c r="S241" s="410"/>
      <c r="T241" s="41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362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363</v>
      </c>
      <c r="B242" s="63" t="s">
        <v>364</v>
      </c>
      <c r="C242" s="36">
        <v>4301135691</v>
      </c>
      <c r="D242" s="408">
        <v>4620207490549</v>
      </c>
      <c r="E242" s="408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5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10"/>
      <c r="R242" s="410"/>
      <c r="S242" s="410"/>
      <c r="T242" s="41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362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365</v>
      </c>
      <c r="B243" s="63" t="s">
        <v>366</v>
      </c>
      <c r="C243" s="36">
        <v>4301135694</v>
      </c>
      <c r="D243" s="408">
        <v>4620207490501</v>
      </c>
      <c r="E243" s="408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5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10"/>
      <c r="R243" s="410"/>
      <c r="S243" s="410"/>
      <c r="T243" s="41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362</v>
      </c>
      <c r="AG243" s="81"/>
      <c r="AJ243" s="87" t="s">
        <v>89</v>
      </c>
      <c r="AK243" s="87">
        <v>1</v>
      </c>
      <c r="BB243" s="262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5"/>
      <c r="B244" s="415"/>
      <c r="C244" s="415"/>
      <c r="D244" s="415"/>
      <c r="E244" s="415"/>
      <c r="F244" s="415"/>
      <c r="G244" s="415"/>
      <c r="H244" s="415"/>
      <c r="I244" s="415"/>
      <c r="J244" s="415"/>
      <c r="K244" s="415"/>
      <c r="L244" s="415"/>
      <c r="M244" s="415"/>
      <c r="N244" s="415"/>
      <c r="O244" s="416"/>
      <c r="P244" s="412" t="s">
        <v>40</v>
      </c>
      <c r="Q244" s="413"/>
      <c r="R244" s="413"/>
      <c r="S244" s="413"/>
      <c r="T244" s="413"/>
      <c r="U244" s="413"/>
      <c r="V244" s="414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15"/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6"/>
      <c r="P245" s="412" t="s">
        <v>40</v>
      </c>
      <c r="Q245" s="413"/>
      <c r="R245" s="413"/>
      <c r="S245" s="413"/>
      <c r="T245" s="413"/>
      <c r="U245" s="413"/>
      <c r="V245" s="414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25">
      <c r="A246" s="406" t="s">
        <v>367</v>
      </c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6"/>
      <c r="P246" s="406"/>
      <c r="Q246" s="406"/>
      <c r="R246" s="406"/>
      <c r="S246" s="406"/>
      <c r="T246" s="406"/>
      <c r="U246" s="406"/>
      <c r="V246" s="406"/>
      <c r="W246" s="406"/>
      <c r="X246" s="406"/>
      <c r="Y246" s="406"/>
      <c r="Z246" s="406"/>
      <c r="AA246" s="65"/>
      <c r="AB246" s="65"/>
      <c r="AC246" s="82"/>
    </row>
    <row r="247" spans="1:68" ht="14.25" customHeight="1" x14ac:dyDescent="0.25">
      <c r="A247" s="407" t="s">
        <v>82</v>
      </c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7"/>
      <c r="P247" s="407"/>
      <c r="Q247" s="407"/>
      <c r="R247" s="407"/>
      <c r="S247" s="407"/>
      <c r="T247" s="407"/>
      <c r="U247" s="407"/>
      <c r="V247" s="407"/>
      <c r="W247" s="407"/>
      <c r="X247" s="407"/>
      <c r="Y247" s="407"/>
      <c r="Z247" s="407"/>
      <c r="AA247" s="66"/>
      <c r="AB247" s="66"/>
      <c r="AC247" s="83"/>
    </row>
    <row r="248" spans="1:68" ht="16.5" customHeight="1" x14ac:dyDescent="0.25">
      <c r="A248" s="63" t="s">
        <v>368</v>
      </c>
      <c r="B248" s="63" t="s">
        <v>369</v>
      </c>
      <c r="C248" s="36">
        <v>4301071063</v>
      </c>
      <c r="D248" s="408">
        <v>4607111039019</v>
      </c>
      <c r="E248" s="408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10"/>
      <c r="R248" s="410"/>
      <c r="S248" s="410"/>
      <c r="T248" s="41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370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371</v>
      </c>
      <c r="B249" s="63" t="s">
        <v>372</v>
      </c>
      <c r="C249" s="36">
        <v>4301071000</v>
      </c>
      <c r="D249" s="408">
        <v>4607111038708</v>
      </c>
      <c r="E249" s="408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10"/>
      <c r="R249" s="410"/>
      <c r="S249" s="410"/>
      <c r="T249" s="41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370</v>
      </c>
      <c r="AG249" s="81"/>
      <c r="AJ249" s="87" t="s">
        <v>89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5"/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6"/>
      <c r="P250" s="412" t="s">
        <v>40</v>
      </c>
      <c r="Q250" s="413"/>
      <c r="R250" s="413"/>
      <c r="S250" s="413"/>
      <c r="T250" s="413"/>
      <c r="U250" s="413"/>
      <c r="V250" s="414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5"/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6"/>
      <c r="P251" s="412" t="s">
        <v>40</v>
      </c>
      <c r="Q251" s="413"/>
      <c r="R251" s="413"/>
      <c r="S251" s="413"/>
      <c r="T251" s="413"/>
      <c r="U251" s="413"/>
      <c r="V251" s="414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5" t="s">
        <v>373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54"/>
      <c r="AB252" s="54"/>
      <c r="AC252" s="54"/>
    </row>
    <row r="253" spans="1:68" ht="16.5" customHeight="1" x14ac:dyDescent="0.25">
      <c r="A253" s="406" t="s">
        <v>374</v>
      </c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6"/>
      <c r="O253" s="406"/>
      <c r="P253" s="406"/>
      <c r="Q253" s="406"/>
      <c r="R253" s="406"/>
      <c r="S253" s="406"/>
      <c r="T253" s="406"/>
      <c r="U253" s="406"/>
      <c r="V253" s="406"/>
      <c r="W253" s="406"/>
      <c r="X253" s="406"/>
      <c r="Y253" s="406"/>
      <c r="Z253" s="406"/>
      <c r="AA253" s="65"/>
      <c r="AB253" s="65"/>
      <c r="AC253" s="82"/>
    </row>
    <row r="254" spans="1:68" ht="14.25" customHeight="1" x14ac:dyDescent="0.25">
      <c r="A254" s="407" t="s">
        <v>82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6"/>
      <c r="AB254" s="66"/>
      <c r="AC254" s="83"/>
    </row>
    <row r="255" spans="1:68" ht="27" customHeight="1" x14ac:dyDescent="0.25">
      <c r="A255" s="63" t="s">
        <v>375</v>
      </c>
      <c r="B255" s="63" t="s">
        <v>376</v>
      </c>
      <c r="C255" s="36">
        <v>4301071036</v>
      </c>
      <c r="D255" s="408">
        <v>4607111036162</v>
      </c>
      <c r="E255" s="408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90</v>
      </c>
      <c r="P255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10"/>
      <c r="R255" s="410"/>
      <c r="S255" s="410"/>
      <c r="T255" s="41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377</v>
      </c>
      <c r="AG255" s="81"/>
      <c r="AJ255" s="87" t="s">
        <v>89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5"/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6"/>
      <c r="P256" s="412" t="s">
        <v>40</v>
      </c>
      <c r="Q256" s="413"/>
      <c r="R256" s="413"/>
      <c r="S256" s="413"/>
      <c r="T256" s="413"/>
      <c r="U256" s="413"/>
      <c r="V256" s="414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5"/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6"/>
      <c r="P257" s="412" t="s">
        <v>40</v>
      </c>
      <c r="Q257" s="413"/>
      <c r="R257" s="413"/>
      <c r="S257" s="413"/>
      <c r="T257" s="413"/>
      <c r="U257" s="413"/>
      <c r="V257" s="414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5" t="s">
        <v>378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405"/>
      <c r="AA258" s="54"/>
      <c r="AB258" s="54"/>
      <c r="AC258" s="54"/>
    </row>
    <row r="259" spans="1:68" ht="16.5" customHeight="1" x14ac:dyDescent="0.25">
      <c r="A259" s="406" t="s">
        <v>379</v>
      </c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6"/>
      <c r="O259" s="406"/>
      <c r="P259" s="406"/>
      <c r="Q259" s="406"/>
      <c r="R259" s="406"/>
      <c r="S259" s="406"/>
      <c r="T259" s="406"/>
      <c r="U259" s="406"/>
      <c r="V259" s="406"/>
      <c r="W259" s="406"/>
      <c r="X259" s="406"/>
      <c r="Y259" s="406"/>
      <c r="Z259" s="406"/>
      <c r="AA259" s="65"/>
      <c r="AB259" s="65"/>
      <c r="AC259" s="82"/>
    </row>
    <row r="260" spans="1:68" ht="14.25" customHeight="1" x14ac:dyDescent="0.25">
      <c r="A260" s="407" t="s">
        <v>82</v>
      </c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  <c r="V260" s="407"/>
      <c r="W260" s="407"/>
      <c r="X260" s="407"/>
      <c r="Y260" s="407"/>
      <c r="Z260" s="407"/>
      <c r="AA260" s="66"/>
      <c r="AB260" s="66"/>
      <c r="AC260" s="83"/>
    </row>
    <row r="261" spans="1:68" ht="27" customHeight="1" x14ac:dyDescent="0.25">
      <c r="A261" s="63" t="s">
        <v>380</v>
      </c>
      <c r="B261" s="63" t="s">
        <v>381</v>
      </c>
      <c r="C261" s="36">
        <v>4301071029</v>
      </c>
      <c r="D261" s="408">
        <v>4607111035899</v>
      </c>
      <c r="E261" s="408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10"/>
      <c r="R261" s="410"/>
      <c r="S261" s="410"/>
      <c r="T261" s="41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268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382</v>
      </c>
      <c r="B262" s="63" t="s">
        <v>383</v>
      </c>
      <c r="C262" s="36">
        <v>4301070991</v>
      </c>
      <c r="D262" s="408">
        <v>4607111038180</v>
      </c>
      <c r="E262" s="408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10"/>
      <c r="R262" s="410"/>
      <c r="S262" s="410"/>
      <c r="T262" s="41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384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5"/>
      <c r="B263" s="415"/>
      <c r="C263" s="415"/>
      <c r="D263" s="415"/>
      <c r="E263" s="415"/>
      <c r="F263" s="415"/>
      <c r="G263" s="415"/>
      <c r="H263" s="415"/>
      <c r="I263" s="415"/>
      <c r="J263" s="415"/>
      <c r="K263" s="415"/>
      <c r="L263" s="415"/>
      <c r="M263" s="415"/>
      <c r="N263" s="415"/>
      <c r="O263" s="416"/>
      <c r="P263" s="412" t="s">
        <v>40</v>
      </c>
      <c r="Q263" s="413"/>
      <c r="R263" s="413"/>
      <c r="S263" s="413"/>
      <c r="T263" s="413"/>
      <c r="U263" s="413"/>
      <c r="V263" s="414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1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6"/>
      <c r="P264" s="412" t="s">
        <v>40</v>
      </c>
      <c r="Q264" s="413"/>
      <c r="R264" s="413"/>
      <c r="S264" s="413"/>
      <c r="T264" s="413"/>
      <c r="U264" s="413"/>
      <c r="V264" s="414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05" t="s">
        <v>385</v>
      </c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5"/>
      <c r="P265" s="405"/>
      <c r="Q265" s="405"/>
      <c r="R265" s="405"/>
      <c r="S265" s="405"/>
      <c r="T265" s="405"/>
      <c r="U265" s="405"/>
      <c r="V265" s="405"/>
      <c r="W265" s="405"/>
      <c r="X265" s="405"/>
      <c r="Y265" s="405"/>
      <c r="Z265" s="405"/>
      <c r="AA265" s="54"/>
      <c r="AB265" s="54"/>
      <c r="AC265" s="54"/>
    </row>
    <row r="266" spans="1:68" ht="16.5" customHeight="1" x14ac:dyDescent="0.25">
      <c r="A266" s="406" t="s">
        <v>386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406"/>
      <c r="Z266" s="406"/>
      <c r="AA266" s="65"/>
      <c r="AB266" s="65"/>
      <c r="AC266" s="82"/>
    </row>
    <row r="267" spans="1:68" ht="14.25" customHeight="1" x14ac:dyDescent="0.25">
      <c r="A267" s="407" t="s">
        <v>387</v>
      </c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7"/>
      <c r="P267" s="407"/>
      <c r="Q267" s="407"/>
      <c r="R267" s="407"/>
      <c r="S267" s="407"/>
      <c r="T267" s="407"/>
      <c r="U267" s="407"/>
      <c r="V267" s="407"/>
      <c r="W267" s="407"/>
      <c r="X267" s="407"/>
      <c r="Y267" s="407"/>
      <c r="Z267" s="407"/>
      <c r="AA267" s="66"/>
      <c r="AB267" s="66"/>
      <c r="AC267" s="83"/>
    </row>
    <row r="268" spans="1:68" ht="27" customHeight="1" x14ac:dyDescent="0.25">
      <c r="A268" s="63" t="s">
        <v>388</v>
      </c>
      <c r="B268" s="63" t="s">
        <v>389</v>
      </c>
      <c r="C268" s="36">
        <v>4301133004</v>
      </c>
      <c r="D268" s="408">
        <v>4607111039774</v>
      </c>
      <c r="E268" s="408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10"/>
      <c r="R268" s="410"/>
      <c r="S268" s="410"/>
      <c r="T268" s="41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390</v>
      </c>
      <c r="AG268" s="81"/>
      <c r="AJ268" s="87" t="s">
        <v>89</v>
      </c>
      <c r="AK268" s="87">
        <v>1</v>
      </c>
      <c r="BB268" s="274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5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6"/>
      <c r="P269" s="412" t="s">
        <v>40</v>
      </c>
      <c r="Q269" s="413"/>
      <c r="R269" s="413"/>
      <c r="S269" s="413"/>
      <c r="T269" s="413"/>
      <c r="U269" s="413"/>
      <c r="V269" s="414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6"/>
      <c r="P270" s="412" t="s">
        <v>40</v>
      </c>
      <c r="Q270" s="413"/>
      <c r="R270" s="413"/>
      <c r="S270" s="413"/>
      <c r="T270" s="413"/>
      <c r="U270" s="413"/>
      <c r="V270" s="414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7" t="s">
        <v>145</v>
      </c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  <c r="V271" s="407"/>
      <c r="W271" s="407"/>
      <c r="X271" s="407"/>
      <c r="Y271" s="407"/>
      <c r="Z271" s="407"/>
      <c r="AA271" s="66"/>
      <c r="AB271" s="66"/>
      <c r="AC271" s="83"/>
    </row>
    <row r="272" spans="1:68" ht="37.5" customHeight="1" x14ac:dyDescent="0.25">
      <c r="A272" s="63" t="s">
        <v>391</v>
      </c>
      <c r="B272" s="63" t="s">
        <v>392</v>
      </c>
      <c r="C272" s="36">
        <v>4301135400</v>
      </c>
      <c r="D272" s="408">
        <v>4607111039361</v>
      </c>
      <c r="E272" s="408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10"/>
      <c r="R272" s="410"/>
      <c r="S272" s="410"/>
      <c r="T272" s="411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390</v>
      </c>
      <c r="AG272" s="81"/>
      <c r="AJ272" s="87" t="s">
        <v>89</v>
      </c>
      <c r="AK272" s="87">
        <v>1</v>
      </c>
      <c r="BB272" s="276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5"/>
      <c r="B273" s="415"/>
      <c r="C273" s="415"/>
      <c r="D273" s="415"/>
      <c r="E273" s="415"/>
      <c r="F273" s="415"/>
      <c r="G273" s="415"/>
      <c r="H273" s="415"/>
      <c r="I273" s="415"/>
      <c r="J273" s="415"/>
      <c r="K273" s="415"/>
      <c r="L273" s="415"/>
      <c r="M273" s="415"/>
      <c r="N273" s="415"/>
      <c r="O273" s="416"/>
      <c r="P273" s="412" t="s">
        <v>40</v>
      </c>
      <c r="Q273" s="413"/>
      <c r="R273" s="413"/>
      <c r="S273" s="413"/>
      <c r="T273" s="413"/>
      <c r="U273" s="413"/>
      <c r="V273" s="414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6"/>
      <c r="P274" s="412" t="s">
        <v>40</v>
      </c>
      <c r="Q274" s="413"/>
      <c r="R274" s="413"/>
      <c r="S274" s="413"/>
      <c r="T274" s="413"/>
      <c r="U274" s="413"/>
      <c r="V274" s="414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5" t="s">
        <v>253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54"/>
      <c r="AB275" s="54"/>
      <c r="AC275" s="54"/>
    </row>
    <row r="276" spans="1:68" ht="16.5" customHeight="1" x14ac:dyDescent="0.25">
      <c r="A276" s="406" t="s">
        <v>253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406"/>
      <c r="Z276" s="406"/>
      <c r="AA276" s="65"/>
      <c r="AB276" s="65"/>
      <c r="AC276" s="82"/>
    </row>
    <row r="277" spans="1:68" ht="14.25" customHeight="1" x14ac:dyDescent="0.25">
      <c r="A277" s="407" t="s">
        <v>82</v>
      </c>
      <c r="B277" s="407"/>
      <c r="C277" s="407"/>
      <c r="D277" s="407"/>
      <c r="E277" s="407"/>
      <c r="F277" s="407"/>
      <c r="G277" s="407"/>
      <c r="H277" s="407"/>
      <c r="I277" s="407"/>
      <c r="J277" s="407"/>
      <c r="K277" s="407"/>
      <c r="L277" s="407"/>
      <c r="M277" s="407"/>
      <c r="N277" s="407"/>
      <c r="O277" s="407"/>
      <c r="P277" s="407"/>
      <c r="Q277" s="407"/>
      <c r="R277" s="407"/>
      <c r="S277" s="407"/>
      <c r="T277" s="407"/>
      <c r="U277" s="407"/>
      <c r="V277" s="407"/>
      <c r="W277" s="407"/>
      <c r="X277" s="407"/>
      <c r="Y277" s="407"/>
      <c r="Z277" s="407"/>
      <c r="AA277" s="66"/>
      <c r="AB277" s="66"/>
      <c r="AC277" s="83"/>
    </row>
    <row r="278" spans="1:68" ht="27" customHeight="1" x14ac:dyDescent="0.25">
      <c r="A278" s="63" t="s">
        <v>393</v>
      </c>
      <c r="B278" s="63" t="s">
        <v>394</v>
      </c>
      <c r="C278" s="36">
        <v>4301071014</v>
      </c>
      <c r="D278" s="408">
        <v>4640242181264</v>
      </c>
      <c r="E278" s="408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0" t="s">
        <v>395</v>
      </c>
      <c r="Q278" s="410"/>
      <c r="R278" s="410"/>
      <c r="S278" s="410"/>
      <c r="T278" s="411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396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4301071021</v>
      </c>
      <c r="D279" s="408">
        <v>4640242181325</v>
      </c>
      <c r="E279" s="408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1" t="s">
        <v>399</v>
      </c>
      <c r="Q279" s="410"/>
      <c r="R279" s="410"/>
      <c r="S279" s="410"/>
      <c r="T279" s="411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396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400</v>
      </c>
      <c r="B280" s="63" t="s">
        <v>401</v>
      </c>
      <c r="C280" s="36">
        <v>4301070993</v>
      </c>
      <c r="D280" s="408">
        <v>4640242180670</v>
      </c>
      <c r="E280" s="408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12" t="s">
        <v>402</v>
      </c>
      <c r="Q280" s="410"/>
      <c r="R280" s="410"/>
      <c r="S280" s="410"/>
      <c r="T280" s="411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89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5"/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6"/>
      <c r="P281" s="412" t="s">
        <v>40</v>
      </c>
      <c r="Q281" s="413"/>
      <c r="R281" s="413"/>
      <c r="S281" s="413"/>
      <c r="T281" s="413"/>
      <c r="U281" s="413"/>
      <c r="V281" s="414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5"/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6"/>
      <c r="P282" s="412" t="s">
        <v>40</v>
      </c>
      <c r="Q282" s="413"/>
      <c r="R282" s="413"/>
      <c r="S282" s="413"/>
      <c r="T282" s="413"/>
      <c r="U282" s="413"/>
      <c r="V282" s="414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7" t="s">
        <v>165</v>
      </c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7"/>
      <c r="P283" s="407"/>
      <c r="Q283" s="407"/>
      <c r="R283" s="407"/>
      <c r="S283" s="407"/>
      <c r="T283" s="407"/>
      <c r="U283" s="407"/>
      <c r="V283" s="407"/>
      <c r="W283" s="407"/>
      <c r="X283" s="407"/>
      <c r="Y283" s="407"/>
      <c r="Z283" s="407"/>
      <c r="AA283" s="66"/>
      <c r="AB283" s="66"/>
      <c r="AC283" s="83"/>
    </row>
    <row r="284" spans="1:68" ht="27" customHeight="1" x14ac:dyDescent="0.25">
      <c r="A284" s="63" t="s">
        <v>404</v>
      </c>
      <c r="B284" s="63" t="s">
        <v>405</v>
      </c>
      <c r="C284" s="36">
        <v>4301131019</v>
      </c>
      <c r="D284" s="408">
        <v>4640242180427</v>
      </c>
      <c r="E284" s="408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157</v>
      </c>
      <c r="L284" s="37" t="s">
        <v>88</v>
      </c>
      <c r="M284" s="38" t="s">
        <v>86</v>
      </c>
      <c r="N284" s="38"/>
      <c r="O284" s="37">
        <v>180</v>
      </c>
      <c r="P284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10"/>
      <c r="R284" s="410"/>
      <c r="S284" s="410"/>
      <c r="T284" s="411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406</v>
      </c>
      <c r="AG284" s="81"/>
      <c r="AJ284" s="87" t="s">
        <v>89</v>
      </c>
      <c r="AK284" s="87">
        <v>1</v>
      </c>
      <c r="BB284" s="284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5"/>
      <c r="B285" s="415"/>
      <c r="C285" s="415"/>
      <c r="D285" s="415"/>
      <c r="E285" s="415"/>
      <c r="F285" s="415"/>
      <c r="G285" s="415"/>
      <c r="H285" s="415"/>
      <c r="I285" s="415"/>
      <c r="J285" s="415"/>
      <c r="K285" s="415"/>
      <c r="L285" s="415"/>
      <c r="M285" s="415"/>
      <c r="N285" s="415"/>
      <c r="O285" s="416"/>
      <c r="P285" s="412" t="s">
        <v>40</v>
      </c>
      <c r="Q285" s="413"/>
      <c r="R285" s="413"/>
      <c r="S285" s="413"/>
      <c r="T285" s="413"/>
      <c r="U285" s="413"/>
      <c r="V285" s="414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6"/>
      <c r="P286" s="412" t="s">
        <v>40</v>
      </c>
      <c r="Q286" s="413"/>
      <c r="R286" s="413"/>
      <c r="S286" s="413"/>
      <c r="T286" s="413"/>
      <c r="U286" s="413"/>
      <c r="V286" s="414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7" t="s">
        <v>91</v>
      </c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407"/>
      <c r="Q287" s="407"/>
      <c r="R287" s="407"/>
      <c r="S287" s="407"/>
      <c r="T287" s="407"/>
      <c r="U287" s="407"/>
      <c r="V287" s="407"/>
      <c r="W287" s="407"/>
      <c r="X287" s="407"/>
      <c r="Y287" s="407"/>
      <c r="Z287" s="407"/>
      <c r="AA287" s="66"/>
      <c r="AB287" s="66"/>
      <c r="AC287" s="83"/>
    </row>
    <row r="288" spans="1:68" ht="27" customHeight="1" x14ac:dyDescent="0.25">
      <c r="A288" s="63" t="s">
        <v>407</v>
      </c>
      <c r="B288" s="63" t="s">
        <v>408</v>
      </c>
      <c r="C288" s="36">
        <v>4301132080</v>
      </c>
      <c r="D288" s="408">
        <v>4640242180397</v>
      </c>
      <c r="E288" s="408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10"/>
      <c r="R288" s="410"/>
      <c r="S288" s="410"/>
      <c r="T288" s="411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409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4301132104</v>
      </c>
      <c r="D289" s="408">
        <v>4640242181219</v>
      </c>
      <c r="E289" s="40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157</v>
      </c>
      <c r="L289" s="37" t="s">
        <v>88</v>
      </c>
      <c r="M289" s="38" t="s">
        <v>86</v>
      </c>
      <c r="N289" s="38"/>
      <c r="O289" s="37">
        <v>180</v>
      </c>
      <c r="P289" s="515" t="s">
        <v>412</v>
      </c>
      <c r="Q289" s="410"/>
      <c r="R289" s="410"/>
      <c r="S289" s="410"/>
      <c r="T289" s="411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409</v>
      </c>
      <c r="AG289" s="81"/>
      <c r="AJ289" s="87" t="s">
        <v>89</v>
      </c>
      <c r="AK289" s="87">
        <v>1</v>
      </c>
      <c r="BB289" s="288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15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6"/>
      <c r="P290" s="412" t="s">
        <v>40</v>
      </c>
      <c r="Q290" s="413"/>
      <c r="R290" s="413"/>
      <c r="S290" s="413"/>
      <c r="T290" s="413"/>
      <c r="U290" s="413"/>
      <c r="V290" s="414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6"/>
      <c r="P291" s="412" t="s">
        <v>40</v>
      </c>
      <c r="Q291" s="413"/>
      <c r="R291" s="413"/>
      <c r="S291" s="413"/>
      <c r="T291" s="413"/>
      <c r="U291" s="413"/>
      <c r="V291" s="414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07" t="s">
        <v>139</v>
      </c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407"/>
      <c r="Q292" s="407"/>
      <c r="R292" s="407"/>
      <c r="S292" s="407"/>
      <c r="T292" s="407"/>
      <c r="U292" s="407"/>
      <c r="V292" s="407"/>
      <c r="W292" s="407"/>
      <c r="X292" s="407"/>
      <c r="Y292" s="407"/>
      <c r="Z292" s="407"/>
      <c r="AA292" s="66"/>
      <c r="AB292" s="66"/>
      <c r="AC292" s="83"/>
    </row>
    <row r="293" spans="1:68" ht="27" customHeight="1" x14ac:dyDescent="0.25">
      <c r="A293" s="63" t="s">
        <v>413</v>
      </c>
      <c r="B293" s="63" t="s">
        <v>414</v>
      </c>
      <c r="C293" s="36">
        <v>4301136028</v>
      </c>
      <c r="D293" s="408">
        <v>4640242180304</v>
      </c>
      <c r="E293" s="408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16" t="s">
        <v>415</v>
      </c>
      <c r="Q293" s="410"/>
      <c r="R293" s="410"/>
      <c r="S293" s="410"/>
      <c r="T293" s="411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416</v>
      </c>
      <c r="AG293" s="81"/>
      <c r="AJ293" s="87" t="s">
        <v>89</v>
      </c>
      <c r="AK293" s="87">
        <v>1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417</v>
      </c>
      <c r="B294" s="63" t="s">
        <v>418</v>
      </c>
      <c r="C294" s="36">
        <v>4301136026</v>
      </c>
      <c r="D294" s="408">
        <v>4640242180236</v>
      </c>
      <c r="E294" s="408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10"/>
      <c r="R294" s="410"/>
      <c r="S294" s="410"/>
      <c r="T294" s="411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416</v>
      </c>
      <c r="AG294" s="81"/>
      <c r="AJ294" s="87" t="s">
        <v>89</v>
      </c>
      <c r="AK294" s="87">
        <v>1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419</v>
      </c>
      <c r="B295" s="63" t="s">
        <v>420</v>
      </c>
      <c r="C295" s="36">
        <v>4301136029</v>
      </c>
      <c r="D295" s="408">
        <v>4640242180410</v>
      </c>
      <c r="E295" s="408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96</v>
      </c>
      <c r="L295" s="37" t="s">
        <v>88</v>
      </c>
      <c r="M295" s="38" t="s">
        <v>86</v>
      </c>
      <c r="N295" s="38"/>
      <c r="O295" s="37">
        <v>180</v>
      </c>
      <c r="P295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10"/>
      <c r="R295" s="410"/>
      <c r="S295" s="410"/>
      <c r="T295" s="411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416</v>
      </c>
      <c r="AG295" s="81"/>
      <c r="AJ295" s="87" t="s">
        <v>89</v>
      </c>
      <c r="AK295" s="87">
        <v>1</v>
      </c>
      <c r="BB295" s="294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16"/>
      <c r="P296" s="412" t="s">
        <v>40</v>
      </c>
      <c r="Q296" s="413"/>
      <c r="R296" s="413"/>
      <c r="S296" s="413"/>
      <c r="T296" s="413"/>
      <c r="U296" s="413"/>
      <c r="V296" s="414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5"/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6"/>
      <c r="P297" s="412" t="s">
        <v>40</v>
      </c>
      <c r="Q297" s="413"/>
      <c r="R297" s="413"/>
      <c r="S297" s="413"/>
      <c r="T297" s="413"/>
      <c r="U297" s="413"/>
      <c r="V297" s="414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7" t="s">
        <v>145</v>
      </c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  <c r="M298" s="407"/>
      <c r="N298" s="407"/>
      <c r="O298" s="407"/>
      <c r="P298" s="407"/>
      <c r="Q298" s="407"/>
      <c r="R298" s="407"/>
      <c r="S298" s="407"/>
      <c r="T298" s="407"/>
      <c r="U298" s="407"/>
      <c r="V298" s="407"/>
      <c r="W298" s="407"/>
      <c r="X298" s="407"/>
      <c r="Y298" s="407"/>
      <c r="Z298" s="407"/>
      <c r="AA298" s="66"/>
      <c r="AB298" s="66"/>
      <c r="AC298" s="83"/>
    </row>
    <row r="299" spans="1:68" ht="37.5" customHeight="1" x14ac:dyDescent="0.25">
      <c r="A299" s="63" t="s">
        <v>421</v>
      </c>
      <c r="B299" s="63" t="s">
        <v>422</v>
      </c>
      <c r="C299" s="36">
        <v>4301135504</v>
      </c>
      <c r="D299" s="408">
        <v>4640242181554</v>
      </c>
      <c r="E299" s="408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19" t="s">
        <v>423</v>
      </c>
      <c r="Q299" s="410"/>
      <c r="R299" s="410"/>
      <c r="S299" s="410"/>
      <c r="T299" s="41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8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424</v>
      </c>
      <c r="AG299" s="81"/>
      <c r="AJ299" s="87" t="s">
        <v>89</v>
      </c>
      <c r="AK299" s="87">
        <v>1</v>
      </c>
      <c r="BB299" s="296" t="s">
        <v>95</v>
      </c>
      <c r="BM299" s="81">
        <f t="shared" ref="BM299:BM318" si="25">IFERROR(X299*I299,"0")</f>
        <v>0</v>
      </c>
      <c r="BN299" s="81">
        <f t="shared" ref="BN299:BN318" si="26">IFERROR(Y299*I299,"0")</f>
        <v>0</v>
      </c>
      <c r="BO299" s="81">
        <f t="shared" ref="BO299:BO318" si="27">IFERROR(X299/J299,"0")</f>
        <v>0</v>
      </c>
      <c r="BP299" s="81">
        <f t="shared" ref="BP299:BP318" si="28">IFERROR(Y299/J299,"0")</f>
        <v>0</v>
      </c>
    </row>
    <row r="300" spans="1:68" ht="27" customHeight="1" x14ac:dyDescent="0.25">
      <c r="A300" s="63" t="s">
        <v>425</v>
      </c>
      <c r="B300" s="63" t="s">
        <v>426</v>
      </c>
      <c r="C300" s="36">
        <v>4301135394</v>
      </c>
      <c r="D300" s="408">
        <v>4640242181561</v>
      </c>
      <c r="E300" s="408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20" t="s">
        <v>427</v>
      </c>
      <c r="Q300" s="410"/>
      <c r="R300" s="410"/>
      <c r="S300" s="410"/>
      <c r="T300" s="41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429</v>
      </c>
      <c r="B301" s="63" t="s">
        <v>430</v>
      </c>
      <c r="C301" s="36">
        <v>4301135374</v>
      </c>
      <c r="D301" s="408">
        <v>4640242181424</v>
      </c>
      <c r="E301" s="408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10"/>
      <c r="R301" s="410"/>
      <c r="S301" s="410"/>
      <c r="T301" s="41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424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431</v>
      </c>
      <c r="B302" s="63" t="s">
        <v>432</v>
      </c>
      <c r="C302" s="36">
        <v>4301135320</v>
      </c>
      <c r="D302" s="408">
        <v>4640242181592</v>
      </c>
      <c r="E302" s="408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2" t="s">
        <v>433</v>
      </c>
      <c r="Q302" s="410"/>
      <c r="R302" s="410"/>
      <c r="S302" s="410"/>
      <c r="T302" s="411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434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435</v>
      </c>
      <c r="B303" s="63" t="s">
        <v>436</v>
      </c>
      <c r="C303" s="36">
        <v>4301135552</v>
      </c>
      <c r="D303" s="408">
        <v>4640242181431</v>
      </c>
      <c r="E303" s="408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3" t="s">
        <v>437</v>
      </c>
      <c r="Q303" s="410"/>
      <c r="R303" s="410"/>
      <c r="S303" s="410"/>
      <c r="T303" s="411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438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439</v>
      </c>
      <c r="B304" s="63" t="s">
        <v>440</v>
      </c>
      <c r="C304" s="36">
        <v>4301135405</v>
      </c>
      <c r="D304" s="408">
        <v>4640242181523</v>
      </c>
      <c r="E304" s="408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10"/>
      <c r="R304" s="410"/>
      <c r="S304" s="410"/>
      <c r="T304" s="411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441</v>
      </c>
      <c r="B305" s="63" t="s">
        <v>442</v>
      </c>
      <c r="C305" s="36">
        <v>4301135404</v>
      </c>
      <c r="D305" s="408">
        <v>4640242181516</v>
      </c>
      <c r="E305" s="408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5" t="s">
        <v>443</v>
      </c>
      <c r="Q305" s="410"/>
      <c r="R305" s="410"/>
      <c r="S305" s="410"/>
      <c r="T305" s="411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4301135375</v>
      </c>
      <c r="D306" s="408">
        <v>4640242181486</v>
      </c>
      <c r="E306" s="408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10"/>
      <c r="R306" s="410"/>
      <c r="S306" s="410"/>
      <c r="T306" s="411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424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446</v>
      </c>
      <c r="B307" s="63" t="s">
        <v>447</v>
      </c>
      <c r="C307" s="36">
        <v>4301135402</v>
      </c>
      <c r="D307" s="408">
        <v>4640242181493</v>
      </c>
      <c r="E307" s="408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7" t="s">
        <v>448</v>
      </c>
      <c r="Q307" s="410"/>
      <c r="R307" s="410"/>
      <c r="S307" s="410"/>
      <c r="T307" s="411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424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449</v>
      </c>
      <c r="B308" s="63" t="s">
        <v>450</v>
      </c>
      <c r="C308" s="36">
        <v>4301135403</v>
      </c>
      <c r="D308" s="408">
        <v>4640242181509</v>
      </c>
      <c r="E308" s="408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10"/>
      <c r="R308" s="410"/>
      <c r="S308" s="410"/>
      <c r="T308" s="411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424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4301135304</v>
      </c>
      <c r="D309" s="408">
        <v>4640242181240</v>
      </c>
      <c r="E309" s="408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9" t="s">
        <v>453</v>
      </c>
      <c r="Q309" s="410"/>
      <c r="R309" s="410"/>
      <c r="S309" s="410"/>
      <c r="T309" s="411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424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454</v>
      </c>
      <c r="B310" s="63" t="s">
        <v>455</v>
      </c>
      <c r="C310" s="36">
        <v>4301135310</v>
      </c>
      <c r="D310" s="408">
        <v>4640242181318</v>
      </c>
      <c r="E310" s="408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530" t="s">
        <v>456</v>
      </c>
      <c r="Q310" s="410"/>
      <c r="R310" s="410"/>
      <c r="S310" s="410"/>
      <c r="T310" s="411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457</v>
      </c>
      <c r="B311" s="63" t="s">
        <v>458</v>
      </c>
      <c r="C311" s="36">
        <v>4301135306</v>
      </c>
      <c r="D311" s="408">
        <v>4640242181387</v>
      </c>
      <c r="E311" s="408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31" t="s">
        <v>459</v>
      </c>
      <c r="Q311" s="410"/>
      <c r="R311" s="410"/>
      <c r="S311" s="410"/>
      <c r="T311" s="411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424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460</v>
      </c>
      <c r="B312" s="63" t="s">
        <v>461</v>
      </c>
      <c r="C312" s="36">
        <v>4301135305</v>
      </c>
      <c r="D312" s="408">
        <v>4640242181394</v>
      </c>
      <c r="E312" s="408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532" t="s">
        <v>462</v>
      </c>
      <c r="Q312" s="410"/>
      <c r="R312" s="410"/>
      <c r="S312" s="410"/>
      <c r="T312" s="411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424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463</v>
      </c>
      <c r="B313" s="63" t="s">
        <v>464</v>
      </c>
      <c r="C313" s="36">
        <v>4301135309</v>
      </c>
      <c r="D313" s="408">
        <v>4640242181332</v>
      </c>
      <c r="E313" s="408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33" t="s">
        <v>465</v>
      </c>
      <c r="Q313" s="410"/>
      <c r="R313" s="410"/>
      <c r="S313" s="410"/>
      <c r="T313" s="411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424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4301135308</v>
      </c>
      <c r="D314" s="408">
        <v>4640242181349</v>
      </c>
      <c r="E314" s="408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534" t="s">
        <v>468</v>
      </c>
      <c r="Q314" s="410"/>
      <c r="R314" s="410"/>
      <c r="S314" s="410"/>
      <c r="T314" s="411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424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469</v>
      </c>
      <c r="B315" s="63" t="s">
        <v>470</v>
      </c>
      <c r="C315" s="36">
        <v>4301135307</v>
      </c>
      <c r="D315" s="408">
        <v>4640242181370</v>
      </c>
      <c r="E315" s="408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157</v>
      </c>
      <c r="L315" s="37" t="s">
        <v>88</v>
      </c>
      <c r="M315" s="38" t="s">
        <v>86</v>
      </c>
      <c r="N315" s="38"/>
      <c r="O315" s="37">
        <v>180</v>
      </c>
      <c r="P315" s="535" t="s">
        <v>471</v>
      </c>
      <c r="Q315" s="410"/>
      <c r="R315" s="410"/>
      <c r="S315" s="410"/>
      <c r="T315" s="411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472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473</v>
      </c>
      <c r="B316" s="63" t="s">
        <v>474</v>
      </c>
      <c r="C316" s="36">
        <v>4301135318</v>
      </c>
      <c r="D316" s="408">
        <v>4607111037480</v>
      </c>
      <c r="E316" s="408"/>
      <c r="F316" s="62">
        <v>1</v>
      </c>
      <c r="G316" s="37">
        <v>4</v>
      </c>
      <c r="H316" s="62">
        <v>4</v>
      </c>
      <c r="I316" s="62">
        <v>4.2724000000000002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36" t="s">
        <v>475</v>
      </c>
      <c r="Q316" s="410"/>
      <c r="R316" s="410"/>
      <c r="S316" s="410"/>
      <c r="T316" s="411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476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477</v>
      </c>
      <c r="B317" s="63" t="s">
        <v>478</v>
      </c>
      <c r="C317" s="36">
        <v>4301135198</v>
      </c>
      <c r="D317" s="408">
        <v>4640242180663</v>
      </c>
      <c r="E317" s="408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37" t="s">
        <v>479</v>
      </c>
      <c r="Q317" s="410"/>
      <c r="R317" s="410"/>
      <c r="S317" s="410"/>
      <c r="T317" s="411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1" t="s">
        <v>480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481</v>
      </c>
      <c r="B318" s="63" t="s">
        <v>482</v>
      </c>
      <c r="C318" s="36">
        <v>4301135723</v>
      </c>
      <c r="D318" s="408">
        <v>4640242181783</v>
      </c>
      <c r="E318" s="408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96</v>
      </c>
      <c r="L318" s="37" t="s">
        <v>88</v>
      </c>
      <c r="M318" s="38" t="s">
        <v>86</v>
      </c>
      <c r="N318" s="38"/>
      <c r="O318" s="37">
        <v>180</v>
      </c>
      <c r="P318" s="538" t="s">
        <v>483</v>
      </c>
      <c r="Q318" s="410"/>
      <c r="R318" s="410"/>
      <c r="S318" s="410"/>
      <c r="T318" s="411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3" t="s">
        <v>484</v>
      </c>
      <c r="AG318" s="81"/>
      <c r="AJ318" s="87" t="s">
        <v>89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6"/>
      <c r="P319" s="412" t="s">
        <v>40</v>
      </c>
      <c r="Q319" s="413"/>
      <c r="R319" s="413"/>
      <c r="S319" s="413"/>
      <c r="T319" s="413"/>
      <c r="U319" s="413"/>
      <c r="V319" s="414"/>
      <c r="W319" s="42" t="s">
        <v>39</v>
      </c>
      <c r="X319" s="43">
        <f>IFERROR(SUM(X299:X318),"0")</f>
        <v>0</v>
      </c>
      <c r="Y319" s="43">
        <f>IFERROR(SUM(Y299:Y318),"0")</f>
        <v>0</v>
      </c>
      <c r="Z319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6"/>
      <c r="P320" s="412" t="s">
        <v>40</v>
      </c>
      <c r="Q320" s="413"/>
      <c r="R320" s="413"/>
      <c r="S320" s="413"/>
      <c r="T320" s="413"/>
      <c r="U320" s="413"/>
      <c r="V320" s="414"/>
      <c r="W320" s="42" t="s">
        <v>0</v>
      </c>
      <c r="X320" s="43">
        <f>IFERROR(SUMPRODUCT(X299:X318*H299:H318),"0")</f>
        <v>0</v>
      </c>
      <c r="Y320" s="43">
        <f>IFERROR(SUMPRODUCT(Y299:Y318*H299:H318),"0")</f>
        <v>0</v>
      </c>
      <c r="Z320" s="42"/>
      <c r="AA320" s="67"/>
      <c r="AB320" s="67"/>
      <c r="AC320" s="67"/>
    </row>
    <row r="321" spans="1:68" ht="16.5" customHeight="1" x14ac:dyDescent="0.25">
      <c r="A321" s="406" t="s">
        <v>485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5"/>
      <c r="AB321" s="65"/>
      <c r="AC321" s="82"/>
    </row>
    <row r="322" spans="1:68" ht="14.25" customHeight="1" x14ac:dyDescent="0.25">
      <c r="A322" s="407" t="s">
        <v>145</v>
      </c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407"/>
      <c r="P322" s="407"/>
      <c r="Q322" s="407"/>
      <c r="R322" s="407"/>
      <c r="S322" s="407"/>
      <c r="T322" s="407"/>
      <c r="U322" s="407"/>
      <c r="V322" s="407"/>
      <c r="W322" s="407"/>
      <c r="X322" s="407"/>
      <c r="Y322" s="407"/>
      <c r="Z322" s="407"/>
      <c r="AA322" s="66"/>
      <c r="AB322" s="66"/>
      <c r="AC322" s="83"/>
    </row>
    <row r="323" spans="1:68" ht="27" customHeight="1" x14ac:dyDescent="0.25">
      <c r="A323" s="63" t="s">
        <v>486</v>
      </c>
      <c r="B323" s="63" t="s">
        <v>487</v>
      </c>
      <c r="C323" s="36">
        <v>4301135268</v>
      </c>
      <c r="D323" s="408">
        <v>4640242181134</v>
      </c>
      <c r="E323" s="408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39" t="s">
        <v>488</v>
      </c>
      <c r="Q323" s="410"/>
      <c r="R323" s="410"/>
      <c r="S323" s="410"/>
      <c r="T323" s="411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5" t="s">
        <v>489</v>
      </c>
      <c r="AG323" s="81"/>
      <c r="AJ323" s="87" t="s">
        <v>89</v>
      </c>
      <c r="AK323" s="87">
        <v>1</v>
      </c>
      <c r="BB323" s="336" t="s">
        <v>95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6"/>
      <c r="P324" s="412" t="s">
        <v>40</v>
      </c>
      <c r="Q324" s="413"/>
      <c r="R324" s="413"/>
      <c r="S324" s="413"/>
      <c r="T324" s="413"/>
      <c r="U324" s="413"/>
      <c r="V324" s="414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5"/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6"/>
      <c r="P325" s="412" t="s">
        <v>40</v>
      </c>
      <c r="Q325" s="413"/>
      <c r="R325" s="413"/>
      <c r="S325" s="413"/>
      <c r="T325" s="413"/>
      <c r="U325" s="413"/>
      <c r="V325" s="414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5"/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543"/>
      <c r="P326" s="540" t="s">
        <v>33</v>
      </c>
      <c r="Q326" s="541"/>
      <c r="R326" s="541"/>
      <c r="S326" s="541"/>
      <c r="T326" s="541"/>
      <c r="U326" s="541"/>
      <c r="V326" s="542"/>
      <c r="W326" s="42" t="s">
        <v>0</v>
      </c>
      <c r="X326" s="43">
        <f>IFERROR(X24+X32+X39+X50+X55+X59+X63+X68+X74+X80+X85+X91+X101+X107+X118+X122+X128+X134+X140+X145+X150+X155+X160+X166+X174+X179+X187+X191+X197+X204+X211+X221+X229+X234+X239+X245+X251+X257+X264+X270+X274+X282+X286+X291+X297+X320+X325,"0")</f>
        <v>0</v>
      </c>
      <c r="Y326" s="43">
        <f>IFERROR(Y24+Y32+Y39+Y50+Y55+Y59+Y63+Y68+Y74+Y80+Y85+Y91+Y101+Y107+Y118+Y122+Y128+Y134+Y140+Y145+Y150+Y155+Y160+Y166+Y174+Y179+Y187+Y191+Y197+Y204+Y211+Y221+Y229+Y234+Y239+Y245+Y251+Y257+Y264+Y270+Y274+Y282+Y286+Y291+Y297+Y320+Y325,"0")</f>
        <v>0</v>
      </c>
      <c r="Z326" s="42"/>
      <c r="AA326" s="67"/>
      <c r="AB326" s="67"/>
      <c r="AC326" s="67"/>
    </row>
    <row r="327" spans="1:68" x14ac:dyDescent="0.2">
      <c r="A327" s="415"/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543"/>
      <c r="P327" s="540" t="s">
        <v>34</v>
      </c>
      <c r="Q327" s="541"/>
      <c r="R327" s="541"/>
      <c r="S327" s="541"/>
      <c r="T327" s="541"/>
      <c r="U327" s="541"/>
      <c r="V327" s="542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5"/>
      <c r="B328" s="415"/>
      <c r="C328" s="415"/>
      <c r="D328" s="415"/>
      <c r="E328" s="415"/>
      <c r="F328" s="415"/>
      <c r="G328" s="415"/>
      <c r="H328" s="415"/>
      <c r="I328" s="415"/>
      <c r="J328" s="415"/>
      <c r="K328" s="415"/>
      <c r="L328" s="415"/>
      <c r="M328" s="415"/>
      <c r="N328" s="415"/>
      <c r="O328" s="543"/>
      <c r="P328" s="540" t="s">
        <v>35</v>
      </c>
      <c r="Q328" s="541"/>
      <c r="R328" s="541"/>
      <c r="S328" s="541"/>
      <c r="T328" s="541"/>
      <c r="U328" s="541"/>
      <c r="V328" s="542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5"/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543"/>
      <c r="P329" s="540" t="s">
        <v>36</v>
      </c>
      <c r="Q329" s="541"/>
      <c r="R329" s="541"/>
      <c r="S329" s="541"/>
      <c r="T329" s="541"/>
      <c r="U329" s="541"/>
      <c r="V329" s="542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5"/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543"/>
      <c r="P330" s="540" t="s">
        <v>37</v>
      </c>
      <c r="Q330" s="541"/>
      <c r="R330" s="541"/>
      <c r="S330" s="541"/>
      <c r="T330" s="541"/>
      <c r="U330" s="541"/>
      <c r="V330" s="542"/>
      <c r="W330" s="42" t="s">
        <v>20</v>
      </c>
      <c r="X330" s="43">
        <f>IFERROR(X23+X31+X38+X49+X54+X58+X62+X67+X73+X79+X84+X90+X100+X106+X117+X121+X127+X133+X139+X144+X149+X154+X159+X165+X173+X178+X186+X190+X196+X203+X210+X220+X228+X233+X238+X244+X250+X256+X263+X269+X273+X281+X285+X290+X296+X319+X324,"0")</f>
        <v>0</v>
      </c>
      <c r="Y330" s="43">
        <f>IFERROR(Y23+Y31+Y38+Y49+Y54+Y58+Y62+Y67+Y73+Y79+Y84+Y90+Y100+Y106+Y117+Y121+Y127+Y133+Y139+Y144+Y149+Y154+Y159+Y165+Y173+Y178+Y186+Y190+Y196+Y203+Y210+Y220+Y228+Y233+Y238+Y244+Y250+Y256+Y263+Y269+Y273+Y281+Y285+Y290+Y296+Y319+Y324,"0")</f>
        <v>0</v>
      </c>
      <c r="Z330" s="42"/>
      <c r="AA330" s="67"/>
      <c r="AB330" s="67"/>
      <c r="AC330" s="67"/>
    </row>
    <row r="331" spans="1:68" ht="14.25" x14ac:dyDescent="0.2">
      <c r="A331" s="415"/>
      <c r="B331" s="415"/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5"/>
      <c r="O331" s="543"/>
      <c r="P331" s="540" t="s">
        <v>38</v>
      </c>
      <c r="Q331" s="541"/>
      <c r="R331" s="541"/>
      <c r="S331" s="541"/>
      <c r="T331" s="541"/>
      <c r="U331" s="541"/>
      <c r="V331" s="542"/>
      <c r="W331" s="45" t="s">
        <v>52</v>
      </c>
      <c r="X331" s="42"/>
      <c r="Y331" s="42"/>
      <c r="Z331" s="42">
        <f>IFERROR(Z23+Z31+Z38+Z49+Z54+Z58+Z62+Z67+Z73+Z79+Z84+Z90+Z100+Z106+Z117+Z121+Z127+Z133+Z139+Z144+Z149+Z154+Z159+Z165+Z173+Z178+Z186+Z190+Z196+Z203+Z210+Z220+Z228+Z233+Z238+Z244+Z250+Z256+Z263+Z269+Z273+Z281+Z285+Z290+Z296+Z319+Z324,"0")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44" t="s">
        <v>45</v>
      </c>
      <c r="D333" s="544" t="s">
        <v>45</v>
      </c>
      <c r="E333" s="544" t="s">
        <v>45</v>
      </c>
      <c r="F333" s="544" t="s">
        <v>45</v>
      </c>
      <c r="G333" s="544" t="s">
        <v>45</v>
      </c>
      <c r="H333" s="544" t="s">
        <v>45</v>
      </c>
      <c r="I333" s="544" t="s">
        <v>45</v>
      </c>
      <c r="J333" s="544" t="s">
        <v>45</v>
      </c>
      <c r="K333" s="544" t="s">
        <v>45</v>
      </c>
      <c r="L333" s="544" t="s">
        <v>45</v>
      </c>
      <c r="M333" s="544" t="s">
        <v>45</v>
      </c>
      <c r="N333" s="545"/>
      <c r="O333" s="544" t="s">
        <v>45</v>
      </c>
      <c r="P333" s="544" t="s">
        <v>45</v>
      </c>
      <c r="Q333" s="544" t="s">
        <v>45</v>
      </c>
      <c r="R333" s="544" t="s">
        <v>45</v>
      </c>
      <c r="S333" s="544" t="s">
        <v>45</v>
      </c>
      <c r="T333" s="544" t="s">
        <v>45</v>
      </c>
      <c r="U333" s="544" t="s">
        <v>252</v>
      </c>
      <c r="V333" s="544" t="s">
        <v>252</v>
      </c>
      <c r="W333" s="88" t="s">
        <v>278</v>
      </c>
      <c r="X333" s="544" t="s">
        <v>297</v>
      </c>
      <c r="Y333" s="544" t="s">
        <v>297</v>
      </c>
      <c r="Z333" s="544" t="s">
        <v>297</v>
      </c>
      <c r="AA333" s="544" t="s">
        <v>297</v>
      </c>
      <c r="AB333" s="544" t="s">
        <v>297</v>
      </c>
      <c r="AC333" s="544" t="s">
        <v>297</v>
      </c>
      <c r="AD333" s="544" t="s">
        <v>297</v>
      </c>
      <c r="AE333" s="88" t="s">
        <v>373</v>
      </c>
      <c r="AF333" s="88" t="s">
        <v>378</v>
      </c>
      <c r="AG333" s="88" t="s">
        <v>385</v>
      </c>
      <c r="AH333" s="544" t="s">
        <v>253</v>
      </c>
      <c r="AI333" s="544" t="s">
        <v>253</v>
      </c>
    </row>
    <row r="334" spans="1:68" ht="14.25" customHeight="1" thickTop="1" x14ac:dyDescent="0.2">
      <c r="A334" s="546" t="s">
        <v>10</v>
      </c>
      <c r="B334" s="544" t="s">
        <v>81</v>
      </c>
      <c r="C334" s="544" t="s">
        <v>90</v>
      </c>
      <c r="D334" s="544" t="s">
        <v>101</v>
      </c>
      <c r="E334" s="544" t="s">
        <v>111</v>
      </c>
      <c r="F334" s="544" t="s">
        <v>128</v>
      </c>
      <c r="G334" s="544" t="s">
        <v>153</v>
      </c>
      <c r="H334" s="544" t="s">
        <v>160</v>
      </c>
      <c r="I334" s="544" t="s">
        <v>164</v>
      </c>
      <c r="J334" s="544" t="s">
        <v>172</v>
      </c>
      <c r="K334" s="544" t="s">
        <v>190</v>
      </c>
      <c r="L334" s="544" t="s">
        <v>196</v>
      </c>
      <c r="M334" s="544" t="s">
        <v>216</v>
      </c>
      <c r="N334" s="1"/>
      <c r="O334" s="544" t="s">
        <v>222</v>
      </c>
      <c r="P334" s="544" t="s">
        <v>229</v>
      </c>
      <c r="Q334" s="544" t="s">
        <v>235</v>
      </c>
      <c r="R334" s="544" t="s">
        <v>239</v>
      </c>
      <c r="S334" s="544" t="s">
        <v>242</v>
      </c>
      <c r="T334" s="544" t="s">
        <v>248</v>
      </c>
      <c r="U334" s="544" t="s">
        <v>253</v>
      </c>
      <c r="V334" s="544" t="s">
        <v>257</v>
      </c>
      <c r="W334" s="544" t="s">
        <v>279</v>
      </c>
      <c r="X334" s="544" t="s">
        <v>298</v>
      </c>
      <c r="Y334" s="544" t="s">
        <v>315</v>
      </c>
      <c r="Z334" s="544" t="s">
        <v>325</v>
      </c>
      <c r="AA334" s="544" t="s">
        <v>340</v>
      </c>
      <c r="AB334" s="544" t="s">
        <v>351</v>
      </c>
      <c r="AC334" s="544" t="s">
        <v>356</v>
      </c>
      <c r="AD334" s="544" t="s">
        <v>367</v>
      </c>
      <c r="AE334" s="544" t="s">
        <v>374</v>
      </c>
      <c r="AF334" s="544" t="s">
        <v>379</v>
      </c>
      <c r="AG334" s="544" t="s">
        <v>386</v>
      </c>
      <c r="AH334" s="544" t="s">
        <v>253</v>
      </c>
      <c r="AI334" s="544" t="s">
        <v>485</v>
      </c>
    </row>
    <row r="335" spans="1:68" ht="13.5" thickBot="1" x14ac:dyDescent="0.25">
      <c r="A335" s="547"/>
      <c r="B335" s="544"/>
      <c r="C335" s="544"/>
      <c r="D335" s="544"/>
      <c r="E335" s="544"/>
      <c r="F335" s="544"/>
      <c r="G335" s="544"/>
      <c r="H335" s="544"/>
      <c r="I335" s="544"/>
      <c r="J335" s="544"/>
      <c r="K335" s="544"/>
      <c r="L335" s="544"/>
      <c r="M335" s="544"/>
      <c r="N335" s="1"/>
      <c r="O335" s="544"/>
      <c r="P335" s="544"/>
      <c r="Q335" s="544"/>
      <c r="R335" s="544"/>
      <c r="S335" s="544"/>
      <c r="T335" s="544"/>
      <c r="U335" s="544"/>
      <c r="V335" s="544"/>
      <c r="W335" s="544"/>
      <c r="X335" s="544"/>
      <c r="Y335" s="544"/>
      <c r="Z335" s="544"/>
      <c r="AA335" s="544"/>
      <c r="AB335" s="544"/>
      <c r="AC335" s="544"/>
      <c r="AD335" s="544"/>
      <c r="AE335" s="544"/>
      <c r="AF335" s="544"/>
      <c r="AG335" s="544"/>
      <c r="AH335" s="544"/>
      <c r="AI335" s="544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</f>
        <v>0</v>
      </c>
      <c r="D336" s="52">
        <f>IFERROR(X35*H35,"0")+IFERROR(X36*H36,"0")+IFERROR(X37*H37,"0")</f>
        <v>0</v>
      </c>
      <c r="E336" s="52">
        <f>IFERROR(X42*H42,"0")+IFERROR(X43*H43,"0")+IFERROR(X44*H44,"0")+IFERROR(X45*H45,"0")+IFERROR(X46*H46,"0")+IFERROR(X47*H47,"0")+IFERROR(X48*H48,"0")</f>
        <v>0</v>
      </c>
      <c r="F336" s="52">
        <f>IFERROR(X53*H53,"0")+IFERROR(X57*H57,"0")+IFERROR(X61*H61,"0")+IFERROR(X65*H65,"0")+IFERROR(X66*H66,"0")+IFERROR(X70*H70,"0")+IFERROR(X71*H71,"0")+IFERROR(X72*H72,"0")</f>
        <v>0</v>
      </c>
      <c r="G336" s="52">
        <f>IFERROR(X77*H77,"0")+IFERROR(X78*H78,"0")</f>
        <v>0</v>
      </c>
      <c r="H336" s="52">
        <f>IFERROR(X83*H83,"0")</f>
        <v>0</v>
      </c>
      <c r="I336" s="52">
        <f>IFERROR(X88*H88,"0")+IFERROR(X89*H89,"0")</f>
        <v>0</v>
      </c>
      <c r="J336" s="52">
        <f>IFERROR(X94*H94,"0")+IFERROR(X95*H95,"0")+IFERROR(X96*H96,"0")+IFERROR(X97*H97,"0")+IFERROR(X98*H98,"0")+IFERROR(X99*H99,"0")</f>
        <v>0</v>
      </c>
      <c r="K336" s="52">
        <f>IFERROR(X104*H104,"0")+IFERROR(X105*H105,"0")</f>
        <v>0</v>
      </c>
      <c r="L336" s="52">
        <f>IFERROR(X110*H110,"0")+IFERROR(X111*H111,"0")+IFERROR(X112*H112,"0")+IFERROR(X113*H113,"0")+IFERROR(X114*H114,"0")+IFERROR(X115*H115,"0")+IFERROR(X116*H116,"0")+IFERROR(X120*H120,"0")</f>
        <v>0</v>
      </c>
      <c r="M336" s="52">
        <f>IFERROR(X125*H125,"0")+IFERROR(X126*H126,"0")</f>
        <v>0</v>
      </c>
      <c r="N336" s="1"/>
      <c r="O336" s="52">
        <f>IFERROR(X131*H131,"0")+IFERROR(X132*H132,"0")</f>
        <v>0</v>
      </c>
      <c r="P336" s="52">
        <f>IFERROR(X137*H137,"0")+IFERROR(X138*H138,"0")</f>
        <v>0</v>
      </c>
      <c r="Q336" s="52">
        <f>IFERROR(X143*H143,"0")</f>
        <v>0</v>
      </c>
      <c r="R336" s="52">
        <f>IFERROR(X148*H148,"0")</f>
        <v>0</v>
      </c>
      <c r="S336" s="52">
        <f>IFERROR(X153*H153,"0")</f>
        <v>0</v>
      </c>
      <c r="T336" s="52">
        <f>IFERROR(X158*H158,"0")</f>
        <v>0</v>
      </c>
      <c r="U336" s="52">
        <f>IFERROR(X164*H164,"0")</f>
        <v>0</v>
      </c>
      <c r="V336" s="52">
        <f>IFERROR(X169*H169,"0")+IFERROR(X170*H170,"0")+IFERROR(X171*H171,"0")+IFERROR(X172*H172,"0")+IFERROR(X176*H176,"0")+IFERROR(X177*H177,"0")</f>
        <v>0</v>
      </c>
      <c r="W336" s="52">
        <f>IFERROR(X183*H183,"0")+IFERROR(X184*H184,"0")+IFERROR(X185*H185,"0")+IFERROR(X189*H189,"0")</f>
        <v>0</v>
      </c>
      <c r="X336" s="52">
        <f>IFERROR(X195*H195,"0")+IFERROR(X199*H199,"0")+IFERROR(X200*H200,"0")+IFERROR(X201*H201,"0")+IFERROR(X202*H202,"0")</f>
        <v>0</v>
      </c>
      <c r="Y336" s="52">
        <f>IFERROR(X207*H207,"0")+IFERROR(X208*H208,"0")+IFERROR(X209*H209,"0")</f>
        <v>0</v>
      </c>
      <c r="Z336" s="52">
        <f>IFERROR(X214*H214,"0")+IFERROR(X215*H215,"0")+IFERROR(X216*H216,"0")+IFERROR(X217*H217,"0")+IFERROR(X218*H218,"0")+IFERROR(X219*H219,"0")</f>
        <v>0</v>
      </c>
      <c r="AA336" s="52">
        <f>IFERROR(X224*H224,"0")+IFERROR(X225*H225,"0")+IFERROR(X226*H226,"0")+IFERROR(X227*H227,"0")</f>
        <v>0</v>
      </c>
      <c r="AB336" s="52">
        <f>IFERROR(X232*H232,"0")</f>
        <v>0</v>
      </c>
      <c r="AC336" s="52">
        <f>IFERROR(X237*H237,"0")+IFERROR(X241*H241,"0")+IFERROR(X242*H242,"0")+IFERROR(X243*H243,"0")</f>
        <v>0</v>
      </c>
      <c r="AD336" s="52">
        <f>IFERROR(X248*H248,"0")+IFERROR(X249*H249,"0")</f>
        <v>0</v>
      </c>
      <c r="AE336" s="52">
        <f>IFERROR(X255*H255,"0")</f>
        <v>0</v>
      </c>
      <c r="AF336" s="52">
        <f>IFERROR(X261*H261,"0")+IFERROR(X262*H262,"0")</f>
        <v>0</v>
      </c>
      <c r="AG336" s="52">
        <f>IFERROR(X268*H268,"0")+IFERROR(X272*H272,"0")</f>
        <v>0</v>
      </c>
      <c r="AH336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MQTfCbyPm6otNdSY0jRspr8abIrkpEU/m8HHsiVdtH+bKlLTTdbpN/NRUainJQz19myx2t8tRWJUZf317cYtvQ==" saltValue="/3JG2G+mYBjrUbtINcbr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299:X318 X293:X295 X288:X289 X284 X278:X280 X272 X268 X261:X262 X255 X248:X249 X241:X243 X237 X232 X224:X227 X214:X219 X207:X209 X199:X202 X195 X189 X183:X185 X176:X177 X169:X172 X164 X158 X153 X148 X143 X137:X138 X131:X132 X125:X126 X120 X110:X116 X104:X105 X94:X99 X88:X89 X83 X77:X78 X70:X72 X65:X66 X61 X57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mftrMVOs5LgcdlTfbzicCsmQ9Dpnpw/fxyIj6dnSSDfqCBpdG3BjbBUHq6lNAMgbbGoO53tPWGqG7zOKFBvzSw==" saltValue="nUyiyflrU6ftszCk2BoRZ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2025-05-27T14:02:47Z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