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НОРД\"/>
    </mc:Choice>
  </mc:AlternateContent>
  <xr:revisionPtr revIDLastSave="0" documentId="13_ncr:1_{7C309A75-C10D-4C97-9BFD-72F74B07A9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9" i="1"/>
  <c r="AI10" i="1"/>
  <c r="AI11" i="1"/>
  <c r="AI12" i="1"/>
  <c r="AI13" i="1"/>
  <c r="AI14" i="1"/>
  <c r="AI16" i="1"/>
  <c r="AI6" i="1"/>
  <c r="S15" i="1"/>
  <c r="AI15" i="1" s="1"/>
  <c r="S8" i="1"/>
  <c r="AI8" i="1" s="1"/>
  <c r="S5" i="1" l="1"/>
  <c r="O7" i="1"/>
  <c r="O8" i="1"/>
  <c r="O9" i="1"/>
  <c r="O10" i="1"/>
  <c r="O11" i="1"/>
  <c r="O12" i="1"/>
  <c r="O13" i="1"/>
  <c r="O14" i="1"/>
  <c r="O15" i="1"/>
  <c r="O16" i="1"/>
  <c r="O6" i="1"/>
  <c r="Q7" i="1" l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6" i="1"/>
  <c r="K16" i="1"/>
  <c r="K15" i="1"/>
  <c r="K14" i="1"/>
  <c r="K13" i="1"/>
  <c r="K12" i="1"/>
  <c r="K11" i="1"/>
  <c r="K10" i="1"/>
  <c r="K9" i="1"/>
  <c r="K8" i="1"/>
  <c r="K7" i="1"/>
  <c r="K6" i="1"/>
  <c r="AI5" i="1"/>
  <c r="AG5" i="1"/>
  <c r="AF5" i="1"/>
  <c r="AE5" i="1"/>
  <c r="AD5" i="1"/>
  <c r="AC5" i="1"/>
  <c r="AB5" i="1"/>
  <c r="AA5" i="1"/>
  <c r="Z5" i="1"/>
  <c r="Y5" i="1"/>
  <c r="X5" i="1"/>
  <c r="T5" i="1"/>
  <c r="R5" i="1"/>
  <c r="N5" i="1"/>
  <c r="M5" i="1"/>
  <c r="L5" i="1"/>
  <c r="J5" i="1"/>
  <c r="F5" i="1"/>
  <c r="E5" i="1"/>
  <c r="W6" i="1" l="1"/>
  <c r="V6" i="1"/>
  <c r="K5" i="1"/>
  <c r="W15" i="1"/>
  <c r="W11" i="1"/>
  <c r="W8" i="1"/>
  <c r="W13" i="1"/>
  <c r="W9" i="1"/>
  <c r="W7" i="1"/>
  <c r="W16" i="1"/>
  <c r="W14" i="1"/>
  <c r="W12" i="1"/>
  <c r="W10" i="1"/>
  <c r="Q5" i="1"/>
</calcChain>
</file>

<file path=xl/sharedStrings.xml><?xml version="1.0" encoding="utf-8"?>
<sst xmlns="http://schemas.openxmlformats.org/spreadsheetml/2006/main" count="82" uniqueCount="55">
  <si>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</si>
  <si>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</si>
  <si>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</si>
  <si>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</si>
  <si>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</si>
  <si>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</si>
  <si>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</si>
  <si>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</si>
  <si>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</si>
  <si>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</si>
  <si>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</si>
  <si>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</si>
  <si>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</si>
  <si>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</si>
  <si>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</si>
  <si>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</si>
  <si>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</si>
  <si>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</si>
  <si>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</si>
  <si>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</si>
  <si>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</si>
  <si>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</si>
  <si>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</si>
  <si>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</si>
  <si>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</si>
  <si>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</si>
  <si>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</si>
  <si>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</si>
  <si>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</si>
  <si>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</si>
  <si>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</si>
  <si>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</si>
  <si>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</si>
  <si>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</si>
  <si>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</si>
  <si>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</si>
  <si>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</si>
  <si>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</si>
  <si>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</si>
  <si>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Креветки Королевские 50-70 1/5  Норд</t>
  </si>
  <si>
    <t>Минтай б/г L КТФ 1/18  Норд</t>
  </si>
  <si>
    <t>Мойва сахалин "Доримп" 1/20  Норд</t>
  </si>
  <si>
    <t>Путассу н/р " Механик Сергей Агапов"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</si>
  <si>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</si>
  <si>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</si>
  <si>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</si>
  <si>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</si>
  <si>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</si>
  <si>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нет в бланке</t>
  </si>
  <si>
    <t>Скумбрия н/р 400-600 1/25 Норд</t>
  </si>
  <si>
    <t>нужно увеличить продажи</t>
  </si>
  <si>
    <t>заказ</t>
  </si>
  <si>
    <t>29,05,</t>
  </si>
  <si>
    <t>цена стар</t>
  </si>
  <si>
    <t>цена 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</si>
</sst>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5" borderId="1" xfId="1" applyNumberFormat="1" applyFill="1"/>
    <xf numFmtId="164" fontId="4" fillId="5" borderId="1" xfId="1" applyNumberFormat="1" applyFont="1" applyFill="1"/>
    <xf numFmtId="2" fontId="1" fillId="6" borderId="1" xfId="1" applyNumberFormat="1" applyFill="1"/>
    <xf numFmtId="2" fontId="4" fillId="6" borderId="1" xfId="1" applyNumberFormat="1" applyFon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0" borderId="2" xfId="1" applyNumberFormat="1" applyFont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42578125" customWidth="1"/>
    <col min="10" max="11" width="7" customWidth="1"/>
    <col min="12" max="14" width="0.5703125" customWidth="1"/>
    <col min="15" max="15" width="10.140625" style="9" customWidth="1"/>
    <col min="16" max="16" width="11.7109375" style="9" customWidth="1"/>
    <col min="17" max="20" width="7" customWidth="1"/>
    <col min="21" max="21" width="21" customWidth="1"/>
    <col min="22" max="23" width="5" customWidth="1"/>
    <col min="24" max="33" width="6" customWidth="1"/>
    <col min="34" max="34" width="51.7109375" customWidth="1"/>
    <col min="35" max="35" width="7" customWidth="1"/>
    <col min="36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8" t="s">
        <v>53</v>
      </c>
      <c r="P3" s="8" t="s">
        <v>54</v>
      </c>
      <c r="Q3" s="2" t="s">
        <v>14</v>
      </c>
      <c r="R3" s="3" t="s">
        <v>15</v>
      </c>
      <c r="S3" s="3" t="s">
        <v>51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 t="s">
        <v>52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SUM(E6:E498)</f>
        <v>160.6</v>
      </c>
      <c r="F5" s="4">
        <f>SUM(F6:F498)</f>
        <v>1970.4</v>
      </c>
      <c r="G5" s="7"/>
      <c r="H5" s="1"/>
      <c r="I5" s="1"/>
      <c r="J5" s="4">
        <f>SUM(J6:J498)</f>
        <v>158</v>
      </c>
      <c r="K5" s="4">
        <f>SUM(K6:K498)</f>
        <v>2.6000000000000014</v>
      </c>
      <c r="L5" s="4">
        <f>SUM(L6:L498)</f>
        <v>0</v>
      </c>
      <c r="M5" s="4">
        <f>SUM(M6:M498)</f>
        <v>0</v>
      </c>
      <c r="N5" s="4">
        <f>SUM(N6:N498)</f>
        <v>0</v>
      </c>
      <c r="O5" s="7"/>
      <c r="P5" s="7"/>
      <c r="Q5" s="4">
        <f>SUM(Q6:Q498)</f>
        <v>32.120000000000005</v>
      </c>
      <c r="R5" s="4">
        <f>SUM(R6:R498)</f>
        <v>220</v>
      </c>
      <c r="S5" s="4">
        <f>SUM(S6:S498)</f>
        <v>240</v>
      </c>
      <c r="T5" s="4">
        <f>SUM(T6:T498)</f>
        <v>240</v>
      </c>
      <c r="U5" s="1"/>
      <c r="V5" s="1"/>
      <c r="W5" s="1"/>
      <c r="X5" s="4">
        <f t="shared" ref="X5:AG5" si="0">SUM(X6:X498)</f>
        <v>36.480000000000004</v>
      </c>
      <c r="Y5" s="4">
        <f t="shared" si="0"/>
        <v>81.759999999999991</v>
      </c>
      <c r="Z5" s="4">
        <f t="shared" si="0"/>
        <v>54.86</v>
      </c>
      <c r="AA5" s="4">
        <f t="shared" si="0"/>
        <v>76.534400000000005</v>
      </c>
      <c r="AB5" s="4">
        <f t="shared" si="0"/>
        <v>91.103999999999999</v>
      </c>
      <c r="AC5" s="4">
        <f t="shared" si="0"/>
        <v>51.025999999999996</v>
      </c>
      <c r="AD5" s="4">
        <f t="shared" si="0"/>
        <v>46.192</v>
      </c>
      <c r="AE5" s="4">
        <f t="shared" si="0"/>
        <v>49.423999999999999</v>
      </c>
      <c r="AF5" s="4">
        <f t="shared" si="0"/>
        <v>60.120000000000005</v>
      </c>
      <c r="AG5" s="4">
        <f t="shared" si="0"/>
        <v>37.025200000000005</v>
      </c>
      <c r="AH5" s="1"/>
      <c r="AI5" s="4">
        <f>SUM(AI6:AI498)</f>
        <v>240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.75" thickBot="1" x14ac:dyDescent="0.3">
      <c r="A6" s="1" t="s">
        <v>35</v>
      </c>
      <c r="B6" s="1" t="s">
        <v>36</v>
      </c>
      <c r="C6" s="1">
        <v>154</v>
      </c>
      <c r="D6" s="1"/>
      <c r="E6" s="1"/>
      <c r="F6" s="1">
        <v>154</v>
      </c>
      <c r="G6" s="7">
        <v>1</v>
      </c>
      <c r="H6" s="1"/>
      <c r="I6" s="1"/>
      <c r="J6" s="1"/>
      <c r="K6" s="1">
        <f t="shared" ref="K6:K16" si="1">E6-J6</f>
        <v>0</v>
      </c>
      <c r="L6" s="1"/>
      <c r="M6" s="1"/>
      <c r="N6" s="1"/>
      <c r="O6" s="7">
        <f>VLOOKUP(A6,[1]TDSheet!$F:$G,2,0)</f>
        <v>465</v>
      </c>
      <c r="P6" s="7">
        <v>485</v>
      </c>
      <c r="Q6" s="1">
        <f>E6/5</f>
        <v>0</v>
      </c>
      <c r="R6" s="5"/>
      <c r="S6" s="5"/>
      <c r="T6" s="22">
        <v>0</v>
      </c>
      <c r="U6" s="1"/>
      <c r="V6" s="1" t="e">
        <f>(F6+S6)/Q6</f>
        <v>#DIV/0!</v>
      </c>
      <c r="W6" s="1" t="e">
        <f>F6/Q6</f>
        <v>#DIV/0!</v>
      </c>
      <c r="X6" s="1">
        <v>0</v>
      </c>
      <c r="Y6" s="1">
        <v>9.0599999999999987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4.4000000000000004</v>
      </c>
      <c r="AF6" s="1">
        <v>0</v>
      </c>
      <c r="AG6" s="1">
        <v>4.4700000000000006</v>
      </c>
      <c r="AH6" s="20" t="s">
        <v>37</v>
      </c>
      <c r="AI6" s="1">
        <f>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0" t="s">
        <v>38</v>
      </c>
      <c r="B7" s="11" t="s">
        <v>36</v>
      </c>
      <c r="C7" s="11">
        <v>20</v>
      </c>
      <c r="D7" s="11"/>
      <c r="E7" s="11">
        <v>5</v>
      </c>
      <c r="F7" s="12">
        <v>15</v>
      </c>
      <c r="G7" s="7">
        <v>1</v>
      </c>
      <c r="H7" s="1"/>
      <c r="I7" s="1"/>
      <c r="J7" s="1">
        <v>5</v>
      </c>
      <c r="K7" s="1">
        <f t="shared" si="1"/>
        <v>0</v>
      </c>
      <c r="L7" s="1"/>
      <c r="M7" s="1"/>
      <c r="N7" s="1"/>
      <c r="O7" s="7">
        <f>VLOOKUP(A7,[1]TDSheet!$F:$G,2,0)</f>
        <v>825</v>
      </c>
      <c r="P7" s="18" t="s">
        <v>48</v>
      </c>
      <c r="Q7" s="1">
        <f t="shared" ref="Q7:Q16" si="2">E7/5</f>
        <v>1</v>
      </c>
      <c r="R7" s="5"/>
      <c r="S7" s="5"/>
      <c r="T7" s="22">
        <v>0</v>
      </c>
      <c r="U7" s="1"/>
      <c r="V7" s="1">
        <f t="shared" ref="V7:V16" si="3">(F7+S7)/Q7</f>
        <v>15</v>
      </c>
      <c r="W7" s="1">
        <f t="shared" ref="W7:W16" si="4">F7/Q7</f>
        <v>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21" t="s">
        <v>50</v>
      </c>
      <c r="AI7" s="1">
        <f t="shared" ref="AI7:AI16" si="5">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75" thickBot="1" x14ac:dyDescent="0.3">
      <c r="A8" s="13" t="s">
        <v>39</v>
      </c>
      <c r="B8" s="14" t="s">
        <v>36</v>
      </c>
      <c r="C8" s="14">
        <v>10</v>
      </c>
      <c r="D8" s="14"/>
      <c r="E8" s="14">
        <v>10</v>
      </c>
      <c r="F8" s="15"/>
      <c r="G8" s="7">
        <v>1</v>
      </c>
      <c r="H8" s="1"/>
      <c r="I8" s="1"/>
      <c r="J8" s="1">
        <v>10</v>
      </c>
      <c r="K8" s="1">
        <f t="shared" si="1"/>
        <v>0</v>
      </c>
      <c r="L8" s="1"/>
      <c r="M8" s="1"/>
      <c r="N8" s="1"/>
      <c r="O8" s="7">
        <f>VLOOKUP(A8,[1]TDSheet!$F:$G,2,0)</f>
        <v>605</v>
      </c>
      <c r="P8" s="7">
        <v>605</v>
      </c>
      <c r="Q8" s="1">
        <f t="shared" si="2"/>
        <v>2</v>
      </c>
      <c r="R8" s="5">
        <v>60</v>
      </c>
      <c r="S8" s="5">
        <f>T8</f>
        <v>40</v>
      </c>
      <c r="T8" s="22">
        <v>40</v>
      </c>
      <c r="U8" s="1"/>
      <c r="V8" s="1">
        <f t="shared" si="3"/>
        <v>20</v>
      </c>
      <c r="W8" s="1">
        <f t="shared" si="4"/>
        <v>0</v>
      </c>
      <c r="X8" s="1">
        <v>1</v>
      </c>
      <c r="Y8" s="1">
        <v>5</v>
      </c>
      <c r="Z8" s="1">
        <v>5</v>
      </c>
      <c r="AA8" s="1">
        <v>4</v>
      </c>
      <c r="AB8" s="1">
        <v>4</v>
      </c>
      <c r="AC8" s="1">
        <v>3</v>
      </c>
      <c r="AD8" s="1">
        <v>5</v>
      </c>
      <c r="AE8" s="1">
        <v>0</v>
      </c>
      <c r="AF8" s="1">
        <v>0</v>
      </c>
      <c r="AG8" s="1">
        <v>0</v>
      </c>
      <c r="AH8" s="1"/>
      <c r="AI8" s="1">
        <f t="shared" si="5"/>
        <v>40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40</v>
      </c>
      <c r="B9" s="1" t="s">
        <v>36</v>
      </c>
      <c r="C9" s="1">
        <v>468</v>
      </c>
      <c r="D9" s="1"/>
      <c r="E9" s="1"/>
      <c r="F9" s="1">
        <v>468</v>
      </c>
      <c r="G9" s="7">
        <v>1</v>
      </c>
      <c r="H9" s="1"/>
      <c r="I9" s="1"/>
      <c r="J9" s="1"/>
      <c r="K9" s="1">
        <f t="shared" si="1"/>
        <v>0</v>
      </c>
      <c r="L9" s="1"/>
      <c r="M9" s="1"/>
      <c r="N9" s="1"/>
      <c r="O9" s="7">
        <f>VLOOKUP(A9,[1]TDSheet!$F:$G,2,0)</f>
        <v>205</v>
      </c>
      <c r="P9" s="7">
        <v>205</v>
      </c>
      <c r="Q9" s="1">
        <f t="shared" si="2"/>
        <v>0</v>
      </c>
      <c r="R9" s="5"/>
      <c r="S9" s="5"/>
      <c r="T9" s="22">
        <v>0</v>
      </c>
      <c r="U9" s="1"/>
      <c r="V9" s="1" t="e">
        <f t="shared" si="3"/>
        <v>#DIV/0!</v>
      </c>
      <c r="W9" s="1" t="e">
        <f t="shared" si="4"/>
        <v>#DIV/0!</v>
      </c>
      <c r="X9" s="1">
        <v>14.74</v>
      </c>
      <c r="Y9" s="1">
        <v>15.28</v>
      </c>
      <c r="Z9" s="1">
        <v>0</v>
      </c>
      <c r="AA9" s="1">
        <v>3.1960000000000002</v>
      </c>
      <c r="AB9" s="1">
        <v>29.47</v>
      </c>
      <c r="AC9" s="1">
        <v>7.38</v>
      </c>
      <c r="AD9" s="1">
        <v>0</v>
      </c>
      <c r="AE9" s="1">
        <v>0</v>
      </c>
      <c r="AF9" s="1">
        <v>0</v>
      </c>
      <c r="AG9" s="1">
        <v>0</v>
      </c>
      <c r="AH9" s="20" t="s">
        <v>37</v>
      </c>
      <c r="AI9" s="1">
        <f t="shared" si="5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41</v>
      </c>
      <c r="B10" s="1" t="s">
        <v>36</v>
      </c>
      <c r="C10" s="1">
        <v>100</v>
      </c>
      <c r="D10" s="1"/>
      <c r="E10" s="1"/>
      <c r="F10" s="1">
        <v>100</v>
      </c>
      <c r="G10" s="7">
        <v>1</v>
      </c>
      <c r="H10" s="1"/>
      <c r="I10" s="1"/>
      <c r="J10" s="1"/>
      <c r="K10" s="1">
        <f t="shared" si="1"/>
        <v>0</v>
      </c>
      <c r="L10" s="1"/>
      <c r="M10" s="1"/>
      <c r="N10" s="1"/>
      <c r="O10" s="7">
        <f>VLOOKUP(A10,[1]TDSheet!$F:$G,2,0)</f>
        <v>385</v>
      </c>
      <c r="P10" s="7">
        <v>385</v>
      </c>
      <c r="Q10" s="1">
        <f t="shared" si="2"/>
        <v>0</v>
      </c>
      <c r="R10" s="5"/>
      <c r="S10" s="5"/>
      <c r="T10" s="22">
        <v>0</v>
      </c>
      <c r="U10" s="1"/>
      <c r="V10" s="1" t="e">
        <f t="shared" si="3"/>
        <v>#DIV/0!</v>
      </c>
      <c r="W10" s="1" t="e">
        <f t="shared" si="4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0" t="s">
        <v>37</v>
      </c>
      <c r="AI10" s="1">
        <f t="shared" si="5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5.75" thickBot="1" x14ac:dyDescent="0.3">
      <c r="A11" s="1" t="s">
        <v>42</v>
      </c>
      <c r="B11" s="1" t="s">
        <v>36</v>
      </c>
      <c r="C11" s="1">
        <v>396</v>
      </c>
      <c r="D11" s="1"/>
      <c r="E11" s="1">
        <v>35</v>
      </c>
      <c r="F11" s="1">
        <v>361</v>
      </c>
      <c r="G11" s="7">
        <v>1</v>
      </c>
      <c r="H11" s="1"/>
      <c r="I11" s="1"/>
      <c r="J11" s="1">
        <v>33</v>
      </c>
      <c r="K11" s="1">
        <f t="shared" si="1"/>
        <v>2</v>
      </c>
      <c r="L11" s="1"/>
      <c r="M11" s="1"/>
      <c r="N11" s="1"/>
      <c r="O11" s="7">
        <f>VLOOKUP(A11,[1]TDSheet!$F:$G,2,0)</f>
        <v>105</v>
      </c>
      <c r="P11" s="7">
        <v>105</v>
      </c>
      <c r="Q11" s="1">
        <f t="shared" si="2"/>
        <v>7</v>
      </c>
      <c r="R11" s="5"/>
      <c r="S11" s="5"/>
      <c r="T11" s="22">
        <v>0</v>
      </c>
      <c r="U11" s="1"/>
      <c r="V11" s="1">
        <f t="shared" si="3"/>
        <v>51.571428571428569</v>
      </c>
      <c r="W11" s="1">
        <f t="shared" si="4"/>
        <v>51.571428571428569</v>
      </c>
      <c r="X11" s="1">
        <v>6.74</v>
      </c>
      <c r="Y11" s="1">
        <v>13.2</v>
      </c>
      <c r="Z11" s="1">
        <v>13.56</v>
      </c>
      <c r="AA11" s="1">
        <v>20.2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0" t="s">
        <v>37</v>
      </c>
      <c r="AI11" s="1">
        <f t="shared" si="5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0" t="s">
        <v>43</v>
      </c>
      <c r="B12" s="11" t="s">
        <v>36</v>
      </c>
      <c r="C12" s="11">
        <v>390</v>
      </c>
      <c r="D12" s="11"/>
      <c r="E12" s="11"/>
      <c r="F12" s="12">
        <v>390</v>
      </c>
      <c r="G12" s="7">
        <v>1</v>
      </c>
      <c r="H12" s="1"/>
      <c r="I12" s="1"/>
      <c r="J12" s="1"/>
      <c r="K12" s="1">
        <f t="shared" si="1"/>
        <v>0</v>
      </c>
      <c r="L12" s="1"/>
      <c r="M12" s="1"/>
      <c r="N12" s="1"/>
      <c r="O12" s="7">
        <f>VLOOKUP(A12,[1]TDSheet!$F:$G,2,0)</f>
        <v>240</v>
      </c>
      <c r="P12" s="7">
        <v>240</v>
      </c>
      <c r="Q12" s="1">
        <f t="shared" si="2"/>
        <v>0</v>
      </c>
      <c r="R12" s="5"/>
      <c r="S12" s="5"/>
      <c r="T12" s="22">
        <v>0</v>
      </c>
      <c r="U12" s="1"/>
      <c r="V12" s="1" t="e">
        <f t="shared" si="3"/>
        <v>#DIV/0!</v>
      </c>
      <c r="W12" s="1" t="e">
        <f t="shared" si="4"/>
        <v>#DIV/0!</v>
      </c>
      <c r="X12" s="1">
        <v>0</v>
      </c>
      <c r="Y12" s="1">
        <v>6.7200000000000006</v>
      </c>
      <c r="Z12" s="1">
        <v>0</v>
      </c>
      <c r="AA12" s="1">
        <v>12.48</v>
      </c>
      <c r="AB12" s="1">
        <v>6.15</v>
      </c>
      <c r="AC12" s="1">
        <v>0</v>
      </c>
      <c r="AD12" s="1">
        <v>12.092000000000001</v>
      </c>
      <c r="AE12" s="1">
        <v>0</v>
      </c>
      <c r="AF12" s="1">
        <v>6.2</v>
      </c>
      <c r="AG12" s="1">
        <v>6.48</v>
      </c>
      <c r="AH12" s="20" t="s">
        <v>37</v>
      </c>
      <c r="AI12" s="1">
        <f t="shared" si="5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75" thickBot="1" x14ac:dyDescent="0.3">
      <c r="A13" s="13" t="s">
        <v>44</v>
      </c>
      <c r="B13" s="14" t="s">
        <v>36</v>
      </c>
      <c r="C13" s="14">
        <v>24</v>
      </c>
      <c r="D13" s="14"/>
      <c r="E13" s="14"/>
      <c r="F13" s="15">
        <v>24</v>
      </c>
      <c r="G13" s="7">
        <v>1</v>
      </c>
      <c r="H13" s="1"/>
      <c r="I13" s="1"/>
      <c r="J13" s="1"/>
      <c r="K13" s="1">
        <f t="shared" si="1"/>
        <v>0</v>
      </c>
      <c r="L13" s="1"/>
      <c r="M13" s="1"/>
      <c r="N13" s="1"/>
      <c r="O13" s="7">
        <f>VLOOKUP(A13,[1]TDSheet!$F:$G,2,0)</f>
        <v>230</v>
      </c>
      <c r="P13" s="19" t="s">
        <v>48</v>
      </c>
      <c r="Q13" s="1">
        <f t="shared" si="2"/>
        <v>0</v>
      </c>
      <c r="R13" s="5"/>
      <c r="S13" s="5"/>
      <c r="T13" s="22">
        <v>0</v>
      </c>
      <c r="U13" s="1"/>
      <c r="V13" s="1" t="e">
        <f t="shared" si="3"/>
        <v>#DIV/0!</v>
      </c>
      <c r="W13" s="1" t="e">
        <f t="shared" si="4"/>
        <v>#DIV/0!</v>
      </c>
      <c r="X13" s="1">
        <v>0</v>
      </c>
      <c r="Y13" s="1">
        <v>0</v>
      </c>
      <c r="Z13" s="1">
        <v>0</v>
      </c>
      <c r="AA13" s="1">
        <v>3.5064000000000002</v>
      </c>
      <c r="AB13" s="1">
        <v>5.04</v>
      </c>
      <c r="AC13" s="1">
        <v>0</v>
      </c>
      <c r="AD13" s="1">
        <v>5.0999999999999996</v>
      </c>
      <c r="AE13" s="1">
        <v>5</v>
      </c>
      <c r="AF13" s="1">
        <v>9.92</v>
      </c>
      <c r="AG13" s="1">
        <v>0</v>
      </c>
      <c r="AH13" s="20" t="s">
        <v>37</v>
      </c>
      <c r="AI13" s="1">
        <f t="shared" si="5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45</v>
      </c>
      <c r="B14" s="1" t="s">
        <v>36</v>
      </c>
      <c r="C14" s="1">
        <v>160</v>
      </c>
      <c r="D14" s="1"/>
      <c r="E14" s="1">
        <v>20.6</v>
      </c>
      <c r="F14" s="1">
        <v>139.4</v>
      </c>
      <c r="G14" s="7">
        <v>1</v>
      </c>
      <c r="H14" s="1"/>
      <c r="I14" s="1"/>
      <c r="J14" s="1">
        <v>20</v>
      </c>
      <c r="K14" s="1">
        <f t="shared" si="1"/>
        <v>0.60000000000000142</v>
      </c>
      <c r="L14" s="1"/>
      <c r="M14" s="1"/>
      <c r="N14" s="1"/>
      <c r="O14" s="7">
        <f>VLOOKUP(A14,[1]TDSheet!$F:$G,2,0)</f>
        <v>285</v>
      </c>
      <c r="P14" s="16">
        <v>435</v>
      </c>
      <c r="Q14" s="1">
        <f t="shared" si="2"/>
        <v>4.12</v>
      </c>
      <c r="R14" s="5"/>
      <c r="S14" s="5"/>
      <c r="T14" s="22">
        <v>0</v>
      </c>
      <c r="U14" s="17" t="s">
        <v>49</v>
      </c>
      <c r="V14" s="1">
        <f t="shared" si="3"/>
        <v>33.834951456310677</v>
      </c>
      <c r="W14" s="1">
        <f t="shared" si="4"/>
        <v>33.834951456310677</v>
      </c>
      <c r="X14" s="1">
        <v>0</v>
      </c>
      <c r="Y14" s="1">
        <v>14.5</v>
      </c>
      <c r="Z14" s="1">
        <v>8.3000000000000007</v>
      </c>
      <c r="AA14" s="1">
        <v>18.690000000000001</v>
      </c>
      <c r="AB14" s="1">
        <v>12.3</v>
      </c>
      <c r="AC14" s="1">
        <v>16.646000000000001</v>
      </c>
      <c r="AD14" s="1">
        <v>12</v>
      </c>
      <c r="AE14" s="1">
        <v>4</v>
      </c>
      <c r="AF14" s="1">
        <v>0</v>
      </c>
      <c r="AG14" s="1">
        <v>0</v>
      </c>
      <c r="AH14" s="21" t="s">
        <v>50</v>
      </c>
      <c r="AI14" s="1">
        <f t="shared" si="5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46</v>
      </c>
      <c r="B15" s="1" t="s">
        <v>36</v>
      </c>
      <c r="C15" s="1">
        <v>180</v>
      </c>
      <c r="D15" s="1"/>
      <c r="E15" s="1">
        <v>90</v>
      </c>
      <c r="F15" s="1">
        <v>90</v>
      </c>
      <c r="G15" s="7">
        <v>1</v>
      </c>
      <c r="H15" s="1"/>
      <c r="I15" s="1"/>
      <c r="J15" s="1">
        <v>90</v>
      </c>
      <c r="K15" s="1">
        <f t="shared" si="1"/>
        <v>0</v>
      </c>
      <c r="L15" s="1"/>
      <c r="M15" s="1"/>
      <c r="N15" s="1"/>
      <c r="O15" s="7">
        <f>VLOOKUP(A15,[1]TDSheet!$F:$G,2,0)</f>
        <v>283</v>
      </c>
      <c r="P15" s="7">
        <v>280</v>
      </c>
      <c r="Q15" s="1">
        <f t="shared" si="2"/>
        <v>18</v>
      </c>
      <c r="R15" s="5">
        <v>160</v>
      </c>
      <c r="S15" s="5">
        <f>T15</f>
        <v>200</v>
      </c>
      <c r="T15" s="22">
        <v>200</v>
      </c>
      <c r="U15" s="1"/>
      <c r="V15" s="1">
        <f t="shared" si="3"/>
        <v>16.111111111111111</v>
      </c>
      <c r="W15" s="1">
        <f t="shared" si="4"/>
        <v>5</v>
      </c>
      <c r="X15" s="1">
        <v>14</v>
      </c>
      <c r="Y15" s="1">
        <v>18</v>
      </c>
      <c r="Z15" s="1">
        <v>18</v>
      </c>
      <c r="AA15" s="1">
        <v>12.8</v>
      </c>
      <c r="AB15" s="1">
        <v>28</v>
      </c>
      <c r="AC15" s="1">
        <v>20</v>
      </c>
      <c r="AD15" s="1">
        <v>12</v>
      </c>
      <c r="AE15" s="1">
        <v>22</v>
      </c>
      <c r="AF15" s="1">
        <v>22</v>
      </c>
      <c r="AG15" s="1">
        <v>16</v>
      </c>
      <c r="AH15" s="1"/>
      <c r="AI15" s="1">
        <f t="shared" si="5"/>
        <v>200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47</v>
      </c>
      <c r="B16" s="1" t="s">
        <v>36</v>
      </c>
      <c r="C16" s="1">
        <v>229</v>
      </c>
      <c r="D16" s="1"/>
      <c r="E16" s="1"/>
      <c r="F16" s="1">
        <v>229</v>
      </c>
      <c r="G16" s="7">
        <v>1</v>
      </c>
      <c r="H16" s="1"/>
      <c r="I16" s="1"/>
      <c r="J16" s="1"/>
      <c r="K16" s="1">
        <f t="shared" si="1"/>
        <v>0</v>
      </c>
      <c r="L16" s="1"/>
      <c r="M16" s="1"/>
      <c r="N16" s="1"/>
      <c r="O16" s="7">
        <f>VLOOKUP(A16,[1]TDSheet!$F:$G,2,0)</f>
        <v>757</v>
      </c>
      <c r="P16" s="7">
        <v>895</v>
      </c>
      <c r="Q16" s="1">
        <f t="shared" si="2"/>
        <v>0</v>
      </c>
      <c r="R16" s="5"/>
      <c r="S16" s="5"/>
      <c r="T16" s="22">
        <v>0</v>
      </c>
      <c r="U16" s="1"/>
      <c r="V16" s="1" t="e">
        <f t="shared" si="3"/>
        <v>#DIV/0!</v>
      </c>
      <c r="W16" s="1" t="e">
        <f t="shared" si="4"/>
        <v>#DIV/0!</v>
      </c>
      <c r="X16" s="1">
        <v>0</v>
      </c>
      <c r="Y16" s="1">
        <v>0</v>
      </c>
      <c r="Z16" s="1">
        <v>10</v>
      </c>
      <c r="AA16" s="1">
        <v>1.6619999999999999</v>
      </c>
      <c r="AB16" s="1">
        <v>6.1440000000000001</v>
      </c>
      <c r="AC16" s="1">
        <v>4</v>
      </c>
      <c r="AD16" s="1">
        <v>0</v>
      </c>
      <c r="AE16" s="1">
        <v>14.023999999999999</v>
      </c>
      <c r="AF16" s="1">
        <v>22</v>
      </c>
      <c r="AG16" s="1">
        <v>10.075200000000001</v>
      </c>
      <c r="AH16" s="20" t="s">
        <v>37</v>
      </c>
      <c r="AI16" s="1">
        <f t="shared" si="5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7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7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</sheetData>
  <autoFilter ref="A3:AI16" xr:uid="{3BC90B64-458D-42EB-BD64-70C9443E6B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2025-05-26T08:18:27Z</dcterms:created>
  <dcterms:modified xsi:type="dcterms:W3CDTF">2025-05-26T13:03:26Z</dcterms:modified>
</cp:coreProperties>
</file>