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E30E0B4-702B-41A2-98EB-F76C2ED606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Y497" i="1"/>
  <c r="X497" i="1"/>
  <c r="BP496" i="1"/>
  <c r="BO496" i="1"/>
  <c r="BN496" i="1"/>
  <c r="BM496" i="1"/>
  <c r="Z496" i="1"/>
  <c r="Z497" i="1" s="1"/>
  <c r="Y496" i="1"/>
  <c r="AB509" i="1" s="1"/>
  <c r="X493" i="1"/>
  <c r="X492" i="1"/>
  <c r="BO491" i="1"/>
  <c r="BM491" i="1"/>
  <c r="Y491" i="1"/>
  <c r="BP491" i="1" s="1"/>
  <c r="P491" i="1"/>
  <c r="BO490" i="1"/>
  <c r="BM490" i="1"/>
  <c r="Y490" i="1"/>
  <c r="Y493" i="1" s="1"/>
  <c r="P490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Y457" i="1" s="1"/>
  <c r="P451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X509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P343" i="1" s="1"/>
  <c r="P343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S509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6" i="1" s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Y312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Y304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9" i="1" s="1"/>
  <c r="P288" i="1"/>
  <c r="X285" i="1"/>
  <c r="X284" i="1"/>
  <c r="BO283" i="1"/>
  <c r="BM283" i="1"/>
  <c r="Y283" i="1"/>
  <c r="Q509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9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9" i="1" s="1"/>
  <c r="P267" i="1"/>
  <c r="X264" i="1"/>
  <c r="X263" i="1"/>
  <c r="BO262" i="1"/>
  <c r="BM262" i="1"/>
  <c r="Y262" i="1"/>
  <c r="BP262" i="1" s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Y230" i="1" s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4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8" i="1" s="1"/>
  <c r="P159" i="1"/>
  <c r="X157" i="1"/>
  <c r="Y156" i="1"/>
  <c r="X156" i="1"/>
  <c r="BP155" i="1"/>
  <c r="BO155" i="1"/>
  <c r="BN155" i="1"/>
  <c r="BM155" i="1"/>
  <c r="Z155" i="1"/>
  <c r="Z156" i="1" s="1"/>
  <c r="Y155" i="1"/>
  <c r="I509" i="1" s="1"/>
  <c r="P155" i="1"/>
  <c r="X151" i="1"/>
  <c r="X150" i="1"/>
  <c r="BO149" i="1"/>
  <c r="BM149" i="1"/>
  <c r="Z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BO142" i="1"/>
  <c r="BM142" i="1"/>
  <c r="Y142" i="1"/>
  <c r="H509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9" i="1" s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9" i="1"/>
  <c r="Y83" i="1"/>
  <c r="Y90" i="1"/>
  <c r="Y97" i="1"/>
  <c r="Y106" i="1"/>
  <c r="Y112" i="1"/>
  <c r="Y118" i="1"/>
  <c r="Y133" i="1"/>
  <c r="Y139" i="1"/>
  <c r="Y145" i="1"/>
  <c r="Z148" i="1"/>
  <c r="BN148" i="1"/>
  <c r="Y151" i="1"/>
  <c r="Y157" i="1"/>
  <c r="Z160" i="1"/>
  <c r="Z168" i="1" s="1"/>
  <c r="BN160" i="1"/>
  <c r="Z162" i="1"/>
  <c r="BN162" i="1"/>
  <c r="Z164" i="1"/>
  <c r="BN164" i="1"/>
  <c r="Z166" i="1"/>
  <c r="BN166" i="1"/>
  <c r="Y169" i="1"/>
  <c r="Z172" i="1"/>
  <c r="Z174" i="1" s="1"/>
  <c r="BN172" i="1"/>
  <c r="Y175" i="1"/>
  <c r="J509" i="1"/>
  <c r="Z183" i="1"/>
  <c r="Z184" i="1" s="1"/>
  <c r="BN183" i="1"/>
  <c r="BP183" i="1"/>
  <c r="Y184" i="1"/>
  <c r="Z187" i="1"/>
  <c r="Z189" i="1" s="1"/>
  <c r="BN187" i="1"/>
  <c r="BP187" i="1"/>
  <c r="Y190" i="1"/>
  <c r="Y200" i="1"/>
  <c r="Z193" i="1"/>
  <c r="Z200" i="1" s="1"/>
  <c r="BN193" i="1"/>
  <c r="Z195" i="1"/>
  <c r="BN195" i="1"/>
  <c r="BP197" i="1"/>
  <c r="BN197" i="1"/>
  <c r="Z197" i="1"/>
  <c r="BP205" i="1"/>
  <c r="BN205" i="1"/>
  <c r="Z205" i="1"/>
  <c r="BP209" i="1"/>
  <c r="BN209" i="1"/>
  <c r="Z2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C509" i="1"/>
  <c r="Z42" i="1"/>
  <c r="Z44" i="1" s="1"/>
  <c r="BN42" i="1"/>
  <c r="Y45" i="1"/>
  <c r="D509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09" i="1"/>
  <c r="Z88" i="1"/>
  <c r="Z90" i="1" s="1"/>
  <c r="BN88" i="1"/>
  <c r="Y91" i="1"/>
  <c r="Z93" i="1"/>
  <c r="Z97" i="1" s="1"/>
  <c r="BN93" i="1"/>
  <c r="BP93" i="1"/>
  <c r="Z95" i="1"/>
  <c r="BN95" i="1"/>
  <c r="F509" i="1"/>
  <c r="Z102" i="1"/>
  <c r="Z105" i="1" s="1"/>
  <c r="BN102" i="1"/>
  <c r="Z104" i="1"/>
  <c r="BN104" i="1"/>
  <c r="Y105" i="1"/>
  <c r="Z108" i="1"/>
  <c r="BN108" i="1"/>
  <c r="BP108" i="1"/>
  <c r="Z110" i="1"/>
  <c r="BN110" i="1"/>
  <c r="Z114" i="1"/>
  <c r="Z118" i="1" s="1"/>
  <c r="BN114" i="1"/>
  <c r="BP114" i="1"/>
  <c r="Z116" i="1"/>
  <c r="BN116" i="1"/>
  <c r="G509" i="1"/>
  <c r="Z127" i="1"/>
  <c r="Z128" i="1" s="1"/>
  <c r="BN127" i="1"/>
  <c r="Y128" i="1"/>
  <c r="Z131" i="1"/>
  <c r="Z133" i="1" s="1"/>
  <c r="BN131" i="1"/>
  <c r="BP131" i="1"/>
  <c r="Z137" i="1"/>
  <c r="Z138" i="1" s="1"/>
  <c r="BN137" i="1"/>
  <c r="Z142" i="1"/>
  <c r="Z144" i="1" s="1"/>
  <c r="BN142" i="1"/>
  <c r="BP142" i="1"/>
  <c r="Z143" i="1"/>
  <c r="BN143" i="1"/>
  <c r="Y144" i="1"/>
  <c r="Z147" i="1"/>
  <c r="Z150" i="1" s="1"/>
  <c r="BN147" i="1"/>
  <c r="BP147" i="1"/>
  <c r="BN149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Z211" i="1"/>
  <c r="BN211" i="1"/>
  <c r="Z215" i="1"/>
  <c r="Z217" i="1" s="1"/>
  <c r="BN215" i="1"/>
  <c r="BP215" i="1"/>
  <c r="Y218" i="1"/>
  <c r="K509" i="1"/>
  <c r="Z222" i="1"/>
  <c r="BN222" i="1"/>
  <c r="BP222" i="1"/>
  <c r="Z225" i="1"/>
  <c r="Z230" i="1" s="1"/>
  <c r="BN225" i="1"/>
  <c r="Z227" i="1"/>
  <c r="BN227" i="1"/>
  <c r="Z228" i="1"/>
  <c r="BN228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9" i="1"/>
  <c r="Z251" i="1"/>
  <c r="Z255" i="1" s="1"/>
  <c r="BN251" i="1"/>
  <c r="BP251" i="1"/>
  <c r="Z253" i="1"/>
  <c r="BN253" i="1"/>
  <c r="Y256" i="1"/>
  <c r="M509" i="1"/>
  <c r="Z261" i="1"/>
  <c r="Z263" i="1" s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Z304" i="1" s="1"/>
  <c r="BN298" i="1"/>
  <c r="Z300" i="1"/>
  <c r="BN300" i="1"/>
  <c r="Z302" i="1"/>
  <c r="BN302" i="1"/>
  <c r="Y305" i="1"/>
  <c r="Z308" i="1"/>
  <c r="Z312" i="1" s="1"/>
  <c r="BN308" i="1"/>
  <c r="Z310" i="1"/>
  <c r="BN310" i="1"/>
  <c r="Y313" i="1"/>
  <c r="Z316" i="1"/>
  <c r="Z318" i="1" s="1"/>
  <c r="BN316" i="1"/>
  <c r="Y319" i="1"/>
  <c r="Z321" i="1"/>
  <c r="Z325" i="1" s="1"/>
  <c r="BN321" i="1"/>
  <c r="BP321" i="1"/>
  <c r="Z322" i="1"/>
  <c r="BN322" i="1"/>
  <c r="Z324" i="1"/>
  <c r="BN324" i="1"/>
  <c r="Y325" i="1"/>
  <c r="Z328" i="1"/>
  <c r="Z331" i="1" s="1"/>
  <c r="BN328" i="1"/>
  <c r="BP328" i="1"/>
  <c r="Z330" i="1"/>
  <c r="BN330" i="1"/>
  <c r="Y331" i="1"/>
  <c r="Z335" i="1"/>
  <c r="BN335" i="1"/>
  <c r="BP335" i="1"/>
  <c r="Z337" i="1"/>
  <c r="BN337" i="1"/>
  <c r="Y338" i="1"/>
  <c r="Z343" i="1"/>
  <c r="BN343" i="1"/>
  <c r="Z345" i="1"/>
  <c r="BN345" i="1"/>
  <c r="BP346" i="1"/>
  <c r="BN346" i="1"/>
  <c r="BP348" i="1"/>
  <c r="BN348" i="1"/>
  <c r="Z348" i="1"/>
  <c r="Y364" i="1"/>
  <c r="BP363" i="1"/>
  <c r="BN363" i="1"/>
  <c r="Z363" i="1"/>
  <c r="Z364" i="1" s="1"/>
  <c r="Y365" i="1"/>
  <c r="U509" i="1"/>
  <c r="Y371" i="1"/>
  <c r="BP368" i="1"/>
  <c r="BN368" i="1"/>
  <c r="Z368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Y404" i="1"/>
  <c r="Y271" i="1"/>
  <c r="Y276" i="1"/>
  <c r="Y285" i="1"/>
  <c r="Y294" i="1"/>
  <c r="Z336" i="1"/>
  <c r="BN336" i="1"/>
  <c r="Y339" i="1"/>
  <c r="T509" i="1"/>
  <c r="Y351" i="1"/>
  <c r="Z344" i="1"/>
  <c r="BN344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17" i="1"/>
  <c r="Y422" i="1"/>
  <c r="Y509" i="1"/>
  <c r="Y426" i="1"/>
  <c r="BP425" i="1"/>
  <c r="BN425" i="1"/>
  <c r="BP434" i="1"/>
  <c r="BN434" i="1"/>
  <c r="Z434" i="1"/>
  <c r="BP438" i="1"/>
  <c r="BN438" i="1"/>
  <c r="Z438" i="1"/>
  <c r="Y442" i="1"/>
  <c r="Z448" i="1"/>
  <c r="BP446" i="1"/>
  <c r="BN446" i="1"/>
  <c r="Z446" i="1"/>
  <c r="BP454" i="1"/>
  <c r="BN454" i="1"/>
  <c r="Z454" i="1"/>
  <c r="BP462" i="1"/>
  <c r="BN462" i="1"/>
  <c r="Z462" i="1"/>
  <c r="Y464" i="1"/>
  <c r="AA509" i="1"/>
  <c r="Y473" i="1"/>
  <c r="BP468" i="1"/>
  <c r="BN468" i="1"/>
  <c r="Z468" i="1"/>
  <c r="Y472" i="1"/>
  <c r="BP477" i="1"/>
  <c r="BN477" i="1"/>
  <c r="Z477" i="1"/>
  <c r="Z478" i="1" s="1"/>
  <c r="Y479" i="1"/>
  <c r="Y484" i="1"/>
  <c r="BP481" i="1"/>
  <c r="BN481" i="1"/>
  <c r="Z481" i="1"/>
  <c r="Z483" i="1" s="1"/>
  <c r="V509" i="1"/>
  <c r="Y399" i="1"/>
  <c r="W509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Y427" i="1"/>
  <c r="Z509" i="1"/>
  <c r="Y443" i="1"/>
  <c r="BP431" i="1"/>
  <c r="BN431" i="1"/>
  <c r="Z431" i="1"/>
  <c r="BP436" i="1"/>
  <c r="BN436" i="1"/>
  <c r="Z436" i="1"/>
  <c r="BP440" i="1"/>
  <c r="BN440" i="1"/>
  <c r="Z440" i="1"/>
  <c r="Y449" i="1"/>
  <c r="Y448" i="1"/>
  <c r="BP452" i="1"/>
  <c r="BN452" i="1"/>
  <c r="Z452" i="1"/>
  <c r="Z457" i="1" s="1"/>
  <c r="BP456" i="1"/>
  <c r="BN456" i="1"/>
  <c r="Z456" i="1"/>
  <c r="Y458" i="1"/>
  <c r="Y463" i="1"/>
  <c r="BP460" i="1"/>
  <c r="BN460" i="1"/>
  <c r="Z460" i="1"/>
  <c r="Z463" i="1" s="1"/>
  <c r="BP470" i="1"/>
  <c r="BN470" i="1"/>
  <c r="Z470" i="1"/>
  <c r="Y478" i="1"/>
  <c r="Y483" i="1"/>
  <c r="Z491" i="1"/>
  <c r="BN491" i="1"/>
  <c r="Y492" i="1"/>
  <c r="Y498" i="1"/>
  <c r="Z490" i="1"/>
  <c r="Z492" i="1" s="1"/>
  <c r="BN490" i="1"/>
  <c r="BP490" i="1"/>
  <c r="Z371" i="1" l="1"/>
  <c r="Z350" i="1"/>
  <c r="Z338" i="1"/>
  <c r="Z212" i="1"/>
  <c r="Y501" i="1"/>
  <c r="Z442" i="1"/>
  <c r="Z472" i="1"/>
  <c r="Z294" i="1"/>
  <c r="Z270" i="1"/>
  <c r="Z246" i="1"/>
  <c r="Z111" i="1"/>
  <c r="Z70" i="1"/>
  <c r="Z32" i="1"/>
  <c r="Z504" i="1" s="1"/>
  <c r="Y503" i="1"/>
  <c r="Y500" i="1"/>
  <c r="Y502" i="1" s="1"/>
  <c r="Y499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<sst xmlns="http://schemas.openxmlformats.org/spreadsheetml/2006/main" count="2188" uniqueCount="793">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</sst>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40</v>
      </c>
      <c r="Y41" s="546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3.7037037037037033</v>
      </c>
      <c r="Y44" s="547">
        <f>IFERROR(Y41/H41,"0")+IFERROR(Y42/H42,"0")+IFERROR(Y43/H43,"0")</f>
        <v>4</v>
      </c>
      <c r="Z44" s="547">
        <f>IFERROR(IF(Z41="",0,Z41),"0")+IFERROR(IF(Z42="",0,Z42),"0")+IFERROR(IF(Z43="",0,Z43),"0")</f>
        <v>7.5920000000000001E-2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40</v>
      </c>
      <c r="Y45" s="547">
        <f>IFERROR(SUM(Y41:Y43),"0")</f>
        <v>43.2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20</v>
      </c>
      <c r="Y61" s="546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1.8518518518518516</v>
      </c>
      <c r="Y64" s="547">
        <f>IFERROR(Y61/H61,"0")+IFERROR(Y62/H62,"0")+IFERROR(Y63/H63,"0")</f>
        <v>2</v>
      </c>
      <c r="Z64" s="547">
        <f>IFERROR(IF(Z61="",0,Z61),"0")+IFERROR(IF(Z62="",0,Z62),"0")+IFERROR(IF(Z63="",0,Z63),"0")</f>
        <v>3.7960000000000001E-2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20</v>
      </c>
      <c r="Y65" s="547">
        <f>IFERROR(SUM(Y61:Y63),"0")</f>
        <v>21.6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40</v>
      </c>
      <c r="Y87" s="546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3.7037037037037033</v>
      </c>
      <c r="Y90" s="547">
        <f>IFERROR(Y87/H87,"0")+IFERROR(Y88/H88,"0")+IFERROR(Y89/H89,"0")</f>
        <v>4</v>
      </c>
      <c r="Z90" s="547">
        <f>IFERROR(IF(Z87="",0,Z87),"0")+IFERROR(IF(Z88="",0,Z88),"0")+IFERROR(IF(Z89="",0,Z89),"0")</f>
        <v>7.5920000000000001E-2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40</v>
      </c>
      <c r="Y91" s="547">
        <f>IFERROR(SUM(Y87:Y89),"0")</f>
        <v>43.2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30</v>
      </c>
      <c r="Y160" s="546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7.1428571428571423</v>
      </c>
      <c r="Y168" s="547">
        <f>IFERROR(Y159/H159,"0")+IFERROR(Y160/H160,"0")+IFERROR(Y161/H161,"0")+IFERROR(Y162/H162,"0")+IFERROR(Y163/H163,"0")+IFERROR(Y164/H164,"0")+IFERROR(Y165/H165,"0")+IFERROR(Y166/H166,"0")+IFERROR(Y167/H167,"0")</f>
        <v>8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7.2160000000000002E-2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30</v>
      </c>
      <c r="Y169" s="547">
        <f>IFERROR(SUM(Y159:Y167),"0")</f>
        <v>33.6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10</v>
      </c>
      <c r="Y193" s="546">
        <f t="shared" si="16"/>
        <v>10.8</v>
      </c>
      <c r="Z193" s="36">
        <f>IFERROR(IF(Y193=0,"",ROUNDUP(Y193/H193,0)*0.00902),"")</f>
        <v>1.804E-2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10.388888888888889</v>
      </c>
      <c r="BN193" s="64">
        <f t="shared" si="18"/>
        <v>11.22</v>
      </c>
      <c r="BO193" s="64">
        <f t="shared" si="19"/>
        <v>1.4029180695847361E-2</v>
      </c>
      <c r="BP193" s="64">
        <f t="shared" si="20"/>
        <v>1.5151515151515152E-2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60</v>
      </c>
      <c r="Y194" s="546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12.962962962962962</v>
      </c>
      <c r="Y200" s="547">
        <f>IFERROR(Y192/H192,"0")+IFERROR(Y193/H193,"0")+IFERROR(Y194/H194,"0")+IFERROR(Y195/H195,"0")+IFERROR(Y196/H196,"0")+IFERROR(Y197/H197,"0")+IFERROR(Y198/H198,"0")+IFERROR(Y199/H199,"0")</f>
        <v>14.000000000000002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0.12628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70</v>
      </c>
      <c r="Y201" s="547">
        <f>IFERROR(SUM(Y192:Y199),"0")</f>
        <v>75.600000000000009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12</v>
      </c>
      <c r="Y208" s="546">
        <f t="shared" si="21"/>
        <v>12</v>
      </c>
      <c r="Z208" s="36">
        <f t="shared" si="26"/>
        <v>3.2550000000000003E-2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13.260000000000002</v>
      </c>
      <c r="BN208" s="64">
        <f t="shared" si="23"/>
        <v>13.260000000000002</v>
      </c>
      <c r="BO208" s="64">
        <f t="shared" si="24"/>
        <v>2.7472527472527476E-2</v>
      </c>
      <c r="BP208" s="64">
        <f t="shared" si="25"/>
        <v>2.7472527472527476E-2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5</v>
      </c>
      <c r="Y212" s="547">
        <f>IFERROR(Y203/H203,"0")+IFERROR(Y204/H204,"0")+IFERROR(Y205/H205,"0")+IFERROR(Y206/H206,"0")+IFERROR(Y207/H207,"0")+IFERROR(Y208/H208,"0")+IFERROR(Y209/H209,"0")+IFERROR(Y210/H210,"0")+IFERROR(Y211/H211,"0")</f>
        <v>5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3.2550000000000003E-2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12</v>
      </c>
      <c r="Y213" s="547">
        <f>IFERROR(SUM(Y203:Y211),"0")</f>
        <v>12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30</v>
      </c>
      <c r="Y297" s="546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7.1428571428571423</v>
      </c>
      <c r="Y304" s="547">
        <f>IFERROR(Y297/H297,"0")+IFERROR(Y298/H298,"0")+IFERROR(Y299/H299,"0")+IFERROR(Y300/H300,"0")+IFERROR(Y301/H301,"0")+IFERROR(Y302/H302,"0")+IFERROR(Y303/H303,"0")</f>
        <v>8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7.2160000000000002E-2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30</v>
      </c>
      <c r="Y305" s="547">
        <f>IFERROR(SUM(Y297:Y303),"0")</f>
        <v>33.6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30</v>
      </c>
      <c r="Y316" s="546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3.8461538461538463</v>
      </c>
      <c r="Y318" s="547">
        <f>IFERROR(Y315/H315,"0")+IFERROR(Y316/H316,"0")+IFERROR(Y317/H317,"0")</f>
        <v>4</v>
      </c>
      <c r="Z318" s="547">
        <f>IFERROR(IF(Z315="",0,Z315),"0")+IFERROR(IF(Z316="",0,Z316),"0")+IFERROR(IF(Z317="",0,Z317),"0")</f>
        <v>7.5920000000000001E-2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30</v>
      </c>
      <c r="Y319" s="547">
        <f>IFERROR(SUM(Y315:Y317),"0")</f>
        <v>31.2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8.3999999999999986</v>
      </c>
      <c r="Y336" s="546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3.9999999999999991</v>
      </c>
      <c r="Y338" s="547">
        <f>IFERROR(Y335/H335,"0")+IFERROR(Y336/H336,"0")+IFERROR(Y337/H337,"0")</f>
        <v>4</v>
      </c>
      <c r="Z338" s="547">
        <f>IFERROR(IF(Z335="",0,Z335),"0")+IFERROR(IF(Z336="",0,Z336),"0")+IFERROR(IF(Z337="",0,Z337),"0")</f>
        <v>2.6040000000000001E-2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8.3999999999999986</v>
      </c>
      <c r="Y339" s="547">
        <f>IFERROR(SUM(Y335:Y337),"0")</f>
        <v>8.4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0</v>
      </c>
      <c r="Y350" s="547">
        <f>IFERROR(Y343/H343,"0")+IFERROR(Y344/H344,"0")+IFERROR(Y345/H345,"0")+IFERROR(Y346/H346,"0")+IFERROR(Y347/H347,"0")+IFERROR(Y348/H348,"0")+IFERROR(Y349/H349,"0")</f>
        <v>0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0</v>
      </c>
      <c r="Y351" s="547">
        <f>IFERROR(SUM(Y343:Y349),"0")</f>
        <v>0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0</v>
      </c>
      <c r="Y355" s="547">
        <f>IFERROR(Y353/H353,"0")+IFERROR(Y354/H354,"0")</f>
        <v>0</v>
      </c>
      <c r="Z355" s="547">
        <f>IFERROR(IF(Z353="",0,Z353),"0")+IFERROR(IF(Z354="",0,Z354),"0")</f>
        <v>0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0</v>
      </c>
      <c r="Y356" s="547">
        <f>IFERROR(SUM(Y353:Y354),"0")</f>
        <v>0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50</v>
      </c>
      <c r="Y445" s="546">
        <f>IFERROR(IF(X445="",0,CEILING((X445/$H445),1)*$H445),"")</f>
        <v>52.800000000000004</v>
      </c>
      <c r="Z445" s="36">
        <f>IFERROR(IF(Y445=0,"",ROUNDUP(Y445/H445,0)*0.01196),"")</f>
        <v>0.1196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53.409090909090907</v>
      </c>
      <c r="BN445" s="64">
        <f>IFERROR(Y445*I445/H445,"0")</f>
        <v>56.400000000000006</v>
      </c>
      <c r="BO445" s="64">
        <f>IFERROR(1/J445*(X445/H445),"0")</f>
        <v>9.1054778554778545E-2</v>
      </c>
      <c r="BP445" s="64">
        <f>IFERROR(1/J445*(Y445/H445),"0")</f>
        <v>9.6153846153846159E-2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9.4696969696969688</v>
      </c>
      <c r="Y448" s="547">
        <f>IFERROR(Y445/H445,"0")+IFERROR(Y446/H446,"0")+IFERROR(Y447/H447,"0")</f>
        <v>10</v>
      </c>
      <c r="Z448" s="547">
        <f>IFERROR(IF(Z445="",0,Z445),"0")+IFERROR(IF(Z446="",0,Z446),"0")+IFERROR(IF(Z447="",0,Z447),"0")</f>
        <v>0.1196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50</v>
      </c>
      <c r="Y449" s="547">
        <f>IFERROR(SUM(Y445:Y447),"0")</f>
        <v>52.800000000000004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40</v>
      </c>
      <c r="Y453" s="546">
        <f t="shared" si="60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42.727272727272727</v>
      </c>
      <c r="BN453" s="64">
        <f t="shared" si="62"/>
        <v>45.12</v>
      </c>
      <c r="BO453" s="64">
        <f t="shared" si="63"/>
        <v>7.2843822843822847E-2</v>
      </c>
      <c r="BP453" s="64">
        <f t="shared" si="64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7.5757575757575752</v>
      </c>
      <c r="Y457" s="547">
        <f>IFERROR(Y451/H451,"0")+IFERROR(Y452/H452,"0")+IFERROR(Y453/H453,"0")+IFERROR(Y454/H454,"0")+IFERROR(Y455/H455,"0")+IFERROR(Y456/H456,"0")</f>
        <v>8</v>
      </c>
      <c r="Z457" s="547">
        <f>IFERROR(IF(Z451="",0,Z451),"0")+IFERROR(IF(Z452="",0,Z452),"0")+IFERROR(IF(Z453="",0,Z453),"0")+IFERROR(IF(Z454="",0,Z454),"0")+IFERROR(IF(Z455="",0,Z455),"0")+IFERROR(IF(Z456="",0,Z456),"0")</f>
        <v>9.5680000000000001E-2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40</v>
      </c>
      <c r="Y458" s="547">
        <f>IFERROR(SUM(Y451:Y456),"0")</f>
        <v>42.24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200</v>
      </c>
      <c r="Y486" s="546">
        <f>IFERROR(IF(X486="",0,CEILING((X486/$H486),1)*$H486),"")</f>
        <v>207</v>
      </c>
      <c r="Z486" s="36">
        <f>IFERROR(IF(Y486=0,"",ROUNDUP(Y486/H486,0)*0.01898),"")</f>
        <v>0.43653999999999998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211.53333333333333</v>
      </c>
      <c r="BN486" s="64">
        <f>IFERROR(Y486*I486/H486,"0")</f>
        <v>218.93700000000001</v>
      </c>
      <c r="BO486" s="64">
        <f>IFERROR(1/J486*(X486/H486),"0")</f>
        <v>0.34722222222222221</v>
      </c>
      <c r="BP486" s="64">
        <f>IFERROR(1/J486*(Y486/H486),"0")</f>
        <v>0.359375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22.222222222222221</v>
      </c>
      <c r="Y487" s="547">
        <f>IFERROR(Y486/H486,"0")</f>
        <v>23</v>
      </c>
      <c r="Z487" s="547">
        <f>IFERROR(IF(Z486="",0,Z486),"0")</f>
        <v>0.43653999999999998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200</v>
      </c>
      <c r="Y488" s="547">
        <f>IFERROR(SUM(Y486:Y486),"0")</f>
        <v>207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570.4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604.44000000000005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602.94099367299361</v>
      </c>
      <c r="Y500" s="547">
        <f>IFERROR(SUM(BN22:BN496),"0")</f>
        <v>638.81100000000004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1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627.94099367299361</v>
      </c>
      <c r="Y502" s="547">
        <f>GrossWeightTotalR+PalletQtyTotalR*25</f>
        <v>688.81100000000004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88.621767121767107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94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1.2467300000000001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43.2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09" s="46">
        <f>IFERROR(Y87*1,"0")+IFERROR(Y88*1,"0")+IFERROR(Y89*1,"0")+IFERROR(Y93*1,"0")+IFERROR(Y94*1,"0")+IFERROR(Y95*1,"0")+IFERROR(Y96*1,"0")</f>
        <v>43.2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33.6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87.600000000000009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64.8</v>
      </c>
      <c r="S509" s="46">
        <f>IFERROR(Y335*1,"0")+IFERROR(Y336*1,"0")+IFERROR(Y337*1,"0")</f>
        <v>8.4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95.04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207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2025-10-09T06:09:18Z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