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Черкизово Ташкент\Ташкент\"/>
    </mc:Choice>
  </mc:AlternateContent>
  <xr:revisionPtr revIDLastSave="0" documentId="13_ncr:1_{208DC158-C9C9-4FAA-98F6-AB8CF52403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" i="1"/>
  <c r="P7" i="1"/>
  <c r="T7" i="1" s="1"/>
  <c r="P8" i="1"/>
  <c r="T8" i="1" s="1"/>
  <c r="P9" i="1"/>
  <c r="T9" i="1" s="1"/>
  <c r="P10" i="1"/>
  <c r="P11" i="1"/>
  <c r="Q11" i="1" s="1"/>
  <c r="AG11" i="1" s="1"/>
  <c r="P12" i="1"/>
  <c r="P13" i="1"/>
  <c r="Q13" i="1" s="1"/>
  <c r="AG13" i="1" s="1"/>
  <c r="P14" i="1"/>
  <c r="P15" i="1"/>
  <c r="AG15" i="1" s="1"/>
  <c r="P16" i="1"/>
  <c r="P17" i="1"/>
  <c r="AG17" i="1" s="1"/>
  <c r="P18" i="1"/>
  <c r="P19" i="1"/>
  <c r="T19" i="1" s="1"/>
  <c r="P20" i="1"/>
  <c r="AG20" i="1" s="1"/>
  <c r="P21" i="1"/>
  <c r="P22" i="1"/>
  <c r="AG22" i="1" s="1"/>
  <c r="P23" i="1"/>
  <c r="P24" i="1"/>
  <c r="P25" i="1"/>
  <c r="P26" i="1"/>
  <c r="Q26" i="1" s="1"/>
  <c r="AG26" i="1" s="1"/>
  <c r="P27" i="1"/>
  <c r="P28" i="1"/>
  <c r="P29" i="1"/>
  <c r="P30" i="1"/>
  <c r="Q30" i="1" s="1"/>
  <c r="AG30" i="1" s="1"/>
  <c r="P31" i="1"/>
  <c r="P32" i="1"/>
  <c r="Q32" i="1" s="1"/>
  <c r="AG32" i="1" s="1"/>
  <c r="P33" i="1"/>
  <c r="Q33" i="1" s="1"/>
  <c r="P34" i="1"/>
  <c r="T34" i="1" s="1"/>
  <c r="P35" i="1"/>
  <c r="T35" i="1" s="1"/>
  <c r="P36" i="1"/>
  <c r="T36" i="1" s="1"/>
  <c r="P37" i="1"/>
  <c r="T37" i="1" s="1"/>
  <c r="P6" i="1"/>
  <c r="U6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Q24" i="1" l="1"/>
  <c r="AG24" i="1" s="1"/>
  <c r="Q28" i="1"/>
  <c r="AG28" i="1" s="1"/>
  <c r="T17" i="1"/>
  <c r="T15" i="1"/>
  <c r="T13" i="1"/>
  <c r="T11" i="1"/>
  <c r="T12" i="1"/>
  <c r="Q10" i="1"/>
  <c r="AG10" i="1" s="1"/>
  <c r="AG12" i="1"/>
  <c r="AG14" i="1"/>
  <c r="Q16" i="1"/>
  <c r="AG16" i="1" s="1"/>
  <c r="AG18" i="1"/>
  <c r="AG21" i="1"/>
  <c r="AG23" i="1"/>
  <c r="Q25" i="1"/>
  <c r="AG25" i="1" s="1"/>
  <c r="AG27" i="1"/>
  <c r="Q29" i="1"/>
  <c r="AG29" i="1" s="1"/>
  <c r="AG31" i="1"/>
  <c r="AG33" i="1"/>
  <c r="T32" i="1"/>
  <c r="T30" i="1"/>
  <c r="T28" i="1"/>
  <c r="T26" i="1"/>
  <c r="T22" i="1"/>
  <c r="T20" i="1"/>
  <c r="P5" i="1"/>
  <c r="L5" i="1"/>
  <c r="T6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5" i="1"/>
  <c r="T24" i="1" l="1"/>
  <c r="AG5" i="1"/>
  <c r="T21" i="1"/>
  <c r="T29" i="1"/>
  <c r="Q5" i="1"/>
  <c r="T16" i="1"/>
  <c r="T25" i="1"/>
  <c r="T33" i="1"/>
  <c r="T10" i="1"/>
  <c r="T14" i="1"/>
  <c r="T18" i="1"/>
  <c r="T23" i="1"/>
  <c r="T27" i="1"/>
  <c r="T31" i="1"/>
</calcChain>
</file>

<file path=xl/sharedStrings.xml><?xml version="1.0" encoding="utf-8"?>
<sst xmlns="http://schemas.openxmlformats.org/spreadsheetml/2006/main" count="139" uniqueCount="83">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</sst>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26,09,25-0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39.5703125" customWidth="1"/>
    <col min="33" max="33" width="7" customWidth="1"/>
    <col min="34" max="51" width="1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2" t="s">
        <v>81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3362.2530000000002</v>
      </c>
      <c r="F5" s="4">
        <f>SUM(F6:F498)</f>
        <v>8814.98</v>
      </c>
      <c r="G5" s="10"/>
      <c r="H5" s="1"/>
      <c r="I5" s="1"/>
      <c r="J5" s="1"/>
      <c r="K5" s="4">
        <f t="shared" ref="K5:R5" si="0">SUM(K6:K498)</f>
        <v>0</v>
      </c>
      <c r="L5" s="4">
        <f t="shared" si="0"/>
        <v>3362.2530000000002</v>
      </c>
      <c r="M5" s="4">
        <f t="shared" si="0"/>
        <v>0</v>
      </c>
      <c r="N5" s="4">
        <f t="shared" si="0"/>
        <v>0</v>
      </c>
      <c r="O5" s="4">
        <f t="shared" si="0"/>
        <v>3730</v>
      </c>
      <c r="P5" s="4">
        <f t="shared" si="0"/>
        <v>672.45060000000001</v>
      </c>
      <c r="Q5" s="4">
        <f t="shared" si="0"/>
        <v>3894.3404000000005</v>
      </c>
      <c r="R5" s="4">
        <f t="shared" si="0"/>
        <v>0</v>
      </c>
      <c r="S5" s="1"/>
      <c r="T5" s="1"/>
      <c r="U5" s="1"/>
      <c r="V5" s="4">
        <f t="shared" ref="V5:AE5" si="1">SUM(V6:V498)</f>
        <v>262.7466</v>
      </c>
      <c r="W5" s="4">
        <f t="shared" si="1"/>
        <v>664.78899999999999</v>
      </c>
      <c r="X5" s="4">
        <f t="shared" si="1"/>
        <v>932.69899999999996</v>
      </c>
      <c r="Y5" s="4">
        <f t="shared" si="1"/>
        <v>211.31559999999993</v>
      </c>
      <c r="Z5" s="4">
        <f t="shared" si="1"/>
        <v>867.93319999999983</v>
      </c>
      <c r="AA5" s="4">
        <f t="shared" si="1"/>
        <v>177.37739999999999</v>
      </c>
      <c r="AB5" s="4">
        <f t="shared" si="1"/>
        <v>317.55840000000001</v>
      </c>
      <c r="AC5" s="4">
        <f t="shared" si="1"/>
        <v>517.60780000000011</v>
      </c>
      <c r="AD5" s="4">
        <f t="shared" si="1"/>
        <v>579.61080000000015</v>
      </c>
      <c r="AE5" s="4">
        <f t="shared" si="1"/>
        <v>517.60780000000011</v>
      </c>
      <c r="AF5" s="1"/>
      <c r="AG5" s="4">
        <f>SUM(AG6:AG498)</f>
        <v>1545.0773999999999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35</v>
      </c>
      <c r="B6" s="13" t="s">
        <v>36</v>
      </c>
      <c r="C6" s="13">
        <v>2</v>
      </c>
      <c r="D6" s="13"/>
      <c r="E6" s="13"/>
      <c r="F6" s="13"/>
      <c r="G6" s="14">
        <v>0</v>
      </c>
      <c r="H6" s="13"/>
      <c r="I6" s="13" t="s">
        <v>37</v>
      </c>
      <c r="J6" s="13" t="s">
        <v>38</v>
      </c>
      <c r="K6" s="13"/>
      <c r="L6" s="13">
        <f t="shared" ref="L6:L37" si="2">E6-K6</f>
        <v>0</v>
      </c>
      <c r="M6" s="13"/>
      <c r="N6" s="13"/>
      <c r="O6" s="13"/>
      <c r="P6" s="13">
        <f>E6/5</f>
        <v>0</v>
      </c>
      <c r="Q6" s="15"/>
      <c r="R6" s="15"/>
      <c r="S6" s="13"/>
      <c r="T6" s="13" t="e">
        <f>(F6+O6+Q6)/P6</f>
        <v>#DIV/0!</v>
      </c>
      <c r="U6" s="13" t="e">
        <f>(F6+O6)/P6</f>
        <v>#DIV/0!</v>
      </c>
      <c r="V6" s="13">
        <f>IFERROR(VLOOKUP(A6,[1]TDSheet!$A:$G,3,0),0)/5</f>
        <v>1.6</v>
      </c>
      <c r="W6" s="13">
        <v>2.2000000000000002</v>
      </c>
      <c r="X6" s="13">
        <v>4.4000000000000004</v>
      </c>
      <c r="Y6" s="13">
        <v>0.8</v>
      </c>
      <c r="Z6" s="13">
        <v>2.4</v>
      </c>
      <c r="AA6" s="13">
        <v>0</v>
      </c>
      <c r="AB6" s="13">
        <v>1.2</v>
      </c>
      <c r="AC6" s="13">
        <v>0.8</v>
      </c>
      <c r="AD6" s="13">
        <v>0.8</v>
      </c>
      <c r="AE6" s="13">
        <v>0.8</v>
      </c>
      <c r="AF6" s="13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39</v>
      </c>
      <c r="B7" s="13" t="s">
        <v>36</v>
      </c>
      <c r="C7" s="13">
        <v>2</v>
      </c>
      <c r="D7" s="13"/>
      <c r="E7" s="13"/>
      <c r="F7" s="13"/>
      <c r="G7" s="14">
        <v>0</v>
      </c>
      <c r="H7" s="13"/>
      <c r="I7" s="13" t="s">
        <v>37</v>
      </c>
      <c r="J7" s="13" t="s">
        <v>40</v>
      </c>
      <c r="K7" s="13"/>
      <c r="L7" s="13">
        <f t="shared" si="2"/>
        <v>0</v>
      </c>
      <c r="M7" s="13"/>
      <c r="N7" s="13"/>
      <c r="O7" s="13"/>
      <c r="P7" s="13">
        <f t="shared" ref="P7:P37" si="3">E7/5</f>
        <v>0</v>
      </c>
      <c r="Q7" s="15"/>
      <c r="R7" s="15"/>
      <c r="S7" s="13"/>
      <c r="T7" s="13" t="e">
        <f t="shared" ref="T7:T37" si="4">(F7+O7+Q7)/P7</f>
        <v>#DIV/0!</v>
      </c>
      <c r="U7" s="13" t="e">
        <f t="shared" ref="U7:U37" si="5">(F7+O7)/P7</f>
        <v>#DIV/0!</v>
      </c>
      <c r="V7" s="13">
        <f>IFERROR(VLOOKUP(A7,[1]TDSheet!$A:$G,3,0),0)/5</f>
        <v>7.2</v>
      </c>
      <c r="W7" s="13">
        <v>9</v>
      </c>
      <c r="X7" s="13">
        <v>15.2</v>
      </c>
      <c r="Y7" s="13">
        <v>0.4</v>
      </c>
      <c r="Z7" s="13">
        <v>13.6</v>
      </c>
      <c r="AA7" s="13">
        <v>2</v>
      </c>
      <c r="AB7" s="13">
        <v>0</v>
      </c>
      <c r="AC7" s="13">
        <v>1.4</v>
      </c>
      <c r="AD7" s="13">
        <v>1.4</v>
      </c>
      <c r="AE7" s="13">
        <v>1.4</v>
      </c>
      <c r="AF7" s="13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41</v>
      </c>
      <c r="B8" s="13" t="s">
        <v>36</v>
      </c>
      <c r="C8" s="13">
        <v>2</v>
      </c>
      <c r="D8" s="13"/>
      <c r="E8" s="13"/>
      <c r="F8" s="13"/>
      <c r="G8" s="14">
        <v>0</v>
      </c>
      <c r="H8" s="13"/>
      <c r="I8" s="13" t="s">
        <v>37</v>
      </c>
      <c r="J8" s="13" t="s">
        <v>42</v>
      </c>
      <c r="K8" s="13"/>
      <c r="L8" s="13">
        <f t="shared" si="2"/>
        <v>0</v>
      </c>
      <c r="M8" s="13"/>
      <c r="N8" s="13"/>
      <c r="O8" s="13"/>
      <c r="P8" s="13">
        <f t="shared" si="3"/>
        <v>0</v>
      </c>
      <c r="Q8" s="15"/>
      <c r="R8" s="15"/>
      <c r="S8" s="13"/>
      <c r="T8" s="13" t="e">
        <f t="shared" si="4"/>
        <v>#DIV/0!</v>
      </c>
      <c r="U8" s="13" t="e">
        <f t="shared" si="5"/>
        <v>#DIV/0!</v>
      </c>
      <c r="V8" s="13">
        <f>IFERROR(VLOOKUP(A8,[1]TDSheet!$A:$G,3,0),0)/5</f>
        <v>2</v>
      </c>
      <c r="W8" s="13">
        <v>5.6</v>
      </c>
      <c r="X8" s="13">
        <v>7.6</v>
      </c>
      <c r="Y8" s="13">
        <v>1.4</v>
      </c>
      <c r="Z8" s="13">
        <v>7.6</v>
      </c>
      <c r="AA8" s="13">
        <v>2.6</v>
      </c>
      <c r="AB8" s="13">
        <v>4.8</v>
      </c>
      <c r="AC8" s="13">
        <v>4.4000000000000004</v>
      </c>
      <c r="AD8" s="13">
        <v>3.6</v>
      </c>
      <c r="AE8" s="13">
        <v>4.4000000000000004</v>
      </c>
      <c r="AF8" s="13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43</v>
      </c>
      <c r="B9" s="22" t="s">
        <v>36</v>
      </c>
      <c r="C9" s="13">
        <v>1</v>
      </c>
      <c r="D9" s="13"/>
      <c r="E9" s="13"/>
      <c r="F9" s="13"/>
      <c r="G9" s="14">
        <v>0</v>
      </c>
      <c r="H9" s="13"/>
      <c r="I9" s="13" t="s">
        <v>37</v>
      </c>
      <c r="J9" s="13" t="s">
        <v>44</v>
      </c>
      <c r="K9" s="13"/>
      <c r="L9" s="13">
        <f t="shared" si="2"/>
        <v>0</v>
      </c>
      <c r="M9" s="13"/>
      <c r="N9" s="13"/>
      <c r="O9" s="13"/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f>IFERROR(VLOOKUP(A9,[1]TDSheet!$A:$G,3,0),0)/5</f>
        <v>3.2</v>
      </c>
      <c r="W9" s="13">
        <v>17</v>
      </c>
      <c r="X9" s="13">
        <v>29.4</v>
      </c>
      <c r="Y9" s="13">
        <v>0</v>
      </c>
      <c r="Z9" s="13">
        <v>18.8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46</v>
      </c>
      <c r="C10" s="1">
        <v>38.396999999999998</v>
      </c>
      <c r="D10" s="1">
        <v>162.833</v>
      </c>
      <c r="E10" s="1">
        <v>53.323999999999998</v>
      </c>
      <c r="F10" s="1">
        <v>77.954999999999998</v>
      </c>
      <c r="G10" s="10">
        <v>1</v>
      </c>
      <c r="H10" s="1">
        <v>30</v>
      </c>
      <c r="I10" s="1">
        <v>1030112235</v>
      </c>
      <c r="J10" s="1"/>
      <c r="K10" s="1"/>
      <c r="L10" s="1">
        <f t="shared" si="2"/>
        <v>53.323999999999998</v>
      </c>
      <c r="M10" s="1"/>
      <c r="N10" s="1"/>
      <c r="O10" s="1">
        <v>50</v>
      </c>
      <c r="P10" s="1">
        <f t="shared" si="3"/>
        <v>10.6648</v>
      </c>
      <c r="Q10" s="5">
        <f>23*P10-O10-F10</f>
        <v>117.33539999999998</v>
      </c>
      <c r="R10" s="5"/>
      <c r="S10" s="1"/>
      <c r="T10" s="1">
        <f t="shared" si="4"/>
        <v>23</v>
      </c>
      <c r="U10" s="1">
        <f t="shared" si="5"/>
        <v>11.997880879153852</v>
      </c>
      <c r="V10" s="1">
        <f>IFERROR(VLOOKUP(A10,[1]TDSheet!$A:$G,3,0),0)/5</f>
        <v>12.1486</v>
      </c>
      <c r="W10" s="1">
        <v>9.0993999999999993</v>
      </c>
      <c r="X10" s="1">
        <v>26.653199999999998</v>
      </c>
      <c r="Y10" s="1">
        <v>2.097</v>
      </c>
      <c r="Z10" s="1">
        <v>22.7834</v>
      </c>
      <c r="AA10" s="1">
        <v>-1.1961999999999999</v>
      </c>
      <c r="AB10" s="1">
        <v>2.7307999999999999</v>
      </c>
      <c r="AC10" s="1">
        <v>23.62</v>
      </c>
      <c r="AD10" s="1">
        <v>15.651</v>
      </c>
      <c r="AE10" s="1">
        <v>23.62</v>
      </c>
      <c r="AF10" s="1" t="s">
        <v>47</v>
      </c>
      <c r="AG10" s="1">
        <f>G10*Q10</f>
        <v>117.33539999999998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9.7739999999999991</v>
      </c>
      <c r="D11" s="1">
        <v>203.393</v>
      </c>
      <c r="E11" s="1">
        <v>92.781000000000006</v>
      </c>
      <c r="F11" s="1">
        <v>87.409000000000006</v>
      </c>
      <c r="G11" s="10">
        <v>1</v>
      </c>
      <c r="H11" s="1">
        <v>30</v>
      </c>
      <c r="I11" s="1">
        <v>1030112635</v>
      </c>
      <c r="J11" s="1"/>
      <c r="K11" s="1"/>
      <c r="L11" s="1">
        <f t="shared" si="2"/>
        <v>92.781000000000006</v>
      </c>
      <c r="M11" s="1"/>
      <c r="N11" s="1"/>
      <c r="O11" s="1">
        <v>200</v>
      </c>
      <c r="P11" s="1">
        <f t="shared" si="3"/>
        <v>18.5562</v>
      </c>
      <c r="Q11" s="5">
        <f t="shared" ref="Q11:Q18" si="6">23*P11-O11-F11</f>
        <v>139.3836</v>
      </c>
      <c r="R11" s="5"/>
      <c r="S11" s="1"/>
      <c r="T11" s="1">
        <f t="shared" si="4"/>
        <v>23</v>
      </c>
      <c r="U11" s="1">
        <f t="shared" si="5"/>
        <v>15.488569858052832</v>
      </c>
      <c r="V11" s="1">
        <f>IFERROR(VLOOKUP(A11,[1]TDSheet!$A:$G,3,0),0)/5</f>
        <v>4.3045999999999998</v>
      </c>
      <c r="W11" s="1">
        <v>31.763400000000001</v>
      </c>
      <c r="X11" s="1">
        <v>28.996600000000001</v>
      </c>
      <c r="Y11" s="1">
        <v>-0.433</v>
      </c>
      <c r="Z11" s="1">
        <v>29.310600000000001</v>
      </c>
      <c r="AA11" s="1">
        <v>-1.9334</v>
      </c>
      <c r="AB11" s="1">
        <v>8.1058000000000003</v>
      </c>
      <c r="AC11" s="1">
        <v>25.2514</v>
      </c>
      <c r="AD11" s="1">
        <v>17.149999999999999</v>
      </c>
      <c r="AE11" s="1">
        <v>25.2514</v>
      </c>
      <c r="AF11" s="1" t="s">
        <v>49</v>
      </c>
      <c r="AG11" s="1">
        <f>G11*Q11</f>
        <v>139.3836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46</v>
      </c>
      <c r="C12" s="1">
        <v>568.62800000000004</v>
      </c>
      <c r="D12" s="1">
        <v>30.692</v>
      </c>
      <c r="E12" s="1">
        <v>102.172</v>
      </c>
      <c r="F12" s="1">
        <v>487.83199999999999</v>
      </c>
      <c r="G12" s="10">
        <v>1</v>
      </c>
      <c r="H12" s="1">
        <v>75</v>
      </c>
      <c r="I12" s="1">
        <v>1030115552</v>
      </c>
      <c r="J12" s="1"/>
      <c r="K12" s="1"/>
      <c r="L12" s="1">
        <f t="shared" si="2"/>
        <v>102.172</v>
      </c>
      <c r="M12" s="1"/>
      <c r="N12" s="1"/>
      <c r="O12" s="1">
        <v>200</v>
      </c>
      <c r="P12" s="1">
        <f t="shared" si="3"/>
        <v>20.4344</v>
      </c>
      <c r="Q12" s="5"/>
      <c r="R12" s="5"/>
      <c r="S12" s="1"/>
      <c r="T12" s="1">
        <f t="shared" si="4"/>
        <v>33.660494068825116</v>
      </c>
      <c r="U12" s="1">
        <f t="shared" si="5"/>
        <v>33.660494068825116</v>
      </c>
      <c r="V12" s="1">
        <f>IFERROR(VLOOKUP(A12,[1]TDSheet!$A:$G,3,0),0)/5</f>
        <v>9.9225999999999992</v>
      </c>
      <c r="W12" s="1">
        <v>21.495799999999999</v>
      </c>
      <c r="X12" s="1">
        <v>21.397600000000001</v>
      </c>
      <c r="Y12" s="1">
        <v>14.695399999999999</v>
      </c>
      <c r="Z12" s="1">
        <v>17.125</v>
      </c>
      <c r="AA12" s="1">
        <v>15.233000000000001</v>
      </c>
      <c r="AB12" s="1">
        <v>24.976800000000001</v>
      </c>
      <c r="AC12" s="1">
        <v>25.123799999999999</v>
      </c>
      <c r="AD12" s="1">
        <v>24.251799999999999</v>
      </c>
      <c r="AE12" s="1">
        <v>25.123799999999999</v>
      </c>
      <c r="AF12" s="23" t="s">
        <v>55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36</v>
      </c>
      <c r="C13" s="1">
        <v>693</v>
      </c>
      <c r="D13" s="1">
        <v>552</v>
      </c>
      <c r="E13" s="1">
        <v>391</v>
      </c>
      <c r="F13" s="1">
        <v>822</v>
      </c>
      <c r="G13" s="10">
        <v>0.4</v>
      </c>
      <c r="H13" s="1">
        <v>75</v>
      </c>
      <c r="I13" s="1">
        <v>1030115404</v>
      </c>
      <c r="J13" s="1"/>
      <c r="K13" s="1"/>
      <c r="L13" s="1">
        <f t="shared" si="2"/>
        <v>391</v>
      </c>
      <c r="M13" s="1"/>
      <c r="N13" s="1"/>
      <c r="O13" s="1">
        <v>200</v>
      </c>
      <c r="P13" s="1">
        <f t="shared" si="3"/>
        <v>78.2</v>
      </c>
      <c r="Q13" s="5">
        <f t="shared" si="6"/>
        <v>776.60000000000014</v>
      </c>
      <c r="R13" s="5"/>
      <c r="S13" s="1"/>
      <c r="T13" s="1">
        <f t="shared" si="4"/>
        <v>23</v>
      </c>
      <c r="U13" s="1">
        <f t="shared" si="5"/>
        <v>13.069053708439897</v>
      </c>
      <c r="V13" s="1">
        <f>IFERROR(VLOOKUP(A13,[1]TDSheet!$A:$G,3,0),0)/5</f>
        <v>25.6</v>
      </c>
      <c r="W13" s="1">
        <v>54.6</v>
      </c>
      <c r="X13" s="1">
        <v>54.2</v>
      </c>
      <c r="Y13" s="1">
        <v>38</v>
      </c>
      <c r="Z13" s="1">
        <v>73.2</v>
      </c>
      <c r="AA13" s="1">
        <v>46.2</v>
      </c>
      <c r="AB13" s="1">
        <v>44.6</v>
      </c>
      <c r="AC13" s="1">
        <v>58.8</v>
      </c>
      <c r="AD13" s="1">
        <v>77.599999999999994</v>
      </c>
      <c r="AE13" s="1">
        <v>58.8</v>
      </c>
      <c r="AF13" s="1"/>
      <c r="AG13" s="1">
        <f>G13*Q13</f>
        <v>310.6400000000001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36</v>
      </c>
      <c r="C14" s="1">
        <v>182</v>
      </c>
      <c r="D14" s="1">
        <v>552</v>
      </c>
      <c r="E14" s="1">
        <v>111</v>
      </c>
      <c r="F14" s="1">
        <v>614</v>
      </c>
      <c r="G14" s="10">
        <v>0.4</v>
      </c>
      <c r="H14" s="1">
        <v>75</v>
      </c>
      <c r="I14" s="1">
        <v>1030804004</v>
      </c>
      <c r="J14" s="1"/>
      <c r="K14" s="1"/>
      <c r="L14" s="1">
        <f t="shared" si="2"/>
        <v>111</v>
      </c>
      <c r="M14" s="1"/>
      <c r="N14" s="1"/>
      <c r="O14" s="1">
        <v>160</v>
      </c>
      <c r="P14" s="1">
        <f t="shared" si="3"/>
        <v>22.2</v>
      </c>
      <c r="Q14" s="5"/>
      <c r="R14" s="5"/>
      <c r="S14" s="1"/>
      <c r="T14" s="1">
        <f t="shared" si="4"/>
        <v>34.864864864864863</v>
      </c>
      <c r="U14" s="1">
        <f t="shared" si="5"/>
        <v>34.864864864864863</v>
      </c>
      <c r="V14" s="1">
        <f>IFERROR(VLOOKUP(A14,[1]TDSheet!$A:$G,3,0),0)/5</f>
        <v>10.6</v>
      </c>
      <c r="W14" s="1">
        <v>29.6</v>
      </c>
      <c r="X14" s="1">
        <v>35.200000000000003</v>
      </c>
      <c r="Y14" s="1">
        <v>21.4</v>
      </c>
      <c r="Z14" s="1">
        <v>35.4</v>
      </c>
      <c r="AA14" s="1">
        <v>-1.2</v>
      </c>
      <c r="AB14" s="1">
        <v>17</v>
      </c>
      <c r="AC14" s="1">
        <v>16</v>
      </c>
      <c r="AD14" s="1">
        <v>19.8</v>
      </c>
      <c r="AE14" s="1">
        <v>16</v>
      </c>
      <c r="AF14" s="23" t="s">
        <v>55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36</v>
      </c>
      <c r="C15" s="1">
        <v>185</v>
      </c>
      <c r="D15" s="1">
        <v>450</v>
      </c>
      <c r="E15" s="1">
        <v>73</v>
      </c>
      <c r="F15" s="1">
        <v>539</v>
      </c>
      <c r="G15" s="10">
        <v>0.3</v>
      </c>
      <c r="H15" s="1">
        <v>45</v>
      </c>
      <c r="I15" s="1">
        <v>1030419235</v>
      </c>
      <c r="J15" s="1"/>
      <c r="K15" s="1"/>
      <c r="L15" s="1">
        <f t="shared" si="2"/>
        <v>73</v>
      </c>
      <c r="M15" s="1"/>
      <c r="N15" s="1"/>
      <c r="O15" s="1"/>
      <c r="P15" s="1">
        <f t="shared" si="3"/>
        <v>14.6</v>
      </c>
      <c r="Q15" s="5"/>
      <c r="R15" s="5"/>
      <c r="S15" s="1"/>
      <c r="T15" s="1">
        <f t="shared" si="4"/>
        <v>36.917808219178085</v>
      </c>
      <c r="U15" s="1">
        <f t="shared" si="5"/>
        <v>36.917808219178085</v>
      </c>
      <c r="V15" s="1">
        <f>IFERROR(VLOOKUP(A15,[1]TDSheet!$A:$G,3,0),0)/5</f>
        <v>12.4</v>
      </c>
      <c r="W15" s="1">
        <v>14</v>
      </c>
      <c r="X15" s="1">
        <v>50.4</v>
      </c>
      <c r="Y15" s="1">
        <v>0</v>
      </c>
      <c r="Z15" s="1">
        <v>-0.4</v>
      </c>
      <c r="AA15" s="1">
        <v>0</v>
      </c>
      <c r="AB15" s="1">
        <v>-0.4</v>
      </c>
      <c r="AC15" s="1">
        <v>-6.2</v>
      </c>
      <c r="AD15" s="1">
        <v>-2.6</v>
      </c>
      <c r="AE15" s="1">
        <v>-6.2</v>
      </c>
      <c r="AF15" s="24" t="s">
        <v>82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>
        <v>220</v>
      </c>
      <c r="D16" s="1"/>
      <c r="E16" s="1">
        <v>132</v>
      </c>
      <c r="F16" s="1">
        <v>62</v>
      </c>
      <c r="G16" s="10">
        <v>0.5</v>
      </c>
      <c r="H16" s="1">
        <v>45</v>
      </c>
      <c r="I16" s="1">
        <v>1030412236</v>
      </c>
      <c r="J16" s="1"/>
      <c r="K16" s="1"/>
      <c r="L16" s="1">
        <f t="shared" si="2"/>
        <v>132</v>
      </c>
      <c r="M16" s="1"/>
      <c r="N16" s="1"/>
      <c r="O16" s="1">
        <v>200</v>
      </c>
      <c r="P16" s="1">
        <f t="shared" si="3"/>
        <v>26.4</v>
      </c>
      <c r="Q16" s="5">
        <f t="shared" si="6"/>
        <v>345.19999999999993</v>
      </c>
      <c r="R16" s="5"/>
      <c r="S16" s="1"/>
      <c r="T16" s="1">
        <f t="shared" si="4"/>
        <v>23</v>
      </c>
      <c r="U16" s="1">
        <f t="shared" si="5"/>
        <v>9.9242424242424256</v>
      </c>
      <c r="V16" s="1">
        <f>IFERROR(VLOOKUP(A16,[1]TDSheet!$A:$G,3,0),0)/5</f>
        <v>26.4</v>
      </c>
      <c r="W16" s="1">
        <v>20.2</v>
      </c>
      <c r="X16" s="1">
        <v>1</v>
      </c>
      <c r="Y16" s="1">
        <v>17.600000000000001</v>
      </c>
      <c r="Z16" s="1">
        <v>40</v>
      </c>
      <c r="AA16" s="1">
        <v>-0.4</v>
      </c>
      <c r="AB16" s="1">
        <v>20.6</v>
      </c>
      <c r="AC16" s="1">
        <v>9.1999999999999993</v>
      </c>
      <c r="AD16" s="1">
        <v>26.4</v>
      </c>
      <c r="AE16" s="1">
        <v>9.1999999999999993</v>
      </c>
      <c r="AF16" s="1"/>
      <c r="AG16" s="1">
        <f>G16*Q16</f>
        <v>172.59999999999997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36</v>
      </c>
      <c r="C17" s="1">
        <v>881</v>
      </c>
      <c r="D17" s="1">
        <v>950</v>
      </c>
      <c r="E17" s="1">
        <v>204</v>
      </c>
      <c r="F17" s="1">
        <v>1597</v>
      </c>
      <c r="G17" s="10">
        <v>0.18</v>
      </c>
      <c r="H17" s="1">
        <v>90</v>
      </c>
      <c r="I17" s="1">
        <v>1030712385</v>
      </c>
      <c r="J17" s="1"/>
      <c r="K17" s="1"/>
      <c r="L17" s="1">
        <f t="shared" si="2"/>
        <v>204</v>
      </c>
      <c r="M17" s="1"/>
      <c r="N17" s="1"/>
      <c r="O17" s="1"/>
      <c r="P17" s="1">
        <f t="shared" si="3"/>
        <v>40.799999999999997</v>
      </c>
      <c r="Q17" s="5"/>
      <c r="R17" s="5"/>
      <c r="S17" s="1"/>
      <c r="T17" s="1">
        <f t="shared" si="4"/>
        <v>39.142156862745104</v>
      </c>
      <c r="U17" s="1">
        <f t="shared" si="5"/>
        <v>39.142156862745104</v>
      </c>
      <c r="V17" s="1">
        <f>IFERROR(VLOOKUP(A17,[1]TDSheet!$A:$G,3,0),0)/5</f>
        <v>17.399999999999999</v>
      </c>
      <c r="W17" s="1">
        <v>48.6</v>
      </c>
      <c r="X17" s="1">
        <v>104.6</v>
      </c>
      <c r="Y17" s="1">
        <v>6.8</v>
      </c>
      <c r="Z17" s="1">
        <v>91.8</v>
      </c>
      <c r="AA17" s="1">
        <v>31.8</v>
      </c>
      <c r="AB17" s="1">
        <v>36.200000000000003</v>
      </c>
      <c r="AC17" s="1">
        <v>20.6</v>
      </c>
      <c r="AD17" s="1">
        <v>53.6</v>
      </c>
      <c r="AE17" s="1">
        <v>20.6</v>
      </c>
      <c r="AF17" s="23" t="s">
        <v>55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8" t="s">
        <v>56</v>
      </c>
      <c r="B18" s="1" t="s">
        <v>36</v>
      </c>
      <c r="C18" s="1"/>
      <c r="D18" s="1"/>
      <c r="E18" s="1"/>
      <c r="F18" s="1"/>
      <c r="G18" s="10">
        <v>0.3</v>
      </c>
      <c r="H18" s="1">
        <v>60</v>
      </c>
      <c r="I18" s="1">
        <v>1030709904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f>IFERROR(VLOOKUP(A18,[1]TDSheet!$A:$G,3,0),0)/5</f>
        <v>0</v>
      </c>
      <c r="W18" s="1">
        <v>0</v>
      </c>
      <c r="X18" s="1">
        <v>0</v>
      </c>
      <c r="Y18" s="1">
        <v>-0.2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 t="s">
        <v>57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58</v>
      </c>
      <c r="B19" s="9" t="s">
        <v>36</v>
      </c>
      <c r="C19" s="9">
        <v>112</v>
      </c>
      <c r="D19" s="9"/>
      <c r="E19" s="9">
        <v>60</v>
      </c>
      <c r="F19" s="9">
        <v>49</v>
      </c>
      <c r="G19" s="16">
        <v>0</v>
      </c>
      <c r="H19" s="9">
        <v>90</v>
      </c>
      <c r="I19" s="9" t="s">
        <v>59</v>
      </c>
      <c r="J19" s="9"/>
      <c r="K19" s="9"/>
      <c r="L19" s="9">
        <f t="shared" si="2"/>
        <v>60</v>
      </c>
      <c r="M19" s="9"/>
      <c r="N19" s="9"/>
      <c r="O19" s="9"/>
      <c r="P19" s="9">
        <f t="shared" si="3"/>
        <v>12</v>
      </c>
      <c r="Q19" s="17"/>
      <c r="R19" s="17"/>
      <c r="S19" s="9"/>
      <c r="T19" s="9">
        <f t="shared" si="4"/>
        <v>4.083333333333333</v>
      </c>
      <c r="U19" s="9">
        <f t="shared" si="5"/>
        <v>4.083333333333333</v>
      </c>
      <c r="V19" s="9">
        <f>IFERROR(VLOOKUP(A19,[1]TDSheet!$A:$G,3,0),0)/5</f>
        <v>5.6</v>
      </c>
      <c r="W19" s="9">
        <v>12.8</v>
      </c>
      <c r="X19" s="9">
        <v>16.399999999999999</v>
      </c>
      <c r="Y19" s="9">
        <v>0</v>
      </c>
      <c r="Z19" s="9">
        <v>39.6</v>
      </c>
      <c r="AA19" s="9">
        <v>-0.4</v>
      </c>
      <c r="AB19" s="9">
        <v>-0.4</v>
      </c>
      <c r="AC19" s="9">
        <v>0.8</v>
      </c>
      <c r="AD19" s="9">
        <v>19</v>
      </c>
      <c r="AE19" s="9">
        <v>0.8</v>
      </c>
      <c r="AF19" s="9" t="s">
        <v>60</v>
      </c>
      <c r="AG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8" t="s">
        <v>42</v>
      </c>
      <c r="B20" s="1" t="s">
        <v>36</v>
      </c>
      <c r="C20" s="1">
        <v>585</v>
      </c>
      <c r="D20" s="1">
        <v>600</v>
      </c>
      <c r="E20" s="1">
        <v>184</v>
      </c>
      <c r="F20" s="1">
        <v>971</v>
      </c>
      <c r="G20" s="10">
        <v>0.3</v>
      </c>
      <c r="H20" s="1">
        <v>150</v>
      </c>
      <c r="I20" s="1">
        <v>1030686740</v>
      </c>
      <c r="J20" s="1"/>
      <c r="K20" s="1"/>
      <c r="L20" s="1">
        <f t="shared" si="2"/>
        <v>184</v>
      </c>
      <c r="M20" s="1"/>
      <c r="N20" s="1"/>
      <c r="O20" s="1">
        <v>500</v>
      </c>
      <c r="P20" s="1">
        <f t="shared" si="3"/>
        <v>36.799999999999997</v>
      </c>
      <c r="Q20" s="5"/>
      <c r="R20" s="5"/>
      <c r="S20" s="1"/>
      <c r="T20" s="1">
        <f t="shared" si="4"/>
        <v>39.972826086956523</v>
      </c>
      <c r="U20" s="1">
        <f t="shared" si="5"/>
        <v>39.972826086956523</v>
      </c>
      <c r="V20" s="1">
        <f>IFERROR(VLOOKUP(A20,[1]TDSheet!$A:$G,3,0),0)/5</f>
        <v>25.2</v>
      </c>
      <c r="W20" s="1">
        <v>58.4</v>
      </c>
      <c r="X20" s="1">
        <v>81.400000000000006</v>
      </c>
      <c r="Y20" s="1">
        <v>26</v>
      </c>
      <c r="Z20" s="1">
        <v>76.8</v>
      </c>
      <c r="AA20" s="1">
        <v>34.4</v>
      </c>
      <c r="AB20" s="1">
        <v>39.4</v>
      </c>
      <c r="AC20" s="1">
        <v>39.4</v>
      </c>
      <c r="AD20" s="1">
        <v>34.799999999999997</v>
      </c>
      <c r="AE20" s="1">
        <v>39.4</v>
      </c>
      <c r="AF20" s="23" t="s">
        <v>55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61</v>
      </c>
      <c r="B21" s="1" t="s">
        <v>36</v>
      </c>
      <c r="C21" s="1">
        <v>774</v>
      </c>
      <c r="D21" s="1">
        <v>216</v>
      </c>
      <c r="E21" s="1">
        <v>215</v>
      </c>
      <c r="F21" s="1">
        <v>769</v>
      </c>
      <c r="G21" s="10">
        <v>0.3</v>
      </c>
      <c r="H21" s="1">
        <v>135</v>
      </c>
      <c r="I21" s="1">
        <v>1030686857</v>
      </c>
      <c r="J21" s="1"/>
      <c r="K21" s="1"/>
      <c r="L21" s="1">
        <f t="shared" si="2"/>
        <v>215</v>
      </c>
      <c r="M21" s="1"/>
      <c r="N21" s="1"/>
      <c r="O21" s="1">
        <v>200</v>
      </c>
      <c r="P21" s="1">
        <f t="shared" si="3"/>
        <v>43</v>
      </c>
      <c r="Q21" s="5"/>
      <c r="R21" s="5"/>
      <c r="S21" s="1"/>
      <c r="T21" s="1">
        <f t="shared" si="4"/>
        <v>22.534883720930232</v>
      </c>
      <c r="U21" s="1">
        <f t="shared" si="5"/>
        <v>22.534883720930232</v>
      </c>
      <c r="V21" s="1">
        <f>IFERROR(VLOOKUP(A21,[1]TDSheet!$A:$G,3,0),0)/5</f>
        <v>10.8</v>
      </c>
      <c r="W21" s="1">
        <v>34.200000000000003</v>
      </c>
      <c r="X21" s="1">
        <v>53.6</v>
      </c>
      <c r="Y21" s="1">
        <v>28.6</v>
      </c>
      <c r="Z21" s="1">
        <v>65</v>
      </c>
      <c r="AA21" s="1">
        <v>-0.2</v>
      </c>
      <c r="AB21" s="1">
        <v>13.2</v>
      </c>
      <c r="AC21" s="1">
        <v>37.6</v>
      </c>
      <c r="AD21" s="1">
        <v>36.200000000000003</v>
      </c>
      <c r="AE21" s="1">
        <v>37.6</v>
      </c>
      <c r="AF21" s="24" t="s">
        <v>51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8" t="s">
        <v>62</v>
      </c>
      <c r="B22" s="1" t="s">
        <v>36</v>
      </c>
      <c r="C22" s="1">
        <v>588</v>
      </c>
      <c r="D22" s="1"/>
      <c r="E22" s="1">
        <v>87</v>
      </c>
      <c r="F22" s="1">
        <v>475</v>
      </c>
      <c r="G22" s="10">
        <v>0.2</v>
      </c>
      <c r="H22" s="1">
        <v>90</v>
      </c>
      <c r="I22" s="1">
        <v>1030654104</v>
      </c>
      <c r="J22" s="1"/>
      <c r="K22" s="1"/>
      <c r="L22" s="1">
        <f t="shared" si="2"/>
        <v>87</v>
      </c>
      <c r="M22" s="1"/>
      <c r="N22" s="1"/>
      <c r="O22" s="1"/>
      <c r="P22" s="1">
        <f t="shared" si="3"/>
        <v>17.399999999999999</v>
      </c>
      <c r="Q22" s="5"/>
      <c r="R22" s="5"/>
      <c r="S22" s="1"/>
      <c r="T22" s="1">
        <f t="shared" si="4"/>
        <v>27.298850574712645</v>
      </c>
      <c r="U22" s="1">
        <f t="shared" si="5"/>
        <v>27.298850574712645</v>
      </c>
      <c r="V22" s="1">
        <f>IFERROR(VLOOKUP(A22,[1]TDSheet!$A:$G,3,0),0)/5</f>
        <v>4.8</v>
      </c>
      <c r="W22" s="1">
        <v>13.8</v>
      </c>
      <c r="X22" s="1">
        <v>23</v>
      </c>
      <c r="Y22" s="1">
        <v>8.6</v>
      </c>
      <c r="Z22" s="1">
        <v>27.8</v>
      </c>
      <c r="AA22" s="1">
        <v>-0.2</v>
      </c>
      <c r="AB22" s="1">
        <v>7.6</v>
      </c>
      <c r="AC22" s="1">
        <v>15.6</v>
      </c>
      <c r="AD22" s="1">
        <v>30.2</v>
      </c>
      <c r="AE22" s="1">
        <v>15.6</v>
      </c>
      <c r="AF22" s="23" t="s">
        <v>55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8" t="s">
        <v>63</v>
      </c>
      <c r="B23" s="1" t="s">
        <v>36</v>
      </c>
      <c r="C23" s="1">
        <v>233</v>
      </c>
      <c r="D23" s="1">
        <v>198</v>
      </c>
      <c r="E23" s="1">
        <v>78</v>
      </c>
      <c r="F23" s="1">
        <v>351</v>
      </c>
      <c r="G23" s="10">
        <v>0.3</v>
      </c>
      <c r="H23" s="1">
        <v>135</v>
      </c>
      <c r="I23" s="1">
        <v>1030686241</v>
      </c>
      <c r="J23" s="1"/>
      <c r="K23" s="1"/>
      <c r="L23" s="1">
        <f t="shared" si="2"/>
        <v>78</v>
      </c>
      <c r="M23" s="1"/>
      <c r="N23" s="1"/>
      <c r="O23" s="1"/>
      <c r="P23" s="1">
        <f t="shared" si="3"/>
        <v>15.6</v>
      </c>
      <c r="Q23" s="5"/>
      <c r="R23" s="5"/>
      <c r="S23" s="1"/>
      <c r="T23" s="1">
        <f t="shared" si="4"/>
        <v>22.5</v>
      </c>
      <c r="U23" s="1">
        <f t="shared" si="5"/>
        <v>22.5</v>
      </c>
      <c r="V23" s="1">
        <f>IFERROR(VLOOKUP(A23,[1]TDSheet!$A:$G,3,0),0)/5</f>
        <v>4</v>
      </c>
      <c r="W23" s="1">
        <v>4</v>
      </c>
      <c r="X23" s="1">
        <v>10.6</v>
      </c>
      <c r="Y23" s="1">
        <v>10.199999999999999</v>
      </c>
      <c r="Z23" s="1">
        <v>11.8</v>
      </c>
      <c r="AA23" s="1">
        <v>6.8</v>
      </c>
      <c r="AB23" s="1">
        <v>7.2</v>
      </c>
      <c r="AC23" s="1">
        <v>7</v>
      </c>
      <c r="AD23" s="1">
        <v>8.8000000000000007</v>
      </c>
      <c r="AE23" s="1">
        <v>7</v>
      </c>
      <c r="AF23" s="24" t="s">
        <v>51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8" t="s">
        <v>64</v>
      </c>
      <c r="B24" s="1" t="s">
        <v>36</v>
      </c>
      <c r="C24" s="1"/>
      <c r="D24" s="1">
        <v>120</v>
      </c>
      <c r="E24" s="1">
        <v>116</v>
      </c>
      <c r="F24" s="1"/>
      <c r="G24" s="10">
        <v>0.1</v>
      </c>
      <c r="H24" s="1">
        <v>90</v>
      </c>
      <c r="I24" s="1">
        <v>1030650028</v>
      </c>
      <c r="J24" s="1"/>
      <c r="K24" s="1"/>
      <c r="L24" s="1">
        <f t="shared" si="2"/>
        <v>116</v>
      </c>
      <c r="M24" s="1"/>
      <c r="N24" s="1"/>
      <c r="O24" s="1">
        <v>180</v>
      </c>
      <c r="P24" s="1">
        <f t="shared" si="3"/>
        <v>23.2</v>
      </c>
      <c r="Q24" s="5">
        <f>21*P24-O24-F24</f>
        <v>307.2</v>
      </c>
      <c r="R24" s="5"/>
      <c r="S24" s="1"/>
      <c r="T24" s="1">
        <f t="shared" si="4"/>
        <v>21</v>
      </c>
      <c r="U24" s="1">
        <f t="shared" si="5"/>
        <v>7.7586206896551726</v>
      </c>
      <c r="V24" s="1">
        <f>IFERROR(VLOOKUP(A24,[1]TDSheet!$A:$G,3,0),0)/5</f>
        <v>-0.2</v>
      </c>
      <c r="W24" s="1">
        <v>19.2</v>
      </c>
      <c r="X24" s="1">
        <v>10.4</v>
      </c>
      <c r="Y24" s="1">
        <v>0</v>
      </c>
      <c r="Z24" s="1">
        <v>-0.4</v>
      </c>
      <c r="AA24" s="1">
        <v>0</v>
      </c>
      <c r="AB24" s="1">
        <v>0</v>
      </c>
      <c r="AC24" s="1">
        <v>-1.8</v>
      </c>
      <c r="AD24" s="1">
        <v>-1</v>
      </c>
      <c r="AE24" s="1">
        <v>-1.8</v>
      </c>
      <c r="AF24" s="1" t="s">
        <v>65</v>
      </c>
      <c r="AG24" s="1">
        <f>G24*Q24</f>
        <v>30.72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8" t="s">
        <v>66</v>
      </c>
      <c r="B25" s="1" t="s">
        <v>36</v>
      </c>
      <c r="C25" s="1">
        <v>186</v>
      </c>
      <c r="D25" s="1">
        <v>198</v>
      </c>
      <c r="E25" s="1">
        <v>75</v>
      </c>
      <c r="F25" s="1">
        <v>299</v>
      </c>
      <c r="G25" s="10">
        <v>0.3</v>
      </c>
      <c r="H25" s="1">
        <v>135</v>
      </c>
      <c r="I25" s="1">
        <v>1030657419</v>
      </c>
      <c r="J25" s="1"/>
      <c r="K25" s="1"/>
      <c r="L25" s="1">
        <f t="shared" si="2"/>
        <v>75</v>
      </c>
      <c r="M25" s="1"/>
      <c r="N25" s="1"/>
      <c r="O25" s="1"/>
      <c r="P25" s="1">
        <f t="shared" si="3"/>
        <v>15</v>
      </c>
      <c r="Q25" s="5">
        <f t="shared" ref="Q20:Q33" si="7">23*P25-O25-F25</f>
        <v>46</v>
      </c>
      <c r="R25" s="5"/>
      <c r="S25" s="1"/>
      <c r="T25" s="1">
        <f t="shared" si="4"/>
        <v>23</v>
      </c>
      <c r="U25" s="1">
        <f t="shared" si="5"/>
        <v>19.933333333333334</v>
      </c>
      <c r="V25" s="1">
        <f>IFERROR(VLOOKUP(A25,[1]TDSheet!$A:$G,3,0),0)/5</f>
        <v>2.6</v>
      </c>
      <c r="W25" s="1">
        <v>8.4</v>
      </c>
      <c r="X25" s="1">
        <v>14</v>
      </c>
      <c r="Y25" s="1">
        <v>4.5999999999999996</v>
      </c>
      <c r="Z25" s="1">
        <v>10.4</v>
      </c>
      <c r="AA25" s="1">
        <v>-1.6</v>
      </c>
      <c r="AB25" s="1">
        <v>3.8</v>
      </c>
      <c r="AC25" s="1">
        <v>3.8</v>
      </c>
      <c r="AD25" s="1">
        <v>12.6</v>
      </c>
      <c r="AE25" s="1">
        <v>3.8</v>
      </c>
      <c r="AF25" s="24" t="s">
        <v>51</v>
      </c>
      <c r="AG25" s="1">
        <f>G25*Q25</f>
        <v>13.799999999999999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8" t="s">
        <v>67</v>
      </c>
      <c r="B26" s="1" t="s">
        <v>36</v>
      </c>
      <c r="C26" s="1"/>
      <c r="D26" s="1">
        <v>60</v>
      </c>
      <c r="E26" s="1">
        <v>43</v>
      </c>
      <c r="F26" s="1">
        <v>16</v>
      </c>
      <c r="G26" s="10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43</v>
      </c>
      <c r="M26" s="1"/>
      <c r="N26" s="1"/>
      <c r="O26" s="1">
        <v>120</v>
      </c>
      <c r="P26" s="1">
        <f t="shared" si="3"/>
        <v>8.6</v>
      </c>
      <c r="Q26" s="5">
        <f t="shared" si="7"/>
        <v>61.799999999999983</v>
      </c>
      <c r="R26" s="5"/>
      <c r="S26" s="1"/>
      <c r="T26" s="1">
        <f t="shared" si="4"/>
        <v>23</v>
      </c>
      <c r="U26" s="1">
        <f t="shared" si="5"/>
        <v>15.813953488372094</v>
      </c>
      <c r="V26" s="1">
        <f>IFERROR(VLOOKUP(A26,[1]TDSheet!$A:$G,3,0),0)/5</f>
        <v>-0.8</v>
      </c>
      <c r="W26" s="1">
        <v>12</v>
      </c>
      <c r="X26" s="1">
        <v>-1.6</v>
      </c>
      <c r="Y26" s="1">
        <v>0</v>
      </c>
      <c r="Z26" s="1">
        <v>-0.4</v>
      </c>
      <c r="AA26" s="1">
        <v>0</v>
      </c>
      <c r="AB26" s="1">
        <v>0</v>
      </c>
      <c r="AC26" s="1">
        <v>-25.2</v>
      </c>
      <c r="AD26" s="1">
        <v>0</v>
      </c>
      <c r="AE26" s="1">
        <v>-25.2</v>
      </c>
      <c r="AF26" s="1" t="s">
        <v>68</v>
      </c>
      <c r="AG26" s="1">
        <f>G26*Q26</f>
        <v>5.2529999999999992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8" t="s">
        <v>69</v>
      </c>
      <c r="B27" s="1" t="s">
        <v>36</v>
      </c>
      <c r="C27" s="1">
        <v>292</v>
      </c>
      <c r="D27" s="1">
        <v>198</v>
      </c>
      <c r="E27" s="1">
        <v>70</v>
      </c>
      <c r="F27" s="1">
        <v>396</v>
      </c>
      <c r="G27" s="10">
        <v>0.3</v>
      </c>
      <c r="H27" s="1">
        <v>135</v>
      </c>
      <c r="I27" s="1">
        <v>1030679319</v>
      </c>
      <c r="J27" s="1"/>
      <c r="K27" s="1"/>
      <c r="L27" s="1">
        <f t="shared" si="2"/>
        <v>70</v>
      </c>
      <c r="M27" s="1"/>
      <c r="N27" s="1"/>
      <c r="O27" s="1">
        <v>100</v>
      </c>
      <c r="P27" s="1">
        <f t="shared" si="3"/>
        <v>14</v>
      </c>
      <c r="Q27" s="5"/>
      <c r="R27" s="5"/>
      <c r="S27" s="1"/>
      <c r="T27" s="1">
        <f t="shared" si="4"/>
        <v>35.428571428571431</v>
      </c>
      <c r="U27" s="1">
        <f t="shared" si="5"/>
        <v>35.428571428571431</v>
      </c>
      <c r="V27" s="1">
        <f>IFERROR(VLOOKUP(A27,[1]TDSheet!$A:$G,3,0),0)/5</f>
        <v>11.4</v>
      </c>
      <c r="W27" s="1">
        <v>14.8</v>
      </c>
      <c r="X27" s="1">
        <v>15.2</v>
      </c>
      <c r="Y27" s="1">
        <v>11.2</v>
      </c>
      <c r="Z27" s="1">
        <v>17.8</v>
      </c>
      <c r="AA27" s="1">
        <v>13.4</v>
      </c>
      <c r="AB27" s="1">
        <v>16.8</v>
      </c>
      <c r="AC27" s="1">
        <v>14</v>
      </c>
      <c r="AD27" s="1">
        <v>20.399999999999999</v>
      </c>
      <c r="AE27" s="1">
        <v>14</v>
      </c>
      <c r="AF27" s="23" t="s">
        <v>55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8" t="s">
        <v>70</v>
      </c>
      <c r="B28" s="1" t="s">
        <v>36</v>
      </c>
      <c r="C28" s="1">
        <v>258</v>
      </c>
      <c r="D28" s="1"/>
      <c r="E28" s="1">
        <v>218</v>
      </c>
      <c r="F28" s="1">
        <v>3</v>
      </c>
      <c r="G28" s="10">
        <v>0.18</v>
      </c>
      <c r="H28" s="1">
        <v>150</v>
      </c>
      <c r="I28" s="1">
        <v>1030638204</v>
      </c>
      <c r="J28" s="1"/>
      <c r="K28" s="1"/>
      <c r="L28" s="1">
        <f t="shared" si="2"/>
        <v>218</v>
      </c>
      <c r="M28" s="1"/>
      <c r="N28" s="1"/>
      <c r="O28" s="1"/>
      <c r="P28" s="1">
        <f t="shared" si="3"/>
        <v>43.6</v>
      </c>
      <c r="Q28" s="5">
        <f>13*P28-O28-F28</f>
        <v>563.80000000000007</v>
      </c>
      <c r="R28" s="5"/>
      <c r="S28" s="1"/>
      <c r="T28" s="1">
        <f t="shared" si="4"/>
        <v>13.000000000000002</v>
      </c>
      <c r="U28" s="1">
        <f t="shared" si="5"/>
        <v>6.8807339449541288E-2</v>
      </c>
      <c r="V28" s="1">
        <f>IFERROR(VLOOKUP(A28,[1]TDSheet!$A:$G,3,0),0)/5</f>
        <v>21.2</v>
      </c>
      <c r="W28" s="1">
        <v>25.4</v>
      </c>
      <c r="X28" s="1">
        <v>44.4</v>
      </c>
      <c r="Y28" s="1">
        <v>18.600000000000001</v>
      </c>
      <c r="Z28" s="1">
        <v>40.799999999999997</v>
      </c>
      <c r="AA28" s="1">
        <v>28</v>
      </c>
      <c r="AB28" s="1">
        <v>22.8</v>
      </c>
      <c r="AC28" s="1">
        <v>37.799999999999997</v>
      </c>
      <c r="AD28" s="1">
        <v>31.6</v>
      </c>
      <c r="AE28" s="1">
        <v>37.799999999999997</v>
      </c>
      <c r="AF28" s="9" t="s">
        <v>80</v>
      </c>
      <c r="AG28" s="1">
        <f>G28*Q28</f>
        <v>101.48400000000001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8" t="s">
        <v>71</v>
      </c>
      <c r="B29" s="1" t="s">
        <v>36</v>
      </c>
      <c r="C29" s="1">
        <v>289</v>
      </c>
      <c r="D29" s="1">
        <v>228</v>
      </c>
      <c r="E29" s="1">
        <v>164</v>
      </c>
      <c r="F29" s="1">
        <v>337</v>
      </c>
      <c r="G29" s="10">
        <v>0.25</v>
      </c>
      <c r="H29" s="1">
        <v>120</v>
      </c>
      <c r="I29" s="1">
        <v>1030670844</v>
      </c>
      <c r="J29" s="1"/>
      <c r="K29" s="1"/>
      <c r="L29" s="1">
        <f t="shared" si="2"/>
        <v>164</v>
      </c>
      <c r="M29" s="1"/>
      <c r="N29" s="1"/>
      <c r="O29" s="1">
        <v>120</v>
      </c>
      <c r="P29" s="1">
        <f t="shared" si="3"/>
        <v>32.799999999999997</v>
      </c>
      <c r="Q29" s="5">
        <f t="shared" si="7"/>
        <v>297.39999999999998</v>
      </c>
      <c r="R29" s="5"/>
      <c r="S29" s="1"/>
      <c r="T29" s="1">
        <f t="shared" si="4"/>
        <v>23</v>
      </c>
      <c r="U29" s="1">
        <f t="shared" si="5"/>
        <v>13.932926829268293</v>
      </c>
      <c r="V29" s="1">
        <f>IFERROR(VLOOKUP(A29,[1]TDSheet!$A:$G,3,0),0)/5</f>
        <v>15.6</v>
      </c>
      <c r="W29" s="1">
        <v>17</v>
      </c>
      <c r="X29" s="1">
        <v>29.2</v>
      </c>
      <c r="Y29" s="1">
        <v>0.6</v>
      </c>
      <c r="Z29" s="1">
        <v>21.4</v>
      </c>
      <c r="AA29" s="1">
        <v>10.199999999999999</v>
      </c>
      <c r="AB29" s="1">
        <v>19</v>
      </c>
      <c r="AC29" s="1">
        <v>20.2</v>
      </c>
      <c r="AD29" s="1">
        <v>13.8</v>
      </c>
      <c r="AE29" s="1">
        <v>20.2</v>
      </c>
      <c r="AF29" s="1"/>
      <c r="AG29" s="1">
        <f>G29*Q29</f>
        <v>74.349999999999994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8" t="s">
        <v>72</v>
      </c>
      <c r="B30" s="1" t="s">
        <v>46</v>
      </c>
      <c r="C30" s="1">
        <v>15.885999999999999</v>
      </c>
      <c r="D30" s="1">
        <v>147.29499999999999</v>
      </c>
      <c r="E30" s="1">
        <v>61.348999999999997</v>
      </c>
      <c r="F30" s="1">
        <v>92.784000000000006</v>
      </c>
      <c r="G30" s="10">
        <v>1</v>
      </c>
      <c r="H30" s="1">
        <v>35</v>
      </c>
      <c r="I30" s="1">
        <v>1030228316</v>
      </c>
      <c r="J30" s="1"/>
      <c r="K30" s="1"/>
      <c r="L30" s="1">
        <f t="shared" si="2"/>
        <v>61.348999999999997</v>
      </c>
      <c r="M30" s="1"/>
      <c r="N30" s="1"/>
      <c r="O30" s="1">
        <v>150</v>
      </c>
      <c r="P30" s="1">
        <f t="shared" si="3"/>
        <v>12.2698</v>
      </c>
      <c r="Q30" s="5">
        <f t="shared" si="7"/>
        <v>39.421399999999991</v>
      </c>
      <c r="R30" s="5"/>
      <c r="S30" s="1"/>
      <c r="T30" s="1">
        <f t="shared" si="4"/>
        <v>23</v>
      </c>
      <c r="U30" s="1">
        <f t="shared" si="5"/>
        <v>19.787119594451415</v>
      </c>
      <c r="V30" s="1">
        <f>IFERROR(VLOOKUP(A30,[1]TDSheet!$A:$G,3,0),0)/5</f>
        <v>6.3708</v>
      </c>
      <c r="W30" s="1">
        <v>18.630400000000002</v>
      </c>
      <c r="X30" s="1">
        <v>23.451599999999999</v>
      </c>
      <c r="Y30" s="1">
        <v>0.95619999999999994</v>
      </c>
      <c r="Z30" s="1">
        <v>17.914200000000001</v>
      </c>
      <c r="AA30" s="1">
        <v>-0.126</v>
      </c>
      <c r="AB30" s="1">
        <v>7.9450000000000003</v>
      </c>
      <c r="AC30" s="1">
        <v>13.412599999999999</v>
      </c>
      <c r="AD30" s="1">
        <v>6.3579999999999997</v>
      </c>
      <c r="AE30" s="1">
        <v>13.412599999999999</v>
      </c>
      <c r="AF30" s="1"/>
      <c r="AG30" s="1">
        <f>G30*Q30</f>
        <v>39.421399999999991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8" t="s">
        <v>44</v>
      </c>
      <c r="B31" s="1" t="s">
        <v>36</v>
      </c>
      <c r="C31" s="1">
        <v>101</v>
      </c>
      <c r="D31" s="1">
        <v>804</v>
      </c>
      <c r="E31" s="1">
        <v>253</v>
      </c>
      <c r="F31" s="1">
        <v>600</v>
      </c>
      <c r="G31" s="10">
        <v>0.4</v>
      </c>
      <c r="H31" s="1">
        <v>41</v>
      </c>
      <c r="I31" s="1">
        <v>1030234120</v>
      </c>
      <c r="J31" s="1"/>
      <c r="K31" s="1"/>
      <c r="L31" s="1">
        <f t="shared" si="2"/>
        <v>253</v>
      </c>
      <c r="M31" s="1"/>
      <c r="N31" s="1"/>
      <c r="O31" s="1">
        <v>700</v>
      </c>
      <c r="P31" s="1">
        <f t="shared" si="3"/>
        <v>50.6</v>
      </c>
      <c r="Q31" s="5"/>
      <c r="R31" s="5"/>
      <c r="S31" s="1"/>
      <c r="T31" s="1">
        <f t="shared" si="4"/>
        <v>25.691699604743082</v>
      </c>
      <c r="U31" s="1">
        <f t="shared" si="5"/>
        <v>25.691699604743082</v>
      </c>
      <c r="V31" s="1">
        <f>IFERROR(VLOOKUP(A31,[1]TDSheet!$A:$G,3,0),0)/5</f>
        <v>16</v>
      </c>
      <c r="W31" s="1">
        <v>67</v>
      </c>
      <c r="X31" s="1">
        <v>103.4</v>
      </c>
      <c r="Y31" s="1">
        <v>0</v>
      </c>
      <c r="Z31" s="1">
        <v>84.2</v>
      </c>
      <c r="AA31" s="1">
        <v>-1.6</v>
      </c>
      <c r="AB31" s="1">
        <v>20.8</v>
      </c>
      <c r="AC31" s="1">
        <v>73</v>
      </c>
      <c r="AD31" s="1">
        <v>54.6</v>
      </c>
      <c r="AE31" s="1">
        <v>73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8" t="s">
        <v>73</v>
      </c>
      <c r="B32" s="1" t="s">
        <v>36</v>
      </c>
      <c r="C32" s="1">
        <v>51</v>
      </c>
      <c r="D32" s="1">
        <v>400</v>
      </c>
      <c r="E32" s="1">
        <v>212</v>
      </c>
      <c r="F32" s="1">
        <v>169</v>
      </c>
      <c r="G32" s="10">
        <v>0.45</v>
      </c>
      <c r="H32" s="1">
        <v>31</v>
      </c>
      <c r="I32" s="1">
        <v>1030228620</v>
      </c>
      <c r="J32" s="1"/>
      <c r="K32" s="1"/>
      <c r="L32" s="1">
        <f t="shared" si="2"/>
        <v>212</v>
      </c>
      <c r="M32" s="1"/>
      <c r="N32" s="1"/>
      <c r="O32" s="1">
        <v>300</v>
      </c>
      <c r="P32" s="1">
        <f t="shared" si="3"/>
        <v>42.4</v>
      </c>
      <c r="Q32" s="5">
        <f t="shared" si="7"/>
        <v>506.19999999999993</v>
      </c>
      <c r="R32" s="5"/>
      <c r="S32" s="1"/>
      <c r="T32" s="1">
        <f t="shared" si="4"/>
        <v>23</v>
      </c>
      <c r="U32" s="1">
        <f t="shared" si="5"/>
        <v>11.061320754716981</v>
      </c>
      <c r="V32" s="1">
        <f>IFERROR(VLOOKUP(A32,[1]TDSheet!$A:$G,3,0),0)/5</f>
        <v>9.8000000000000007</v>
      </c>
      <c r="W32" s="1">
        <v>50.2</v>
      </c>
      <c r="X32" s="1">
        <v>58.2</v>
      </c>
      <c r="Y32" s="1">
        <v>0</v>
      </c>
      <c r="Z32" s="1">
        <v>58.8</v>
      </c>
      <c r="AA32" s="1">
        <v>-2.6</v>
      </c>
      <c r="AB32" s="1">
        <v>-2.2000000000000002</v>
      </c>
      <c r="AC32" s="1">
        <v>49.8</v>
      </c>
      <c r="AD32" s="1">
        <v>42.4</v>
      </c>
      <c r="AE32" s="1">
        <v>49.8</v>
      </c>
      <c r="AF32" s="1"/>
      <c r="AG32" s="1">
        <f>G32*Q32</f>
        <v>227.78999999999996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8" t="s">
        <v>74</v>
      </c>
      <c r="B33" s="1" t="s">
        <v>36</v>
      </c>
      <c r="C33" s="1"/>
      <c r="D33" s="1">
        <v>272</v>
      </c>
      <c r="E33" s="1">
        <v>261</v>
      </c>
      <c r="F33" s="1"/>
      <c r="G33" s="10">
        <v>0.45</v>
      </c>
      <c r="H33" s="1">
        <v>30</v>
      </c>
      <c r="I33" s="1">
        <v>1030212603</v>
      </c>
      <c r="J33" s="1"/>
      <c r="K33" s="1"/>
      <c r="L33" s="1">
        <f t="shared" si="2"/>
        <v>261</v>
      </c>
      <c r="M33" s="1"/>
      <c r="N33" s="1"/>
      <c r="O33" s="1">
        <v>350</v>
      </c>
      <c r="P33" s="1">
        <f t="shared" si="3"/>
        <v>52.2</v>
      </c>
      <c r="Q33" s="5">
        <f>20*P33-O33-F33</f>
        <v>694</v>
      </c>
      <c r="R33" s="5"/>
      <c r="S33" s="1"/>
      <c r="T33" s="1">
        <f t="shared" si="4"/>
        <v>20</v>
      </c>
      <c r="U33" s="1">
        <f t="shared" si="5"/>
        <v>6.7049808429118771</v>
      </c>
      <c r="V33" s="1">
        <f>IFERROR(VLOOKUP(A33,[1]TDSheet!$A:$G,3,0),0)/5</f>
        <v>-2.4</v>
      </c>
      <c r="W33" s="1">
        <v>45.8</v>
      </c>
      <c r="X33" s="1">
        <v>72</v>
      </c>
      <c r="Y33" s="1">
        <v>-0.6</v>
      </c>
      <c r="Z33" s="1">
        <v>44.8</v>
      </c>
      <c r="AA33" s="1">
        <v>-1.8</v>
      </c>
      <c r="AB33" s="1">
        <v>1.8</v>
      </c>
      <c r="AC33" s="1">
        <v>53.2</v>
      </c>
      <c r="AD33" s="1">
        <v>32.200000000000003</v>
      </c>
      <c r="AE33" s="1">
        <v>53.2</v>
      </c>
      <c r="AF33" s="1"/>
      <c r="AG33" s="1">
        <f>G33*Q33</f>
        <v>312.3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75</v>
      </c>
      <c r="B34" s="21" t="s">
        <v>46</v>
      </c>
      <c r="C34" s="18">
        <v>14.542</v>
      </c>
      <c r="D34" s="18"/>
      <c r="E34" s="18">
        <v>14.542</v>
      </c>
      <c r="F34" s="18"/>
      <c r="G34" s="19">
        <v>0</v>
      </c>
      <c r="H34" s="18"/>
      <c r="I34" s="18" t="s">
        <v>76</v>
      </c>
      <c r="J34" s="18"/>
      <c r="K34" s="18"/>
      <c r="L34" s="18">
        <f t="shared" si="2"/>
        <v>14.542</v>
      </c>
      <c r="M34" s="18"/>
      <c r="N34" s="18"/>
      <c r="O34" s="18"/>
      <c r="P34" s="18">
        <f t="shared" si="3"/>
        <v>2.9083999999999999</v>
      </c>
      <c r="Q34" s="20"/>
      <c r="R34" s="20"/>
      <c r="S34" s="18"/>
      <c r="T34" s="18">
        <f t="shared" si="4"/>
        <v>0</v>
      </c>
      <c r="U34" s="18">
        <f t="shared" si="5"/>
        <v>0</v>
      </c>
      <c r="V34" s="18">
        <f>IFERROR(VLOOKUP(A34,[1]TDSheet!$A:$G,3,0),0)/5</f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77</v>
      </c>
      <c r="B35" s="21" t="s">
        <v>46</v>
      </c>
      <c r="C35" s="18">
        <v>8.0850000000000009</v>
      </c>
      <c r="D35" s="18"/>
      <c r="E35" s="18">
        <v>8.0850000000000009</v>
      </c>
      <c r="F35" s="18"/>
      <c r="G35" s="19">
        <v>0</v>
      </c>
      <c r="H35" s="18"/>
      <c r="I35" s="18" t="s">
        <v>76</v>
      </c>
      <c r="J35" s="18"/>
      <c r="K35" s="18"/>
      <c r="L35" s="18">
        <f t="shared" si="2"/>
        <v>8.0850000000000009</v>
      </c>
      <c r="M35" s="18"/>
      <c r="N35" s="18"/>
      <c r="O35" s="18"/>
      <c r="P35" s="18">
        <f t="shared" si="3"/>
        <v>1.6170000000000002</v>
      </c>
      <c r="Q35" s="20"/>
      <c r="R35" s="20"/>
      <c r="S35" s="18"/>
      <c r="T35" s="18">
        <f t="shared" si="4"/>
        <v>0</v>
      </c>
      <c r="U35" s="18">
        <f t="shared" si="5"/>
        <v>0</v>
      </c>
      <c r="V35" s="18">
        <f>IFERROR(VLOOKUP(A35,[1]TDSheet!$A:$G,3,0),0)/5</f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/>
      <c r="AG35" s="18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78</v>
      </c>
      <c r="B36" s="21" t="s">
        <v>36</v>
      </c>
      <c r="C36" s="18">
        <v>61</v>
      </c>
      <c r="D36" s="18"/>
      <c r="E36" s="18">
        <v>61</v>
      </c>
      <c r="F36" s="18"/>
      <c r="G36" s="19">
        <v>0</v>
      </c>
      <c r="H36" s="18"/>
      <c r="I36" s="18" t="s">
        <v>76</v>
      </c>
      <c r="J36" s="18"/>
      <c r="K36" s="18"/>
      <c r="L36" s="18">
        <f t="shared" si="2"/>
        <v>61</v>
      </c>
      <c r="M36" s="18"/>
      <c r="N36" s="18"/>
      <c r="O36" s="18"/>
      <c r="P36" s="18">
        <f t="shared" si="3"/>
        <v>12.2</v>
      </c>
      <c r="Q36" s="20"/>
      <c r="R36" s="20"/>
      <c r="S36" s="18"/>
      <c r="T36" s="18">
        <f t="shared" si="4"/>
        <v>0</v>
      </c>
      <c r="U36" s="18">
        <f t="shared" si="5"/>
        <v>0</v>
      </c>
      <c r="V36" s="18">
        <f>IFERROR(VLOOKUP(A36,[1]TDSheet!$A:$G,3,0),0)/5</f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/>
      <c r="AG36" s="18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79</v>
      </c>
      <c r="B37" s="21" t="s">
        <v>36</v>
      </c>
      <c r="C37" s="18">
        <v>22</v>
      </c>
      <c r="D37" s="18"/>
      <c r="E37" s="18">
        <v>22</v>
      </c>
      <c r="F37" s="18"/>
      <c r="G37" s="19">
        <v>0</v>
      </c>
      <c r="H37" s="18"/>
      <c r="I37" s="18" t="s">
        <v>76</v>
      </c>
      <c r="J37" s="18"/>
      <c r="K37" s="18"/>
      <c r="L37" s="18">
        <f t="shared" si="2"/>
        <v>22</v>
      </c>
      <c r="M37" s="18"/>
      <c r="N37" s="18"/>
      <c r="O37" s="18"/>
      <c r="P37" s="18">
        <f t="shared" si="3"/>
        <v>4.4000000000000004</v>
      </c>
      <c r="Q37" s="20"/>
      <c r="R37" s="20"/>
      <c r="S37" s="18"/>
      <c r="T37" s="18">
        <f t="shared" si="4"/>
        <v>0</v>
      </c>
      <c r="U37" s="18">
        <f t="shared" si="5"/>
        <v>0</v>
      </c>
      <c r="V37" s="18">
        <f>IFERROR(VLOOKUP(A37,[1]TDSheet!$A:$G,3,0),0)/5</f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/>
      <c r="AG37" s="1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7" xr:uid="{250BBB93-5065-4DB7-AC86-0CB62E40A0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2025-10-09T12:44:38Z</dcterms:modified>
</cp:coreProperties>
</file>